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12.xml" ContentType="application/vnd.openxmlformats-officedocument.spreadsheetml.pivot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tables/table18.xml" ContentType="application/vnd.openxmlformats-officedocument.spreadsheetml.table+xml"/>
  <Override PartName="/xl/queryTables/queryTable14.xml" ContentType="application/vnd.openxmlformats-officedocument.spreadsheetml.queryTable+xml"/>
  <Override PartName="/xl/tables/table19.xml" ContentType="application/vnd.openxmlformats-officedocument.spreadsheetml.table+xml"/>
  <Override PartName="/xl/pivotTables/pivotTable13.xml" ContentType="application/vnd.openxmlformats-officedocument.spreadsheetml.pivotTable+xml"/>
  <Override PartName="/xl/tables/table20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esktop\DIV3\"/>
    </mc:Choice>
  </mc:AlternateContent>
  <xr:revisionPtr revIDLastSave="0" documentId="13_ncr:1_{2C8D52F5-CEC2-4A19-B39C-2E697E3972F2}" xr6:coauthVersionLast="47" xr6:coauthVersionMax="47" xr10:uidLastSave="{00000000-0000-0000-0000-000000000000}"/>
  <bookViews>
    <workbookView xWindow="-120" yWindow="-120" windowWidth="29040" windowHeight="15720" firstSheet="12" activeTab="16" xr2:uid="{8BFDE122-2546-4E74-80D6-C389BE61C52F}"/>
  </bookViews>
  <sheets>
    <sheet name="SEND VDP Statement" sheetId="41" r:id="rId1"/>
    <sheet name="Pay Period" sheetId="9" r:id="rId2"/>
    <sheet name="PRExportPrep" sheetId="21" state="veryHidden" r:id="rId3"/>
    <sheet name="REVIEW" sheetId="23" state="hidden" r:id="rId4"/>
    <sheet name="PR" sheetId="14" r:id="rId5"/>
    <sheet name="PartnerRateMissing" sheetId="31" state="veryHidden" r:id="rId6"/>
    <sheet name="GOLINKMissingRate" sheetId="34" state="veryHidden" r:id="rId7"/>
    <sheet name="NewSheet" sheetId="15" r:id="rId8"/>
    <sheet name="DropDown" sheetId="40" state="veryHidden" r:id="rId9"/>
    <sheet name="Estimate" sheetId="38" state="hidden" r:id="rId10"/>
    <sheet name="CHECK &amp; BALANCES" sheetId="22" r:id="rId11"/>
    <sheet name="Coupon" sheetId="33" state="hidden" r:id="rId12"/>
    <sheet name="Sheet1" sheetId="43" r:id="rId13"/>
    <sheet name="StandbyADAHours" sheetId="44" r:id="rId14"/>
    <sheet name="StandbyGOLINKHours" sheetId="45" r:id="rId15"/>
    <sheet name="SumSTBYTracker" sheetId="46" state="hidden" r:id="rId16"/>
    <sheet name="ADAHours" sheetId="25" r:id="rId17"/>
    <sheet name="ADA_FARE" sheetId="29" r:id="rId18"/>
    <sheet name="ADA" sheetId="24" r:id="rId19"/>
    <sheet name="GOLINKHours" sheetId="26" r:id="rId20"/>
    <sheet name="StandBy Computation" sheetId="47" state="hidden" r:id="rId21"/>
    <sheet name="StandBy" sheetId="30" r:id="rId22"/>
    <sheet name="GOLINK" sheetId="27" r:id="rId23"/>
    <sheet name="ExPre" sheetId="20" state="hidden" r:id="rId24"/>
    <sheet name="Cypress" sheetId="16" state="hidden" r:id="rId25"/>
    <sheet name="Cypress2" sheetId="17" state="hidden" r:id="rId26"/>
    <sheet name="Div3PartnerList" sheetId="18" r:id="rId27"/>
    <sheet name="Deductions&amp;OtherEarnings" sheetId="19" r:id="rId28"/>
    <sheet name="SumStandbyTracker" sheetId="37" state="hidden" r:id="rId29"/>
    <sheet name="Standby Summary" sheetId="39" state="hidden" r:id="rId30"/>
    <sheet name="StandbyADAGOLINK" sheetId="36" r:id="rId31"/>
    <sheet name="Stand Pay Review" sheetId="42" state="hidden" r:id="rId32"/>
    <sheet name="FilePath" sheetId="1" state="hidden" r:id="rId33"/>
  </sheets>
  <externalReferences>
    <externalReference r:id="rId34"/>
    <externalReference r:id="rId35"/>
    <externalReference r:id="rId36"/>
    <externalReference r:id="rId37"/>
  </externalReferences>
  <definedNames>
    <definedName name="_xlnm._FilterDatabase" localSheetId="4" hidden="1">PR!$A$4:$Q$40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xternalData_1" localSheetId="18" hidden="1">ADA!$A$1:$BG$340</definedName>
    <definedName name="ExternalData_1" localSheetId="17" hidden="1">ADA_FARE!$A$1:$J$2837</definedName>
    <definedName name="ExternalData_1" localSheetId="24" hidden="1">Cypress!$A$1:$L$2</definedName>
    <definedName name="ExternalData_1" localSheetId="27" hidden="1">'Deductions&amp;OtherEarnings'!$A$1:$K$27</definedName>
    <definedName name="ExternalData_1" localSheetId="26" hidden="1">Div3PartnerList!$A$1:$D$13</definedName>
    <definedName name="ExternalData_1" localSheetId="22" hidden="1">GOLINK!$A$1:$BI$430</definedName>
    <definedName name="ExternalData_1" localSheetId="19" hidden="1">GOLINKHours!$A$1:$X$9</definedName>
    <definedName name="ExternalData_1" localSheetId="6" hidden="1">GOLINKMissingRate!$A$1:$O$2</definedName>
    <definedName name="ExternalData_1" localSheetId="5" hidden="1">PartnerRateMissing!$A$1:$Q$2</definedName>
    <definedName name="ExternalData_1" localSheetId="30" hidden="1">StandbyADAGOLINK!$A$1:$Y$7</definedName>
    <definedName name="ExternalData_1" localSheetId="28" hidden="1">SumStandbyTracker!$A$1:$C$2</definedName>
    <definedName name="ExternalData_2" localSheetId="16" hidden="1">ADAHours!$A$1:$AD$44</definedName>
    <definedName name="ExternalData_2" localSheetId="25" hidden="1">Cypress2!$A$1:$G$2</definedName>
    <definedName name="ExternalData_2" localSheetId="26" hidden="1">Div3PartnerList!$R$1:$U$31</definedName>
    <definedName name="ExternalData_2" localSheetId="21" hidden="1">StandBy!$A$1:$I$7</definedName>
    <definedName name="ExternalData_3" localSheetId="11" hidden="1">'Coupon'!$A$1:$F$5</definedName>
    <definedName name="ExternalData_3" localSheetId="13" hidden="1">StandbyADAHours!$A$1:$P$35</definedName>
    <definedName name="ExternalData_3" localSheetId="14" hidden="1">StandbyGOLINKHours!$A$1:$O$4</definedName>
    <definedName name="ExternalData_3" localSheetId="15" hidden="1">SumSTBYTracker!$A$1:$G$7</definedName>
    <definedName name="FilePath1">FilePath!$D$8</definedName>
    <definedName name="FilePath10">FilePath!#REF!</definedName>
    <definedName name="FilePath2">FilePath!$D$9</definedName>
    <definedName name="FilePath3">FilePath!$D$10</definedName>
    <definedName name="FilePath4">FilePath!$D$11</definedName>
    <definedName name="FilePath5">FilePath!$D$12</definedName>
    <definedName name="FilePath6">FilePath!$D$13</definedName>
    <definedName name="FilePath7">FilePath!$D$14</definedName>
    <definedName name="FilePath8">FilePath!$D$15</definedName>
    <definedName name="FilePath9">FilePath!$D$16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0" r:id="rId38"/>
    <pivotCache cacheId="1" r:id="rId39"/>
    <pivotCache cacheId="2" r:id="rId40"/>
    <pivotCache cacheId="3" r:id="rId41"/>
    <pivotCache cacheId="4" r:id="rId42"/>
    <pivotCache cacheId="5" r:id="rId43"/>
    <pivotCache cacheId="6" r:id="rId44"/>
    <pivotCache cacheId="7" r:id="rId45"/>
    <pivotCache cacheId="8" r:id="rId46"/>
    <pivotCache cacheId="9" r:id="rId47"/>
    <pivotCache cacheId="10" r:id="rId4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 a="1"/>
  <c r="B4" i="1" s="1"/>
  <c r="B3" i="1" a="1"/>
  <c r="B3" i="1" s="1"/>
  <c r="M3" i="15" a="1"/>
  <c r="M3" i="15" s="1"/>
  <c r="C11" i="42"/>
  <c r="C29" i="43"/>
  <c r="D13" i="43"/>
  <c r="D12" i="43"/>
  <c r="D11" i="43"/>
  <c r="D15" i="43" l="1"/>
  <c r="C31" i="43"/>
  <c r="D16" i="1"/>
  <c r="N5" i="15"/>
  <c r="A1" i="40" a="1"/>
  <c r="A1" i="40" s="1"/>
  <c r="F8" i="15"/>
  <c r="E40" i="14"/>
  <c r="H5" i="38"/>
  <c r="B4" i="38"/>
  <c r="C4" i="38" s="1"/>
  <c r="B2" i="38"/>
  <c r="D2" i="38" s="1"/>
  <c r="B6" i="38"/>
  <c r="C6" i="38" s="1"/>
  <c r="B5" i="38"/>
  <c r="B3" i="38"/>
  <c r="B7" i="38" l="1"/>
  <c r="D3" i="38"/>
  <c r="D5" i="38"/>
  <c r="D4" i="38"/>
  <c r="D6" i="38"/>
  <c r="C5" i="38"/>
  <c r="C7" i="38" s="1"/>
  <c r="A6" i="14" l="1" a="1"/>
  <c r="A6" i="14" l="1"/>
  <c r="B8" i="42" s="1"/>
  <c r="D8" i="42" s="1"/>
  <c r="M31" i="14"/>
  <c r="B6" i="42"/>
  <c r="D6" i="42" s="1"/>
  <c r="B7" i="42"/>
  <c r="D7" i="42" s="1"/>
  <c r="I11" i="15"/>
  <c r="N9" i="15" a="1"/>
  <c r="N9" i="15" l="1"/>
  <c r="S11" i="15"/>
  <c r="U11" i="15"/>
  <c r="V11" i="15"/>
  <c r="R11" i="15"/>
  <c r="Q11" i="15"/>
  <c r="P11" i="15"/>
  <c r="O11" i="15"/>
  <c r="B3" i="9"/>
  <c r="B2" i="9"/>
  <c r="F9" i="15"/>
  <c r="B16" i="15" a="1"/>
  <c r="B16" i="15" s="1"/>
  <c r="F10" i="15" l="1"/>
  <c r="D3" i="15" l="1" a="1"/>
  <c r="D3" i="15" s="1"/>
  <c r="R16" i="15" a="1"/>
  <c r="R16" i="15" s="1"/>
  <c r="K16" i="15" l="1" a="1"/>
  <c r="K16" i="15" s="1"/>
  <c r="I8" i="15" l="1"/>
  <c r="BJ200" i="24"/>
  <c r="BL200" i="24" s="1"/>
  <c r="BJ201" i="24"/>
  <c r="BL201" i="24" s="1"/>
  <c r="BJ202" i="24"/>
  <c r="BL202" i="24" s="1"/>
  <c r="BJ203" i="24"/>
  <c r="BL203" i="24" s="1"/>
  <c r="BJ199" i="24"/>
  <c r="BL199" i="24" l="1"/>
  <c r="BL248" i="24" s="1"/>
  <c r="BM199" i="24"/>
  <c r="BM203" i="24"/>
  <c r="BM202" i="24"/>
  <c r="BM201" i="24"/>
  <c r="BM200" i="24"/>
  <c r="BO445" i="24" l="1"/>
  <c r="BM248" i="24"/>
  <c r="BM445" i="24" s="1"/>
  <c r="B1" i="1" l="1" a="1"/>
  <c r="B1" i="1" s="1"/>
  <c r="B2" i="1" a="1"/>
  <c r="B2" i="1" s="1"/>
  <c r="K3" i="18" a="1"/>
  <c r="K3" i="18" s="1"/>
  <c r="I10" i="15"/>
  <c r="C10" i="15"/>
  <c r="Q5" i="15"/>
  <c r="I9" i="15"/>
  <c r="C9" i="15"/>
  <c r="C8" i="15"/>
  <c r="P40" i="14"/>
  <c r="O40" i="14"/>
  <c r="E43" i="14"/>
  <c r="B3" i="23"/>
  <c r="A3" i="23"/>
  <c r="B2" i="23"/>
  <c r="K10" i="14" l="1"/>
  <c r="K18" i="14"/>
  <c r="K26" i="14"/>
  <c r="K34" i="14"/>
  <c r="K37" i="14"/>
  <c r="D8" i="14"/>
  <c r="D16" i="14"/>
  <c r="D24" i="14"/>
  <c r="D32" i="14"/>
  <c r="D38" i="14"/>
  <c r="K11" i="14"/>
  <c r="K19" i="14"/>
  <c r="K27" i="14"/>
  <c r="K35" i="14"/>
  <c r="K38" i="14"/>
  <c r="D9" i="14"/>
  <c r="D17" i="14"/>
  <c r="D25" i="14"/>
  <c r="D33" i="14"/>
  <c r="D19" i="14"/>
  <c r="K15" i="14"/>
  <c r="D29" i="14"/>
  <c r="K12" i="14"/>
  <c r="K20" i="14"/>
  <c r="K28" i="14"/>
  <c r="K36" i="14"/>
  <c r="D10" i="14"/>
  <c r="D18" i="14"/>
  <c r="D26" i="14"/>
  <c r="D34" i="14"/>
  <c r="D37" i="14"/>
  <c r="K21" i="14"/>
  <c r="D11" i="14"/>
  <c r="K23" i="14"/>
  <c r="K13" i="14"/>
  <c r="K29" i="14"/>
  <c r="D27" i="14"/>
  <c r="K31" i="14"/>
  <c r="K14" i="14"/>
  <c r="K22" i="14"/>
  <c r="K30" i="14"/>
  <c r="D12" i="14"/>
  <c r="D20" i="14"/>
  <c r="D28" i="14"/>
  <c r="D36" i="14"/>
  <c r="K7" i="14"/>
  <c r="D13" i="14"/>
  <c r="K8" i="14"/>
  <c r="K16" i="14"/>
  <c r="K24" i="14"/>
  <c r="K32" i="14"/>
  <c r="D14" i="14"/>
  <c r="D22" i="14"/>
  <c r="D30" i="14"/>
  <c r="D31" i="14"/>
  <c r="D35" i="14"/>
  <c r="D21" i="14"/>
  <c r="K9" i="14"/>
  <c r="K17" i="14"/>
  <c r="K25" i="14"/>
  <c r="K33" i="14"/>
  <c r="D7" i="14"/>
  <c r="D15" i="14"/>
  <c r="D23" i="14"/>
  <c r="D15" i="1"/>
  <c r="L14" i="14"/>
  <c r="L22" i="14"/>
  <c r="L30" i="14"/>
  <c r="L17" i="14"/>
  <c r="L35" i="14"/>
  <c r="L36" i="14"/>
  <c r="L7" i="14"/>
  <c r="L15" i="14"/>
  <c r="L23" i="14"/>
  <c r="L31" i="14"/>
  <c r="L33" i="14"/>
  <c r="L38" i="14"/>
  <c r="L21" i="14"/>
  <c r="L8" i="14"/>
  <c r="L16" i="14"/>
  <c r="L24" i="14"/>
  <c r="L32" i="14"/>
  <c r="L25" i="14"/>
  <c r="L28" i="14"/>
  <c r="L9" i="14"/>
  <c r="L10" i="14"/>
  <c r="L18" i="14"/>
  <c r="L26" i="14"/>
  <c r="L34" i="14"/>
  <c r="L37" i="14"/>
  <c r="L11" i="14"/>
  <c r="L19" i="14"/>
  <c r="L27" i="14"/>
  <c r="L20" i="14"/>
  <c r="L29" i="14"/>
  <c r="L12" i="14"/>
  <c r="L13" i="14"/>
  <c r="S5" i="15"/>
  <c r="H5" i="15"/>
  <c r="I5" i="15"/>
  <c r="J5" i="15"/>
  <c r="R5" i="15"/>
  <c r="O5" i="15"/>
  <c r="F14" i="14"/>
  <c r="I17" i="14"/>
  <c r="M24" i="14"/>
  <c r="H28" i="14"/>
  <c r="H36" i="14"/>
  <c r="M10" i="14"/>
  <c r="F25" i="14"/>
  <c r="M7" i="14"/>
  <c r="F11" i="14"/>
  <c r="H14" i="14"/>
  <c r="G25" i="14"/>
  <c r="J29" i="14"/>
  <c r="F33" i="14"/>
  <c r="F8" i="14"/>
  <c r="G11" i="14"/>
  <c r="I14" i="14"/>
  <c r="M21" i="14"/>
  <c r="H25" i="14"/>
  <c r="G33" i="14"/>
  <c r="G8" i="14"/>
  <c r="H11" i="14"/>
  <c r="I15" i="14"/>
  <c r="M18" i="14"/>
  <c r="F22" i="14"/>
  <c r="I25" i="14"/>
  <c r="M29" i="14"/>
  <c r="G34" i="14"/>
  <c r="G37" i="14"/>
  <c r="H8" i="14"/>
  <c r="I11" i="14"/>
  <c r="J15" i="14"/>
  <c r="F19" i="14"/>
  <c r="G22" i="14"/>
  <c r="H26" i="14"/>
  <c r="F30" i="14"/>
  <c r="H34" i="14"/>
  <c r="H37" i="14"/>
  <c r="M9" i="14"/>
  <c r="H17" i="14"/>
  <c r="M23" i="14"/>
  <c r="G14" i="14"/>
  <c r="J17" i="14"/>
  <c r="M20" i="14"/>
  <c r="I28" i="14"/>
  <c r="M32" i="14"/>
  <c r="M13" i="14"/>
  <c r="J20" i="14"/>
  <c r="G28" i="14"/>
  <c r="G36" i="14"/>
  <c r="G9" i="14"/>
  <c r="H12" i="14"/>
  <c r="G19" i="14"/>
  <c r="H22" i="14"/>
  <c r="I26" i="14"/>
  <c r="G30" i="14"/>
  <c r="I34" i="14"/>
  <c r="I37" i="14"/>
  <c r="H9" i="14"/>
  <c r="I12" i="14"/>
  <c r="M15" i="14"/>
  <c r="H23" i="14"/>
  <c r="J26" i="14"/>
  <c r="G31" i="14"/>
  <c r="J34" i="14"/>
  <c r="J37" i="14"/>
  <c r="H19" i="14"/>
  <c r="I9" i="14"/>
  <c r="J12" i="14"/>
  <c r="F16" i="14"/>
  <c r="G20" i="14"/>
  <c r="I23" i="14"/>
  <c r="H31" i="14"/>
  <c r="J9" i="14"/>
  <c r="F17" i="14"/>
  <c r="H20" i="14"/>
  <c r="J23" i="14"/>
  <c r="M26" i="14"/>
  <c r="I31" i="14"/>
  <c r="M35" i="14"/>
  <c r="M12" i="14"/>
  <c r="G17" i="14"/>
  <c r="I20" i="14"/>
  <c r="F28" i="14"/>
  <c r="J31" i="14"/>
  <c r="F36" i="14"/>
  <c r="M38" i="14"/>
  <c r="F27" i="14"/>
  <c r="J28" i="14"/>
  <c r="H30" i="14"/>
  <c r="H33" i="14"/>
  <c r="M34" i="14"/>
  <c r="I36" i="14"/>
  <c r="M37" i="14"/>
  <c r="F7" i="14"/>
  <c r="J8" i="14"/>
  <c r="F10" i="14"/>
  <c r="G13" i="14"/>
  <c r="H16" i="14"/>
  <c r="F18" i="14"/>
  <c r="J19" i="14"/>
  <c r="F21" i="14"/>
  <c r="J22" i="14"/>
  <c r="G24" i="14"/>
  <c r="H27" i="14"/>
  <c r="M28" i="14"/>
  <c r="J30" i="14"/>
  <c r="F32" i="14"/>
  <c r="J33" i="14"/>
  <c r="G35" i="14"/>
  <c r="F38" i="14"/>
  <c r="G7" i="14"/>
  <c r="G10" i="14"/>
  <c r="M11" i="14"/>
  <c r="H13" i="14"/>
  <c r="M14" i="14"/>
  <c r="I16" i="14"/>
  <c r="G18" i="14"/>
  <c r="G21" i="14"/>
  <c r="H24" i="14"/>
  <c r="M25" i="14"/>
  <c r="I27" i="14"/>
  <c r="F29" i="14"/>
  <c r="G32" i="14"/>
  <c r="H35" i="14"/>
  <c r="M36" i="14"/>
  <c r="G38" i="14"/>
  <c r="H7" i="14"/>
  <c r="M8" i="14"/>
  <c r="H10" i="14"/>
  <c r="I13" i="14"/>
  <c r="F15" i="14"/>
  <c r="J16" i="14"/>
  <c r="H18" i="14"/>
  <c r="M19" i="14"/>
  <c r="H21" i="14"/>
  <c r="M22" i="14"/>
  <c r="I24" i="14"/>
  <c r="J27" i="14"/>
  <c r="G29" i="14"/>
  <c r="M30" i="14"/>
  <c r="H32" i="14"/>
  <c r="M33" i="14"/>
  <c r="I35" i="14"/>
  <c r="H38" i="14"/>
  <c r="I8" i="14"/>
  <c r="J11" i="14"/>
  <c r="F13" i="14"/>
  <c r="J14" i="14"/>
  <c r="G16" i="14"/>
  <c r="M17" i="14"/>
  <c r="I19" i="14"/>
  <c r="I22" i="14"/>
  <c r="F24" i="14"/>
  <c r="J25" i="14"/>
  <c r="G27" i="14"/>
  <c r="I30" i="14"/>
  <c r="I33" i="14"/>
  <c r="F35" i="14"/>
  <c r="J36" i="14"/>
  <c r="I7" i="14"/>
  <c r="I10" i="14"/>
  <c r="F12" i="14"/>
  <c r="J13" i="14"/>
  <c r="G15" i="14"/>
  <c r="I18" i="14"/>
  <c r="I21" i="14"/>
  <c r="F23" i="14"/>
  <c r="J24" i="14"/>
  <c r="F26" i="14"/>
  <c r="H29" i="14"/>
  <c r="I32" i="14"/>
  <c r="J35" i="14"/>
  <c r="I38" i="14"/>
  <c r="J7" i="14"/>
  <c r="F9" i="14"/>
  <c r="J10" i="14"/>
  <c r="G12" i="14"/>
  <c r="H15" i="14"/>
  <c r="M16" i="14"/>
  <c r="J18" i="14"/>
  <c r="F20" i="14"/>
  <c r="J21" i="14"/>
  <c r="G23" i="14"/>
  <c r="G26" i="14"/>
  <c r="M27" i="14"/>
  <c r="I29" i="14"/>
  <c r="F31" i="14"/>
  <c r="J32" i="14"/>
  <c r="F34" i="14"/>
  <c r="F37" i="14"/>
  <c r="J38" i="14"/>
  <c r="I12" i="15"/>
  <c r="C11" i="15"/>
  <c r="T5" i="15"/>
  <c r="U5" i="15"/>
  <c r="F5" i="15"/>
  <c r="P5" i="15"/>
  <c r="G5" i="15"/>
  <c r="E5" i="15"/>
  <c r="V5" i="15"/>
  <c r="D14" i="1"/>
  <c r="D12" i="1"/>
  <c r="D11" i="1"/>
  <c r="D10" i="1"/>
  <c r="D8" i="1"/>
  <c r="D13" i="1"/>
  <c r="D9" i="1"/>
  <c r="B10" i="42" l="1"/>
  <c r="D10" i="42" s="1"/>
  <c r="B5" i="42"/>
  <c r="D5" i="42" s="1"/>
  <c r="B4" i="42"/>
  <c r="D4" i="42" s="1"/>
  <c r="B3" i="42"/>
  <c r="D3" i="42" s="1"/>
  <c r="B9" i="42"/>
  <c r="D9" i="42" s="1"/>
  <c r="B4" i="15"/>
  <c r="D6" i="14"/>
  <c r="D40" i="14" s="1"/>
  <c r="K6" i="14"/>
  <c r="K40" i="14" s="1"/>
  <c r="L6" i="14"/>
  <c r="A5" i="23" a="1"/>
  <c r="B43" i="23" s="1"/>
  <c r="N23" i="14"/>
  <c r="N28" i="14"/>
  <c r="N27" i="14"/>
  <c r="N7" i="14"/>
  <c r="N21" i="14"/>
  <c r="N13" i="14"/>
  <c r="N35" i="14"/>
  <c r="N12" i="14"/>
  <c r="N32" i="14"/>
  <c r="N11" i="14"/>
  <c r="N30" i="14"/>
  <c r="C2" i="21" a="1"/>
  <c r="C2" i="21" s="1"/>
  <c r="N17" i="14"/>
  <c r="N25" i="14"/>
  <c r="N14" i="14"/>
  <c r="N36" i="14"/>
  <c r="N8" i="14"/>
  <c r="N33" i="14"/>
  <c r="N20" i="14"/>
  <c r="N15" i="14"/>
  <c r="N16" i="14"/>
  <c r="N37" i="14"/>
  <c r="N10" i="14"/>
  <c r="N26" i="14"/>
  <c r="N29" i="14"/>
  <c r="N34" i="14"/>
  <c r="N18" i="14"/>
  <c r="N19" i="14"/>
  <c r="F6" i="14"/>
  <c r="F40" i="14" s="1"/>
  <c r="J6" i="14"/>
  <c r="J40" i="14" s="1"/>
  <c r="G6" i="14"/>
  <c r="G40" i="14" s="1"/>
  <c r="I6" i="14"/>
  <c r="I40" i="14" s="1"/>
  <c r="H6" i="14"/>
  <c r="H40" i="14" s="1"/>
  <c r="M6" i="14"/>
  <c r="M40" i="14" s="1"/>
  <c r="N22" i="14"/>
  <c r="N24" i="14"/>
  <c r="N31" i="14"/>
  <c r="N38" i="14"/>
  <c r="N9" i="14"/>
  <c r="B11" i="42" l="1"/>
  <c r="D11" i="42"/>
  <c r="L40" i="14"/>
  <c r="L43" i="14" s="1"/>
  <c r="B46" i="23"/>
  <c r="B44" i="23"/>
  <c r="B47" i="23"/>
  <c r="B45" i="23"/>
  <c r="B19" i="23"/>
  <c r="C43" i="23"/>
  <c r="D43" i="23" s="1"/>
  <c r="B14" i="23"/>
  <c r="B21" i="23"/>
  <c r="B13" i="23"/>
  <c r="B20" i="23"/>
  <c r="B32" i="23"/>
  <c r="B22" i="23"/>
  <c r="B24" i="23"/>
  <c r="B33" i="23"/>
  <c r="B36" i="23"/>
  <c r="B7" i="23"/>
  <c r="B37" i="23"/>
  <c r="B40" i="23"/>
  <c r="B27" i="23"/>
  <c r="B29" i="23"/>
  <c r="B18" i="23"/>
  <c r="B42" i="23"/>
  <c r="B8" i="23"/>
  <c r="B16" i="23"/>
  <c r="B30" i="23"/>
  <c r="B39" i="23"/>
  <c r="B11" i="23"/>
  <c r="B9" i="23"/>
  <c r="B17" i="23"/>
  <c r="B15" i="23"/>
  <c r="B31" i="23"/>
  <c r="B34" i="23"/>
  <c r="B38" i="23"/>
  <c r="B25" i="23"/>
  <c r="B41" i="23"/>
  <c r="A5" i="23"/>
  <c r="C5" i="23" s="1"/>
  <c r="C42" i="23"/>
  <c r="C36" i="23"/>
  <c r="C41" i="23"/>
  <c r="C40" i="23"/>
  <c r="C39" i="23"/>
  <c r="C38" i="23"/>
  <c r="C37" i="23"/>
  <c r="C6" i="23"/>
  <c r="C7" i="23"/>
  <c r="B10" i="23"/>
  <c r="B12" i="23"/>
  <c r="B26" i="23"/>
  <c r="B28" i="23"/>
  <c r="B23" i="23"/>
  <c r="B35" i="23"/>
  <c r="B6" i="23"/>
  <c r="P2" i="21" a="1"/>
  <c r="P2" i="21" s="1"/>
  <c r="Q2" i="21" a="1"/>
  <c r="Q2" i="21" s="1"/>
  <c r="I2" i="21" a="1"/>
  <c r="I2" i="21" s="1"/>
  <c r="D2" i="21" a="1"/>
  <c r="D2" i="21" s="1"/>
  <c r="A1" i="21"/>
  <c r="F2" i="21" a="1"/>
  <c r="F2" i="21" s="1"/>
  <c r="E2" i="21" a="1"/>
  <c r="E2" i="21" s="1"/>
  <c r="M43" i="14"/>
  <c r="H43" i="14"/>
  <c r="K2" i="21" a="1"/>
  <c r="K2" i="21" s="1"/>
  <c r="I43" i="14"/>
  <c r="M2" i="21" a="1"/>
  <c r="M2" i="21" s="1"/>
  <c r="G43" i="14"/>
  <c r="L2" i="21" a="1"/>
  <c r="L2" i="21" s="1"/>
  <c r="J43" i="14"/>
  <c r="N2" i="21" a="1"/>
  <c r="N2" i="21" s="1"/>
  <c r="K43" i="14"/>
  <c r="O2" i="21" a="1"/>
  <c r="O2" i="21" s="1"/>
  <c r="F43" i="14"/>
  <c r="J2" i="21" a="1"/>
  <c r="J2" i="21" s="1"/>
  <c r="N6" i="14"/>
  <c r="H2" i="21" a="1"/>
  <c r="H2" i="21" s="1"/>
  <c r="N40" i="14" l="1"/>
  <c r="N43" i="14" s="1"/>
  <c r="D40" i="23"/>
  <c r="D6" i="23"/>
  <c r="D38" i="23"/>
  <c r="D36" i="23"/>
  <c r="D7" i="23"/>
  <c r="D37" i="23"/>
  <c r="D39" i="23"/>
  <c r="C53" i="23"/>
  <c r="D42" i="23"/>
  <c r="B5" i="23"/>
  <c r="D43" i="14"/>
  <c r="D41" i="23"/>
  <c r="D5" i="23" l="1"/>
  <c r="B53" i="23"/>
  <c r="D53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33EBE7-4FF3-4028-8E2A-F49BC0504A8C}" keepAlive="1" name="Query - ADA" description="Connection to the 'ADA' query in the workbook." type="5" refreshedVersion="8" background="1" saveData="1">
    <dbPr connection="Provider=Microsoft.Mashup.OleDb.1;Data Source=$Workbook$;Location=ADA;Extended Properties=&quot;&quot;" command="SELECT * FROM [ADA]"/>
  </connection>
  <connection id="2" xr16:uid="{1FE53723-56F0-4D09-A7B0-1BAECD46F4AB}" keepAlive="1" name="Query - ADA_FARE" description="Connection to the 'ADA_FARE' query in the workbook." type="5" refreshedVersion="8" background="1" saveData="1">
    <dbPr connection="Provider=Microsoft.Mashup.OleDb.1;Data Source=$Workbook$;Location=ADA_FARE;Extended Properties=&quot;&quot;" command="SELECT * FROM [ADA_FARE]"/>
  </connection>
  <connection id="3" xr16:uid="{8160A617-C92F-487B-B4F6-F815620D33AF}" keepAlive="1" name="Query - ADAHours" description="Connection to the 'ADAHours' query in the workbook." type="5" refreshedVersion="8" background="1" saveData="1">
    <dbPr connection="Provider=Microsoft.Mashup.OleDb.1;Data Source=$Workbook$;Location=ADAHours;Extended Properties=&quot;&quot;" command="SELECT * FROM [ADAHours]"/>
  </connection>
  <connection id="4" xr16:uid="{8A2885B5-FC81-469F-A48E-B00F41DF18B8}" keepAlive="1" name="Query - ADAHoursStandby" description="Connection to the 'ADAHoursStandby' query in the workbook." type="5" refreshedVersion="0" background="1">
    <dbPr connection="Provider=Microsoft.Mashup.OleDb.1;Data Source=$Workbook$;Location=ADAHoursStandby;Extended Properties=&quot;&quot;" command="SELECT * FROM [ADAHoursStandby]"/>
  </connection>
  <connection id="5" xr16:uid="{06844BF0-5B84-4945-912C-997EF5141922}" keepAlive="1" name="Query - ALLDiv3PartnerList" description="Connection to the 'ALLDiv3PartnerList' query in the workbook." type="5" refreshedVersion="8" background="1" saveData="1">
    <dbPr connection="Provider=Microsoft.Mashup.OleDb.1;Data Source=$Workbook$;Location=ALLDiv3PartnerList;Extended Properties=&quot;&quot;" command="SELECT * FROM [ALLDiv3PartnerList]"/>
  </connection>
  <connection id="6" xr16:uid="{AB0F1FC8-6707-4984-9ABC-57DC3D5DC523}" keepAlive="1" name="Query - Coupon" description="Connection to the 'Coupon' query in the workbook." type="5" refreshedVersion="8" background="1" saveData="1">
    <dbPr connection="Provider=Microsoft.Mashup.OleDb.1;Data Source=$Workbook$;Location=Coupon;Extended Properties=&quot;&quot;" command="SELECT * FROM [Coupon]"/>
  </connection>
  <connection id="7" xr16:uid="{157BE8A8-3DB8-43C9-A277-58C16B2F7C52}" keepAlive="1" name="Query - Deductions&amp;OtherEarnings" description="Connection to the 'Deductions&amp;OtherEarnings' query in the workbook." type="5" refreshedVersion="8" saveData="1">
    <dbPr connection="Provider=Microsoft.Mashup.OleDb.1;Data Source=$Workbook$;Location=Deductions&amp;OtherEarnings;Extended Properties=&quot;&quot;" command="SELECT * FROM [Deductions&amp;OtherEarnings]"/>
  </connection>
  <connection id="8" xr16:uid="{54F257E5-CB21-4956-A688-01343DE8B704}" keepAlive="1" name="Query - Div3PartnerListADA_GOLINK" description="Connection to the 'Div3PartnerListADA_GOLINK' query in the workbook." type="5" refreshedVersion="0" background="1" saveData="1">
    <dbPr connection="Provider=Microsoft.Mashup.OleDb.1;Data Source=$Workbook$;Location=Div3PartnerListADA_GOLINK;Extended Properties=&quot;&quot;" command="SELECT * FROM [Div3PartnerListADA_GOLINK]"/>
  </connection>
  <connection id="9" xr16:uid="{ACD11AF7-652F-406B-966A-564695B51D7F}" keepAlive="1" name="Query - Div3PartnerRates" description="Connection to the 'Div3PartnerRates' query in the workbook." type="5" refreshedVersion="0" background="1" saveData="1">
    <dbPr connection="Provider=Microsoft.Mashup.OleDb.1;Data Source=$Workbook$;Location=Div3PartnerRates;Extended Properties=&quot;&quot;" command="SELECT * FROM [Div3PartnerRates]"/>
  </connection>
  <connection id="10" xr16:uid="{056DAC26-C638-4743-A135-CA89BFED3C4A}" keepAlive="1" name="Query - GOLINK" description="Connection to the 'GOLINK' query in the workbook." type="5" refreshedVersion="8" background="1" saveData="1">
    <dbPr connection="Provider=Microsoft.Mashup.OleDb.1;Data Source=$Workbook$;Location=GOLINK;Extended Properties=&quot;&quot;" command="SELECT * FROM [GOLINK]"/>
  </connection>
  <connection id="11" xr16:uid="{CE5C49CD-ADA1-4EF2-92DC-7403436441E5}" keepAlive="1" name="Query - GOLINKHours" description="Connection to the 'GOLINKHours' query in the workbook." type="5" refreshedVersion="8" background="1" saveData="1">
    <dbPr connection="Provider=Microsoft.Mashup.OleDb.1;Data Source=$Workbook$;Location=GOLINKHours;Extended Properties=&quot;&quot;" command="SELECT * FROM [GOLINKHours]"/>
  </connection>
  <connection id="12" xr16:uid="{4FB5DEEB-AA90-4292-8A1C-B8A90ED33D6C}" keepAlive="1" name="Query - GOLINKMissingRate" description="Connection to the 'GOLINKMissingRate' query in the workbook." type="5" refreshedVersion="8" background="1" saveData="1">
    <dbPr connection="Provider=Microsoft.Mashup.OleDb.1;Data Source=$Workbook$;Location=GOLINKMissingRate;Extended Properties=&quot;&quot;" command="SELECT * FROM [GOLINKMissingRate]"/>
  </connection>
  <connection id="13" xr16:uid="{F37C63A8-834D-4ACD-AABD-3AE592FBE91E}" keepAlive="1" name="Query - GOLINKStandbys" description="Connection to the 'GOLINKStandbys' query in the workbook." type="5" refreshedVersion="0" background="1">
    <dbPr connection="Provider=Microsoft.Mashup.OleDb.1;Data Source=$Workbook$;Location=GOLINKStandbys;Extended Properties=&quot;&quot;" command="SELECT * FROM [GOLINKStandbys]"/>
  </connection>
  <connection id="14" xr16:uid="{7E67FD12-8851-4372-BC27-E5CBD48D7643}" keepAlive="1" name="Query - PartnerRateMissing" description="Connection to the 'PartnerRateMissing' query in the workbook." type="5" refreshedVersion="8" background="1" saveData="1">
    <dbPr connection="Provider=Microsoft.Mashup.OleDb.1;Data Source=$Workbook$;Location=PartnerRateMissing;Extended Properties=&quot;&quot;" command="SELECT * FROM [PartnerRateMissing]"/>
  </connection>
  <connection id="15" xr16:uid="{57DFF3CC-63AE-478A-AAEC-CF237FB09A5E}" keepAlive="1" name="Query - PayPeriod" description="Connection to the 'PayPeriod' query in the workbook." type="5" refreshedVersion="0" background="1" saveData="1">
    <dbPr connection="Provider=Microsoft.Mashup.OleDb.1;Data Source=$Workbook$;Location=PayPeriod;Extended Properties=&quot;&quot;" command="SELECT * FROM [PayPeriod]"/>
  </connection>
  <connection id="16" xr16:uid="{E54364FD-3012-46A6-A449-A05F3C52AF09}" keepAlive="1" name="Query - StandBy" description="Connection to the 'StandBy' query in the workbook." type="5" refreshedVersion="8" background="1" saveData="1">
    <dbPr connection="Provider=Microsoft.Mashup.OleDb.1;Data Source=$Workbook$;Location=StandBy;Extended Properties=&quot;&quot;" command="SELECT * FROM [StandBy]"/>
  </connection>
  <connection id="17" xr16:uid="{DC67E9C1-AAF1-434F-BDEB-26A70F9DA83A}" keepAlive="1" name="Query - StandbyADAGOLINK" description="Connection to the 'StandbyADAGOLINK' query in the workbook." type="5" refreshedVersion="8" background="1" saveData="1">
    <dbPr connection="Provider=Microsoft.Mashup.OleDb.1;Data Source=$Workbook$;Location=StandbyADAGOLINK;Extended Properties=&quot;&quot;" command="SELECT * FROM [StandbyADAGOLINK]"/>
  </connection>
  <connection id="18" xr16:uid="{D1C46330-AEAB-4B55-8FF9-A7C64F4F7C24}" keepAlive="1" name="Query - StandbyADAHours" description="Connection to the 'StandbyADAHours' query in the workbook." type="5" refreshedVersion="8" background="1" saveData="1">
    <dbPr connection="Provider=Microsoft.Mashup.OleDb.1;Data Source=$Workbook$;Location=StandbyADAHours;Extended Properties=&quot;&quot;" command="SELECT * FROM [StandbyADAHours]"/>
  </connection>
  <connection id="19" xr16:uid="{C8B9DDBD-F7F0-4DAA-9773-72B40C196496}" keepAlive="1" name="Query - StandbyGOLINKHours" description="Connection to the 'StandbyGOLINKHours' query in the workbook." type="5" refreshedVersion="8" background="1" saveData="1">
    <dbPr connection="Provider=Microsoft.Mashup.OleDb.1;Data Source=$Workbook$;Location=StandbyGOLINKHours;Extended Properties=&quot;&quot;" command="SELECT * FROM [StandbyGOLINKHours]"/>
  </connection>
  <connection id="20" xr16:uid="{0B4EB423-21FC-477F-BF07-73689A89168B}" keepAlive="1" name="Query - StandbyTracker" description="Connection to the 'StandbyTracker' query in the workbook." type="5" refreshedVersion="0" background="1">
    <dbPr connection="Provider=Microsoft.Mashup.OleDb.1;Data Source=$Workbook$;Location=StandbyTracker;Extended Properties=&quot;&quot;" command="SELECT * FROM [StandbyTracker]"/>
  </connection>
  <connection id="21" xr16:uid="{A07BFDD1-99BA-4068-B62A-003E4F72666A}" keepAlive="1" name="Query - SumSTBYTracker" description="Connection to the 'SumSTBYTracker' query in the workbook." type="5" refreshedVersion="8" background="1" saveData="1">
    <dbPr connection="Provider=Microsoft.Mashup.OleDb.1;Data Source=$Workbook$;Location=SumSTBYTracker;Extended Properties=&quot;&quot;" command="SELECT * FROM [SumSTBYTracke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<sst xmlns="http://schemas.openxmlformats.org/spreadsheetml/2006/main" count="39133" uniqueCount="11617">
  <si>
    <t>TBL WILL SEND OUT THE STATEMENT TO THE PARTNERS AFTER IT HAS BEEN APPROVED BY MANAGEMENT</t>
  </si>
  <si>
    <t>Start Date</t>
  </si>
  <si>
    <t>End Date</t>
  </si>
  <si>
    <t>Week</t>
  </si>
  <si>
    <t>% of Pay Hours</t>
  </si>
  <si>
    <t>Liquidated Damage</t>
  </si>
  <si>
    <t>Week 1</t>
  </si>
  <si>
    <t>Week 2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</si>
  <si>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</si>
  <si>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</si>
  <si>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</si>
  <si>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</si>
  <si>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</si>
  <si>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</si>
  <si>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</si>
  <si>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</si>
  <si>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</si>
  <si>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Bonus</t>
  </si>
  <si>
    <t>Credentialing</t>
  </si>
  <si>
    <t>Lift Lease</t>
  </si>
  <si>
    <t>Violation</t>
  </si>
  <si>
    <t>Other Deductions</t>
  </si>
  <si>
    <t>Cash Collected</t>
  </si>
  <si>
    <t>Immediate/Advance</t>
  </si>
  <si>
    <t>Count</t>
  </si>
  <si>
    <t>Calcuated</t>
  </si>
  <si>
    <t>Hourly</t>
  </si>
  <si>
    <t>Hrly Rate</t>
  </si>
  <si>
    <t>Total</t>
  </si>
  <si>
    <t>DIV3-TX</t>
  </si>
  <si>
    <t xml:space="preserve"> 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</si>
  <si>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</si>
  <si>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</si>
  <si>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</si>
  <si>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</si>
  <si>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</si>
  <si>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</si>
  <si>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</si>
  <si>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</si>
  <si>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Hourly/Trip</t>
  </si>
  <si>
    <t>Fuel</t>
  </si>
  <si>
    <t>Misc</t>
  </si>
  <si>
    <t xml:space="preserve">Reimbursement </t>
  </si>
  <si>
    <t>Compliance</t>
  </si>
  <si>
    <t xml:space="preserve"> Lift Lease </t>
  </si>
  <si>
    <t xml:space="preserve"> Amount </t>
  </si>
  <si>
    <t>PARTNER NAME</t>
  </si>
  <si>
    <t>Driver Name</t>
  </si>
  <si>
    <t>Total Revenue Hours</t>
  </si>
  <si>
    <t>Total Boardings</t>
  </si>
  <si>
    <t>Bonus Hours</t>
  </si>
  <si>
    <t>Required Hours</t>
  </si>
  <si>
    <t>Per Revenue Supply Hour Rate</t>
  </si>
  <si>
    <t>Top Up Incentive Rate</t>
  </si>
  <si>
    <t>Core Rate Guarantee</t>
  </si>
  <si>
    <t>% of Supply Hours to Forecast Tier 1</t>
  </si>
  <si>
    <t>% of Supply Hours to Forecast Tier 2</t>
  </si>
  <si>
    <t>% of Supply Hours to Forecast Tier 3</t>
  </si>
  <si>
    <t>Incentive Payment Tier 1</t>
  </si>
  <si>
    <t>Incentive Payment Tier 2</t>
  </si>
  <si>
    <t>Incentive Payment Tier 3</t>
  </si>
  <si>
    <t>Fare Rate</t>
  </si>
  <si>
    <t>Core Hours Worked</t>
  </si>
  <si>
    <t>Total Scheduled Duty Duration (Hours)</t>
  </si>
  <si>
    <t>Select Partner</t>
  </si>
  <si>
    <t>GOLINK</t>
  </si>
  <si>
    <t>ADA</t>
  </si>
  <si>
    <t>LOVEDAY IGWE</t>
  </si>
  <si>
    <t>WEEK</t>
  </si>
  <si>
    <t>CORE HOURS WORKED</t>
  </si>
  <si>
    <t>REQUIRED HOURS</t>
  </si>
  <si>
    <t>CORE REVENUE</t>
  </si>
  <si>
    <t>% OF CORE HOURS WORKED TO REQUIRED</t>
  </si>
  <si>
    <t>CONTRACT HOURS INCENTIVE</t>
  </si>
  <si>
    <t>TOTAL EARNINGS</t>
  </si>
  <si>
    <t>TOTAL REVENUE HOURS</t>
  </si>
  <si>
    <t>BONUS HOURS</t>
  </si>
  <si>
    <t>BONUS</t>
  </si>
  <si>
    <t>OTHER REVENUES</t>
  </si>
  <si>
    <t>ADA FARES</t>
  </si>
  <si>
    <t>DEDUCTIONS</t>
  </si>
  <si>
    <t>STANDBY</t>
  </si>
  <si>
    <t>Bonuses</t>
  </si>
  <si>
    <t>Total Fare Cost</t>
  </si>
  <si>
    <t>FIRST 5 DAYS REVENUE HOURS</t>
  </si>
  <si>
    <t>GUARANTEED HOURS</t>
  </si>
  <si>
    <t>Extra Days (Hours)</t>
  </si>
  <si>
    <t>Core Revenue</t>
  </si>
  <si>
    <t>Extra Day After 5 Days</t>
  </si>
  <si>
    <t>StandbyTopUp (Extra Days @$32)</t>
  </si>
  <si>
    <t>Total Earnings</t>
  </si>
  <si>
    <t>Other Earnings Misc</t>
  </si>
  <si>
    <t>Total Coupon Value</t>
  </si>
  <si>
    <t xml:space="preserve">Lift Lease </t>
  </si>
  <si>
    <t>TOTAL OTHER REVENUES:</t>
  </si>
  <si>
    <t>TOTAL</t>
  </si>
  <si>
    <t>GOLINK DETAILS</t>
  </si>
  <si>
    <t>ADA DETAILS</t>
  </si>
  <si>
    <t>Date</t>
  </si>
  <si>
    <t>Late to Duty</t>
  </si>
  <si>
    <t>Early Depart From Duty</t>
  </si>
  <si>
    <t>Late to Duty Violation</t>
  </si>
  <si>
    <t>Early Depart From Duty Violation</t>
  </si>
  <si>
    <t>Rider Name</t>
  </si>
  <si>
    <t>Fare Cost</t>
  </si>
  <si>
    <t>Variables</t>
  </si>
  <si>
    <t>Hours</t>
  </si>
  <si>
    <t>Amount</t>
  </si>
  <si>
    <t>Percentsage</t>
  </si>
  <si>
    <t>Total Duty Duration</t>
  </si>
  <si>
    <t>Rate</t>
  </si>
  <si>
    <t>Pay Hours (87%)</t>
  </si>
  <si>
    <t>Actual Earnings Without Standbys</t>
  </si>
  <si>
    <t>Total Payable Hours</t>
  </si>
  <si>
    <t>IF WE HAVE A BLANK PARTNER NAME ON COLUMN "A" IT MEANS THAT YOU ARE MISSING A DRIVER UNDER PARTNER LIST.</t>
  </si>
  <si>
    <t>ADA Missing in the Partner List</t>
  </si>
  <si>
    <t>GOLINK Missing in the Partner List</t>
  </si>
  <si>
    <t>ADA FARE (Ridership) Missing in the Partner List</t>
  </si>
  <si>
    <t>ADA Partner Rate - Missing Partners</t>
  </si>
  <si>
    <t>ADA Coupon Missing in the Partner List</t>
  </si>
  <si>
    <t>Golink Partner Rate - Missing Partners</t>
  </si>
  <si>
    <t>Row Labels</t>
  </si>
  <si>
    <t>(blank)</t>
  </si>
  <si>
    <t>Grand Total</t>
  </si>
  <si>
    <t>Sum of Coupon Value</t>
  </si>
  <si>
    <t>Sum of Original StandBy Pay Hours</t>
  </si>
  <si>
    <t>BOM TRANSPORTATION</t>
  </si>
  <si>
    <t>Week1</t>
  </si>
  <si>
    <t>Week2</t>
  </si>
  <si>
    <t>UAD TRANSPORTATION</t>
  </si>
  <si>
    <t>PICKUP PARTNERS LLC</t>
  </si>
  <si>
    <t>Last</t>
  </si>
  <si>
    <t>First</t>
  </si>
  <si>
    <t>Coupons Collected</t>
  </si>
  <si>
    <t>Coupon Value</t>
  </si>
  <si>
    <t>Name</t>
  </si>
  <si>
    <t>ASHLEY BROWN</t>
  </si>
  <si>
    <t>ASH ELITE TRANSPORTATION</t>
  </si>
  <si>
    <t>BRITTANY GREEN</t>
  </si>
  <si>
    <t>BM3 TRANSPORTATION LLC</t>
  </si>
  <si>
    <t>BRYANT MATTHEWS</t>
  </si>
  <si>
    <t>DEDRICC WILSON</t>
  </si>
  <si>
    <t>BROOKES TRANSPORTATION, LLC</t>
  </si>
  <si>
    <t>QAYSSAR ALGBURI</t>
  </si>
  <si>
    <t>CEASAR WS LLC</t>
  </si>
  <si>
    <t>MIA VORTICE</t>
  </si>
  <si>
    <t>HUB SOLUTIONS</t>
  </si>
  <si>
    <t>TAIESHA MAJOR</t>
  </si>
  <si>
    <t>INNER CITY LOGISTICS LLC</t>
  </si>
  <si>
    <t>KARINA HERNANDEZ</t>
  </si>
  <si>
    <t>LA PATRONA SERVICES LLC</t>
  </si>
  <si>
    <t>ELIZABETH GARCIA</t>
  </si>
  <si>
    <t>LIZZY'S TRANSPORTATION LLC</t>
  </si>
  <si>
    <t>ORION TRANSIT, LLC</t>
  </si>
  <si>
    <t>CHADWICK MILLER</t>
  </si>
  <si>
    <t>QUNIFIA JACKSON</t>
  </si>
  <si>
    <t>ROYAL T KARE LLC</t>
  </si>
  <si>
    <t>SHIQWEDA BROWN</t>
  </si>
  <si>
    <t>SERENITY CARE TRANSPORTATION</t>
  </si>
  <si>
    <t>Non Standby Operators</t>
  </si>
  <si>
    <t>Standby Operators</t>
  </si>
  <si>
    <t>Sum of Core Hours Worked</t>
  </si>
  <si>
    <t>Sum of Total Boardings</t>
  </si>
  <si>
    <t>Sum of Total Revenue Hours - Original</t>
  </si>
  <si>
    <t>Total Core Hours Worked</t>
  </si>
  <si>
    <t>Total Revenue Hours - Original</t>
  </si>
  <si>
    <t>ActivationDays</t>
  </si>
  <si>
    <t>In-Service</t>
  </si>
  <si>
    <t>STBY Revenue Hours</t>
  </si>
  <si>
    <t>STBY Unproductive</t>
  </si>
  <si>
    <t>STBY Utilization</t>
  </si>
  <si>
    <t>StandBy Pay Hours</t>
  </si>
  <si>
    <t>Project</t>
  </si>
  <si>
    <t>URECHA DUNN</t>
  </si>
  <si>
    <t>Total Duty Violation</t>
  </si>
  <si>
    <t>DaysActivated</t>
  </si>
  <si>
    <t>Revenue Hours</t>
  </si>
  <si>
    <t>Unproductive</t>
  </si>
  <si>
    <t>Utilization</t>
  </si>
  <si>
    <t>% of Revenue Hours to Forecast</t>
  </si>
  <si>
    <t>Contract Hours Incentive</t>
  </si>
  <si>
    <t>Total Scheduled Duty Duration (hours)</t>
  </si>
  <si>
    <t>Contract Hours Incentive Tier 1</t>
  </si>
  <si>
    <t>Contract Hours Incentive Tier 2</t>
  </si>
  <si>
    <t>Contract Hours Incentive Tier 3</t>
  </si>
  <si>
    <t>Core Bonus Rev</t>
  </si>
  <si>
    <t>Bonus Tier 1</t>
  </si>
  <si>
    <t>Bonus Tier 2</t>
  </si>
  <si>
    <t>Bonus Tier 3</t>
  </si>
  <si>
    <t>ANGELS WAY TRANSIT</t>
  </si>
  <si>
    <t>BRANDON JACKSON</t>
  </si>
  <si>
    <t>BREISHABREE TRANSPORTATION LLC</t>
  </si>
  <si>
    <t>DAESHA SAFE TRANSPORT</t>
  </si>
  <si>
    <t>HUNDREDFOLD SERVICES, LLC</t>
  </si>
  <si>
    <t>LADY K HEALTHCARE</t>
  </si>
  <si>
    <t>LAQUESHA HENDERSON</t>
  </si>
  <si>
    <t>LYNN TRAVELING</t>
  </si>
  <si>
    <t>MELINIO TRANSIT (TX)</t>
  </si>
  <si>
    <t>ON THE MOVE LLC</t>
  </si>
  <si>
    <t>ON-DIME LLC</t>
  </si>
  <si>
    <t>RESILIENT LOGISTICS MGMT LLC</t>
  </si>
  <si>
    <t>Duty ID</t>
  </si>
  <si>
    <t>Pickup Arrived At</t>
  </si>
  <si>
    <t>Dropoff Arrived At</t>
  </si>
  <si>
    <t>Dropoff Completed At</t>
  </si>
  <si>
    <t>JESUS ZAVALA</t>
  </si>
  <si>
    <t>Count of Rider Name</t>
  </si>
  <si>
    <t>SIMEON TRUJILLO</t>
  </si>
  <si>
    <t>GERALD JONES</t>
  </si>
  <si>
    <t>CATREANA ROBINSON</t>
  </si>
  <si>
    <t>CHESTER   MCGEE</t>
  </si>
  <si>
    <t>CHRISTOPHER BUTLER</t>
  </si>
  <si>
    <t>DIAMOND LEGGETT</t>
  </si>
  <si>
    <t>JESSICA LOREDO</t>
  </si>
  <si>
    <t>SCOTT ROW</t>
  </si>
  <si>
    <t>MARK BROWN</t>
  </si>
  <si>
    <t>ANDREA FINSTEIN</t>
  </si>
  <si>
    <t>SHAMARA SCALES</t>
  </si>
  <si>
    <t>RICARDO ZAMORA</t>
  </si>
  <si>
    <t>YOLANDA PINEDA</t>
  </si>
  <si>
    <t>ESTHER PEDRAZA-LANDIN</t>
  </si>
  <si>
    <t>JOHNATHAN DELAROSA</t>
  </si>
  <si>
    <t>LAUREN COLBERT</t>
  </si>
  <si>
    <t>SHAMBREISHA SPENCER</t>
  </si>
  <si>
    <t>DAVID MANNING</t>
  </si>
  <si>
    <t>TRACY BROWN</t>
  </si>
  <si>
    <t xml:space="preserve">USHER  KHAN </t>
  </si>
  <si>
    <t>DAVID OAKES</t>
  </si>
  <si>
    <t>ERIDA GODWIN-PRATT</t>
  </si>
  <si>
    <t>JANET SUTTON</t>
  </si>
  <si>
    <t>JACQUELINE HARRIS</t>
  </si>
  <si>
    <t>JAMES PHILLIPS</t>
  </si>
  <si>
    <t>SAMUEL YANEZ</t>
  </si>
  <si>
    <t>MAIRA CLAUDIO</t>
  </si>
  <si>
    <t>ASHLEY CHATMAN</t>
  </si>
  <si>
    <t>JUAN CRUZ</t>
  </si>
  <si>
    <t>JALICEA MAYBERRY</t>
  </si>
  <si>
    <t>MANNY GOMEZ</t>
  </si>
  <si>
    <t>BENNY YOUNG</t>
  </si>
  <si>
    <t>LINDA HOLLAND</t>
  </si>
  <si>
    <t>MIRO PASKALEV</t>
  </si>
  <si>
    <t>LAURA ORTEGA</t>
  </si>
  <si>
    <t>ANGELICA URBINA DE ISIDRO</t>
  </si>
  <si>
    <t>MARTIN CARRILLO</t>
  </si>
  <si>
    <t>DAVID DAVIDSON</t>
  </si>
  <si>
    <t>KENDRICK GASSAWAY</t>
  </si>
  <si>
    <t>JACOB CANTU</t>
  </si>
  <si>
    <t>KIMBERLY ROBBINS</t>
  </si>
  <si>
    <t>LORENZA ALBA</t>
  </si>
  <si>
    <t>SARAH JONES</t>
  </si>
  <si>
    <t>ROBERT GALLEGOS</t>
  </si>
  <si>
    <t>ANGELLE DEGRUY</t>
  </si>
  <si>
    <t>FREDERICK GREEN</t>
  </si>
  <si>
    <t>NORA CHAPA-BRILEY</t>
  </si>
  <si>
    <t>JAMES NANCE</t>
  </si>
  <si>
    <t>JACQULINE JONES</t>
  </si>
  <si>
    <t xml:space="preserve">Eddie Solis </t>
  </si>
  <si>
    <t>MATTHEW SMITH</t>
  </si>
  <si>
    <t>TERENCE WILLIAMS</t>
  </si>
  <si>
    <t>ANDERSON WILLIAMS</t>
  </si>
  <si>
    <t>YESSENIA REYES</t>
  </si>
  <si>
    <t>RAFAEL ORTIZ</t>
  </si>
  <si>
    <t>CHARLES DEWITT</t>
  </si>
  <si>
    <t>MARK KABAH</t>
  </si>
  <si>
    <t>JOICE BROWN</t>
  </si>
  <si>
    <t>ECLIFF WEATHERALL</t>
  </si>
  <si>
    <t>MYESHIA PERKINS</t>
  </si>
  <si>
    <t>KIAMESHA MINTER</t>
  </si>
  <si>
    <t>FRANK WRIGHT</t>
  </si>
  <si>
    <t>ALFONSO RODRIGUEZ</t>
  </si>
  <si>
    <t>ANDRE BAKER</t>
  </si>
  <si>
    <t>FRANCISCO MARQUEZ</t>
  </si>
  <si>
    <t>GP THOMAS</t>
  </si>
  <si>
    <t>STEVEN KATEN</t>
  </si>
  <si>
    <t>MARIA INSIGNARES POLO</t>
  </si>
  <si>
    <t>JOHN OSBORNE</t>
  </si>
  <si>
    <t>RVET JONES</t>
  </si>
  <si>
    <t>SOHNIE HILL</t>
  </si>
  <si>
    <t>ESTELA MARQUEZ</t>
  </si>
  <si>
    <t>GILBERTO HERNANDEZ</t>
  </si>
  <si>
    <t>MANUEL GRANADOS</t>
  </si>
  <si>
    <t>SHURONDA MOSLEY</t>
  </si>
  <si>
    <t>JOSE MEDINA-VELASQUEZ</t>
  </si>
  <si>
    <t>COLYNN TENNYSON-NIXON</t>
  </si>
  <si>
    <t>CHRISTOPHER SIMPSON</t>
  </si>
  <si>
    <t>HARRIETT WILSON</t>
  </si>
  <si>
    <t>SHEILA JONES</t>
  </si>
  <si>
    <t>ISAAC RENTERIA</t>
  </si>
  <si>
    <t>WILLIE FREEMAN</t>
  </si>
  <si>
    <t>PAMELA PRICE</t>
  </si>
  <si>
    <t>PRINCE WILLIAMS</t>
  </si>
  <si>
    <t>MARIA MARTINEZ</t>
  </si>
  <si>
    <t>EUSEBIO TORRES</t>
  </si>
  <si>
    <t>ELIZABETH LACY</t>
  </si>
  <si>
    <t xml:space="preserve">Melvin Rios-Mendez </t>
  </si>
  <si>
    <t>OSCAR OLIVAREZ</t>
  </si>
  <si>
    <t>CINDY GARCIA-MENDEZ</t>
  </si>
  <si>
    <t>NATALIE HANEY</t>
  </si>
  <si>
    <t>ELVA GARCIA</t>
  </si>
  <si>
    <t>DOROTHY REEVES</t>
  </si>
  <si>
    <t>BURTRON ROBINSON</t>
  </si>
  <si>
    <t>JOHNNY HILL</t>
  </si>
  <si>
    <t xml:space="preserve">SYDNEY  FLYGARE </t>
  </si>
  <si>
    <t>ALISIA MOSLEY</t>
  </si>
  <si>
    <t>GAMAL SIDDING</t>
  </si>
  <si>
    <t>DONALD LEAKE</t>
  </si>
  <si>
    <t>MICHELLE TIPPENS</t>
  </si>
  <si>
    <t>KENNETH SMITH</t>
  </si>
  <si>
    <t>ROBERT SALAZAR</t>
  </si>
  <si>
    <t>LAQUINTA TEAGUE</t>
  </si>
  <si>
    <t>RICARDO LOREDO</t>
  </si>
  <si>
    <t>SEDGRICK WHITE</t>
  </si>
  <si>
    <t>MICHAEL WAKEFIELD</t>
  </si>
  <si>
    <t>CHRIS TRAYNOR</t>
  </si>
  <si>
    <t>LANDON HARRIS</t>
  </si>
  <si>
    <t>KALIN HUMPHREY</t>
  </si>
  <si>
    <t>CHUNTELL LEWIS</t>
  </si>
  <si>
    <t>THOMAS RATLIFF</t>
  </si>
  <si>
    <t>SARAH NORTH</t>
  </si>
  <si>
    <t>IAN RAWN</t>
  </si>
  <si>
    <t>PAOLA SARABIA</t>
  </si>
  <si>
    <t>ERIC LEE</t>
  </si>
  <si>
    <t>JERMAINE JOHNSON</t>
  </si>
  <si>
    <t>THOMAS MITCHELL</t>
  </si>
  <si>
    <t>MICHAEL POPE</t>
  </si>
  <si>
    <t>DAESHA THOMAS</t>
  </si>
  <si>
    <t>CHARITY BARKER</t>
  </si>
  <si>
    <t>ALICIA JOHNSON</t>
  </si>
  <si>
    <t>Clyde Biggins</t>
  </si>
  <si>
    <t>MARY DIXON</t>
  </si>
  <si>
    <t>DAVID LEE RAMOS</t>
  </si>
  <si>
    <t>BILLY CARROLL</t>
  </si>
  <si>
    <t>EVERETTE PRICE</t>
  </si>
  <si>
    <t>MADIE PRENTICE</t>
  </si>
  <si>
    <t>ROYCE FARROW</t>
  </si>
  <si>
    <t>WILLIE DOZIER</t>
  </si>
  <si>
    <t>NORMAN NOSSAMAN</t>
  </si>
  <si>
    <t>NATASHA TITTLE</t>
  </si>
  <si>
    <t>ROBERT JUAREZ</t>
  </si>
  <si>
    <t>JALIL JATIP</t>
  </si>
  <si>
    <t>ANGEL RAMIREZ</t>
  </si>
  <si>
    <t>JERDAN MASON</t>
  </si>
  <si>
    <t>SHELLEY OLSEN</t>
  </si>
  <si>
    <t>GLORIA BONAPARTE</t>
  </si>
  <si>
    <t>ADAN OLIVARES</t>
  </si>
  <si>
    <t>ALEXANDER TEAGARDEN</t>
  </si>
  <si>
    <t>SHERONDA RUNNELS</t>
  </si>
  <si>
    <t>RAMON JIMENEZ</t>
  </si>
  <si>
    <t>BARBARA DOSSETT</t>
  </si>
  <si>
    <t>VICKIE YOUMAN</t>
  </si>
  <si>
    <t>MOHAMAD MOUSSA</t>
  </si>
  <si>
    <t>FUMMILAYO ADESANYA</t>
  </si>
  <si>
    <t>RYAN LADAY</t>
  </si>
  <si>
    <t>OMAR ELASHI</t>
  </si>
  <si>
    <t>JASON DIMAS</t>
  </si>
  <si>
    <t>HAMZA AL-HINDAWI</t>
  </si>
  <si>
    <t>CARLOS HILL</t>
  </si>
  <si>
    <t>EMILY MORROW</t>
  </si>
  <si>
    <t>KELSI BROOMFIELD</t>
  </si>
  <si>
    <t>JOHN CIMMERMAN</t>
  </si>
  <si>
    <t>NORMAN BACON</t>
  </si>
  <si>
    <t>GLORIA ANDERSON</t>
  </si>
  <si>
    <t>JAMES SMITH</t>
  </si>
  <si>
    <t>MARIA LOPEZ</t>
  </si>
  <si>
    <t>ALVERNA BENJAMIN</t>
  </si>
  <si>
    <t>EDDIE CHARLES</t>
  </si>
  <si>
    <t>ADAM SAGE</t>
  </si>
  <si>
    <t>MARIA FLORES</t>
  </si>
  <si>
    <t>JAMES KELLEY</t>
  </si>
  <si>
    <t>THOMAS MACY</t>
  </si>
  <si>
    <t>JOSEPH FANNING</t>
  </si>
  <si>
    <t>JOHN MORENO</t>
  </si>
  <si>
    <t>CHRISTOPHER HARLOW</t>
  </si>
  <si>
    <t>CRUZ MORENO</t>
  </si>
  <si>
    <t>CLOVER ZIGLAR</t>
  </si>
  <si>
    <t>JERRY BESHIREES</t>
  </si>
  <si>
    <t>SHIRLETHA VAUGHN</t>
  </si>
  <si>
    <t>DARRYL RILEY</t>
  </si>
  <si>
    <t>TINA BUTLER</t>
  </si>
  <si>
    <t>Porsha  Tillis</t>
  </si>
  <si>
    <t>JASON WHITE</t>
  </si>
  <si>
    <t>FAYE WILLIAMS</t>
  </si>
  <si>
    <t>ANGELA WHITE</t>
  </si>
  <si>
    <t>JAMES STOVALL</t>
  </si>
  <si>
    <t>ERIC COLLINS</t>
  </si>
  <si>
    <t>SHEILA WHEATLEY</t>
  </si>
  <si>
    <t>DOROTHY GARCIA</t>
  </si>
  <si>
    <t>LAURA TRUJILLO</t>
  </si>
  <si>
    <t>SHIRLEY STATEN</t>
  </si>
  <si>
    <t>SERGIO ROBLEDO-LARA</t>
  </si>
  <si>
    <t>BENITA  RUDD</t>
  </si>
  <si>
    <t>IWANDA ROBINSON</t>
  </si>
  <si>
    <t>Michael  Brown</t>
  </si>
  <si>
    <t>CARLOS GALLEGOS</t>
  </si>
  <si>
    <t>CLEAVE LEE</t>
  </si>
  <si>
    <t>TIMOTHY EDWARDS</t>
  </si>
  <si>
    <t>DINORAH MALTES</t>
  </si>
  <si>
    <t>KIMBERLY PALMER</t>
  </si>
  <si>
    <t>NORLYN POTTS</t>
  </si>
  <si>
    <t>JANITA HOLLOWAY</t>
  </si>
  <si>
    <t>DEDRIC TAYLOR</t>
  </si>
  <si>
    <t>GWENDOLYN BRANTLEY</t>
  </si>
  <si>
    <t>JUAN REYES</t>
  </si>
  <si>
    <t>NOHEMI GARCIA</t>
  </si>
  <si>
    <t>JAMES STEWART</t>
  </si>
  <si>
    <t>MARIA RIVERA</t>
  </si>
  <si>
    <t>KATHRYN DELENA</t>
  </si>
  <si>
    <t>ALFREDO MARTINEZ</t>
  </si>
  <si>
    <t>ALVIN MARSHALL</t>
  </si>
  <si>
    <t>DANA BRAY</t>
  </si>
  <si>
    <t>CELESTINE JOHNSON</t>
  </si>
  <si>
    <t>BARBARA CARTER</t>
  </si>
  <si>
    <t>JOHN LITTLE</t>
  </si>
  <si>
    <t>MICHAEL SWANKS</t>
  </si>
  <si>
    <t>JAKUS MICKEL</t>
  </si>
  <si>
    <t>WILLIAM VAN GOOR</t>
  </si>
  <si>
    <t>MARION EDWARDS</t>
  </si>
  <si>
    <t>FLORA TUCKER</t>
  </si>
  <si>
    <t>AKERI IRO</t>
  </si>
  <si>
    <t>JOSEPH STOUT</t>
  </si>
  <si>
    <t>DEVON COLLINS</t>
  </si>
  <si>
    <t>NICHOLAS MATHERS</t>
  </si>
  <si>
    <t>LANDON HUTH</t>
  </si>
  <si>
    <t>MATTHEW FOSTER</t>
  </si>
  <si>
    <t>BRODY MARTIN</t>
  </si>
  <si>
    <t>DARRIN WATTS</t>
  </si>
  <si>
    <t>RALPH MENDEZ</t>
  </si>
  <si>
    <t>REGAN WEBB</t>
  </si>
  <si>
    <t>JEANETTE CLAXTON</t>
  </si>
  <si>
    <t>CEDRIC COLTER</t>
  </si>
  <si>
    <t>DAVID HARMON</t>
  </si>
  <si>
    <t>LINDSEY WALLEY</t>
  </si>
  <si>
    <t>DOROTHY HENDERSON</t>
  </si>
  <si>
    <t>ZHAOJI MAI</t>
  </si>
  <si>
    <t>JOSHUA GARNER</t>
  </si>
  <si>
    <t>STEPHANIE SUAREZ</t>
  </si>
  <si>
    <t>REGINA SINCLAIR</t>
  </si>
  <si>
    <t>JOSE DELOI-ACOSTA</t>
  </si>
  <si>
    <t>JUANA GONZALEZ</t>
  </si>
  <si>
    <t>JOHN SANCHEZ</t>
  </si>
  <si>
    <t>DELIA RODRIGUEZ</t>
  </si>
  <si>
    <t>KENYA JOHNSON</t>
  </si>
  <si>
    <t>LUIS TOVAR</t>
  </si>
  <si>
    <t xml:space="preserve">BRUCE  WILLIAMS </t>
  </si>
  <si>
    <t>Virjillia  Brown Oyenuga</t>
  </si>
  <si>
    <t>ALICE JOHNSON</t>
  </si>
  <si>
    <t>STACEY PAYTON</t>
  </si>
  <si>
    <t>EMANUEL DESLARZES</t>
  </si>
  <si>
    <t>SHEILA GREGORY</t>
  </si>
  <si>
    <t>GUILLERMO CARILLO</t>
  </si>
  <si>
    <t>BRIAN MINNICH</t>
  </si>
  <si>
    <t>Mark  McGaugh</t>
  </si>
  <si>
    <t>BEVERLY SEALE</t>
  </si>
  <si>
    <t>CHARLIE FANG</t>
  </si>
  <si>
    <t>ROSHAN GANDHI</t>
  </si>
  <si>
    <t>EDGAR VASQUEZ</t>
  </si>
  <si>
    <t>AMANDA HALL</t>
  </si>
  <si>
    <t>ADRIEL CHEN</t>
  </si>
  <si>
    <t>CHATMAN JOHNSON JR</t>
  </si>
  <si>
    <t>BELLAMIA TAMEZ</t>
  </si>
  <si>
    <t>AVA ALTOM</t>
  </si>
  <si>
    <t>CHRISTOPHER THOMPSON</t>
  </si>
  <si>
    <t>RAMON GALLARDO</t>
  </si>
  <si>
    <t>ZEZZLET ARMSTRONG</t>
  </si>
  <si>
    <t>JAMES FLEMMING</t>
  </si>
  <si>
    <t>PHYLLIS BRUCE</t>
  </si>
  <si>
    <t>Ruben Escobar- Blanco</t>
  </si>
  <si>
    <t>HOWARD COLEMAN JR</t>
  </si>
  <si>
    <t>DAVID SMITH</t>
  </si>
  <si>
    <t>MANUEL MENDEZ</t>
  </si>
  <si>
    <t>MELVIN SMITH</t>
  </si>
  <si>
    <t>TRAVEON BENJAMIN</t>
  </si>
  <si>
    <t>ARTWELL CHAMBERS</t>
  </si>
  <si>
    <t>ALEX PATTERSON</t>
  </si>
  <si>
    <t>ASHLEY ARMSTRONG</t>
  </si>
  <si>
    <t>MARKUS HENDERSON</t>
  </si>
  <si>
    <t>DOROTHY PENN</t>
  </si>
  <si>
    <t>YVONNE FLETCHER</t>
  </si>
  <si>
    <t>SHEKERA RODDY</t>
  </si>
  <si>
    <t>CHERVANNA COLLINS</t>
  </si>
  <si>
    <t>ROBERT WILLIAMS</t>
  </si>
  <si>
    <t>STEPHEN LENOIR</t>
  </si>
  <si>
    <t>JOSHUA MINTER</t>
  </si>
  <si>
    <t>ASHLEIGH WEAVER</t>
  </si>
  <si>
    <t>CESAR SALAS</t>
  </si>
  <si>
    <t>MARTHA VASQUEZ</t>
  </si>
  <si>
    <t>DEBRA DUPREE</t>
  </si>
  <si>
    <t>WILLARD CORDER</t>
  </si>
  <si>
    <t>MARGARET BYRD</t>
  </si>
  <si>
    <t>PEGGY BARBER</t>
  </si>
  <si>
    <t>PAT OUM</t>
  </si>
  <si>
    <t>RONALD BAXTER</t>
  </si>
  <si>
    <t>ARDANWICK GILES</t>
  </si>
  <si>
    <t>LINDA KING</t>
  </si>
  <si>
    <t>FRANCISCO CRUZ</t>
  </si>
  <si>
    <t>LODISHA SCOTT</t>
  </si>
  <si>
    <t>STEVE WEAVER</t>
  </si>
  <si>
    <t>TRUDIE BAGGETT</t>
  </si>
  <si>
    <t>ADAN HERNANDEZ-GARCIA</t>
  </si>
  <si>
    <t>THOMAS HOLMES</t>
  </si>
  <si>
    <t>LUKE LEWIS</t>
  </si>
  <si>
    <t>ALICIA RODRIGUEZ</t>
  </si>
  <si>
    <t>JERRY WARREN</t>
  </si>
  <si>
    <t>MARK HAHN</t>
  </si>
  <si>
    <t>FERNANDO DIAZ ESTRADA</t>
  </si>
  <si>
    <t>JENNIFER HALL</t>
  </si>
  <si>
    <t>MARY PARSONS</t>
  </si>
  <si>
    <t>YOLANDA SHAW</t>
  </si>
  <si>
    <t>VICTOR SERRANO</t>
  </si>
  <si>
    <t>PATRICIA CORNELL</t>
  </si>
  <si>
    <t>YASMINE MILES</t>
  </si>
  <si>
    <t>HEN LEE SAGIT GAL</t>
  </si>
  <si>
    <t>MARILYN RODRIGUEZ</t>
  </si>
  <si>
    <t>IAN GARZA</t>
  </si>
  <si>
    <t>HASEEB CHISHTY</t>
  </si>
  <si>
    <t>JESSIKA ROBINSON</t>
  </si>
  <si>
    <t>MARIA OROCIO</t>
  </si>
  <si>
    <t>VANICE WEBB</t>
  </si>
  <si>
    <t>TERRY HAWTHORNE</t>
  </si>
  <si>
    <t>VICTOR BENITEZ-LUGO</t>
  </si>
  <si>
    <t>MARQUIEST REESE</t>
  </si>
  <si>
    <t>JAIME RANGEL</t>
  </si>
  <si>
    <t>CHRISTINA SOTO</t>
  </si>
  <si>
    <t>SHERRI THURMOND</t>
  </si>
  <si>
    <t>FIDENCIO ALVAREZ JR</t>
  </si>
  <si>
    <t>RODERIC EDWARDS</t>
  </si>
  <si>
    <t xml:space="preserve">SUZANN  MARSHALL </t>
  </si>
  <si>
    <t>SOPHIE CELESTINE</t>
  </si>
  <si>
    <t>MARIA MADERA</t>
  </si>
  <si>
    <t>SUSAN SHAMBURGER</t>
  </si>
  <si>
    <t>VEDA ZOLTAN</t>
  </si>
  <si>
    <t>CLEOTILDE MACIAS RODRIGUEZ</t>
  </si>
  <si>
    <t>ROBERT REYES</t>
  </si>
  <si>
    <t>CHARLES BURRELL</t>
  </si>
  <si>
    <t>EGBERT BRADY</t>
  </si>
  <si>
    <t>JOSE MARTINEZ</t>
  </si>
  <si>
    <t>JESUS CAMACHO</t>
  </si>
  <si>
    <t>PATRICIA BERRY</t>
  </si>
  <si>
    <t>TEAIRA PRICE</t>
  </si>
  <si>
    <t>IGNACIO GUTIERREZ</t>
  </si>
  <si>
    <t>ENRIQUE MARTINEZ</t>
  </si>
  <si>
    <t>TONIA FORSTER</t>
  </si>
  <si>
    <t>NATASHA WASHINGTON</t>
  </si>
  <si>
    <t>MARY MORROW</t>
  </si>
  <si>
    <t xml:space="preserve">VERNITA  ROBERSON </t>
  </si>
  <si>
    <t>ANNIE FOGGIE</t>
  </si>
  <si>
    <t>TREMELL COOPER</t>
  </si>
  <si>
    <t>MARK MATTIEX</t>
  </si>
  <si>
    <t>PATRICIA JACKSON</t>
  </si>
  <si>
    <t>MICHAEL BONE</t>
  </si>
  <si>
    <t>LINDSY JACOB</t>
  </si>
  <si>
    <t>LELIS ALFARO</t>
  </si>
  <si>
    <t>IVA (JEWELL) CROSS</t>
  </si>
  <si>
    <t>DOMINIQUE COOPER</t>
  </si>
  <si>
    <t>BARBARA RIPPLE</t>
  </si>
  <si>
    <t>MATTHEW WERNEKE</t>
  </si>
  <si>
    <t>ERASMO QUINTANILLA</t>
  </si>
  <si>
    <t>JOSE BANDA</t>
  </si>
  <si>
    <t>KUDZAI SIZE</t>
  </si>
  <si>
    <t xml:space="preserve">GLENDA  CRUELL </t>
  </si>
  <si>
    <t>TIMOTHY GRANADOS</t>
  </si>
  <si>
    <t>ROY WILSON</t>
  </si>
  <si>
    <t>SARA OLEKSY</t>
  </si>
  <si>
    <t>LUCY BREWER</t>
  </si>
  <si>
    <t>JORGE CRUZ</t>
  </si>
  <si>
    <t>THERESA STOVALL</t>
  </si>
  <si>
    <t>PEDRO VASQUEZ</t>
  </si>
  <si>
    <t>Maria Dolores Sanchez</t>
  </si>
  <si>
    <t>MARIA RODRIGUEZ</t>
  </si>
  <si>
    <t>ELIZABETH MORENO</t>
  </si>
  <si>
    <t>CARLOS MARTINEZ JR</t>
  </si>
  <si>
    <t>REBECCA PASCHALL</t>
  </si>
  <si>
    <t>TIFFANY SHEIKHOLESLAMI</t>
  </si>
  <si>
    <t>ERIC HANCOCK</t>
  </si>
  <si>
    <t>BRITTANY WRIGHT</t>
  </si>
  <si>
    <t>LINDA MITCHELL</t>
  </si>
  <si>
    <t>THELMA ZUNIGA</t>
  </si>
  <si>
    <t>DARYL EDWARDS</t>
  </si>
  <si>
    <t>SALITA ADAMS</t>
  </si>
  <si>
    <t>TYUNDRE JOHNSON</t>
  </si>
  <si>
    <t>ELLEN WHITEMON</t>
  </si>
  <si>
    <t>RAVEN HAYNES</t>
  </si>
  <si>
    <t>JENNIFER NEWMAN</t>
  </si>
  <si>
    <t>JOSE ESTRADA</t>
  </si>
  <si>
    <t>KELTON MORRISON</t>
  </si>
  <si>
    <t>TERESA ESPINOSA</t>
  </si>
  <si>
    <t>ANN HILL</t>
  </si>
  <si>
    <t>STEVE HARPER</t>
  </si>
  <si>
    <t>PAMELA STEVENSON</t>
  </si>
  <si>
    <t>JAMES ROWE</t>
  </si>
  <si>
    <t>SAMUEL FLORENCE</t>
  </si>
  <si>
    <t>JERILEA SMITH</t>
  </si>
  <si>
    <t>CHANDLER KIRK</t>
  </si>
  <si>
    <t>MICHAEL WEINRICH</t>
  </si>
  <si>
    <t>ELIZABETH GIPSON</t>
  </si>
  <si>
    <t>JOSEFINA ESTRADA</t>
  </si>
  <si>
    <t>WILLIE GIBSON</t>
  </si>
  <si>
    <t xml:space="preserve">Bryce  Mason </t>
  </si>
  <si>
    <t>MELISSA MONTGOMERY</t>
  </si>
  <si>
    <t>THOMAS MALONEY</t>
  </si>
  <si>
    <t>MARIA GUADALUPE GARCIA-REYES</t>
  </si>
  <si>
    <t>ESTER LABRA</t>
  </si>
  <si>
    <t>LILLIE SCOTT</t>
  </si>
  <si>
    <t>PAUL BURDEN</t>
  </si>
  <si>
    <t>THOMPSON NGUYEN</t>
  </si>
  <si>
    <t>ROBERT MASTEN</t>
  </si>
  <si>
    <t>BRANDON BOLLISH</t>
  </si>
  <si>
    <t>ROSA CARILLO</t>
  </si>
  <si>
    <t>VIOLET GAINES</t>
  </si>
  <si>
    <t>ODILIA RODRIGUEZ</t>
  </si>
  <si>
    <t>ROSLYN BLACKMON</t>
  </si>
  <si>
    <t>MARK SWEET</t>
  </si>
  <si>
    <t>KANESHA FUQUA</t>
  </si>
  <si>
    <t>MYRNA GORCHOFF</t>
  </si>
  <si>
    <t>FRANCES WALLACE</t>
  </si>
  <si>
    <t>BASS SIMPSON</t>
  </si>
  <si>
    <t>EDNA GEORGE</t>
  </si>
  <si>
    <t>CAROLYN CARPENTER</t>
  </si>
  <si>
    <t>JESSE WHITE</t>
  </si>
  <si>
    <t>KELTON WARD</t>
  </si>
  <si>
    <t>ALEJANDRA MARTINEZ</t>
  </si>
  <si>
    <t>ERIC WISEMAN</t>
  </si>
  <si>
    <t>XOCIA STEGALL</t>
  </si>
  <si>
    <t>CHRISSHON GATER</t>
  </si>
  <si>
    <t>JERRY ANDREWS</t>
  </si>
  <si>
    <t>JASON MANZANO</t>
  </si>
  <si>
    <t>LOIS LAMPKIN</t>
  </si>
  <si>
    <t>GARY SAPP</t>
  </si>
  <si>
    <t>PAUL WEBB</t>
  </si>
  <si>
    <t>VERONICA ZAMORA</t>
  </si>
  <si>
    <t>CAROLYN GANTT</t>
  </si>
  <si>
    <t>ALISHA GARRETT</t>
  </si>
  <si>
    <t>DONALD EVANS</t>
  </si>
  <si>
    <t>PEGGY SOTO</t>
  </si>
  <si>
    <t>CLAUDIETHA HODGE</t>
  </si>
  <si>
    <t>JUANITA MARTINEZ</t>
  </si>
  <si>
    <t>STEPHANIE WHITE</t>
  </si>
  <si>
    <t>SERITA WILLIAMS</t>
  </si>
  <si>
    <t>RACHEL STARKS</t>
  </si>
  <si>
    <t>NATASHA GREEN</t>
  </si>
  <si>
    <t>ROBERTO PINEDO</t>
  </si>
  <si>
    <t>JONATHAN COYNE</t>
  </si>
  <si>
    <t>LAMONT HUDSON</t>
  </si>
  <si>
    <t>JOVUN MCMILLIAN</t>
  </si>
  <si>
    <t>JUAN RANGEL</t>
  </si>
  <si>
    <t xml:space="preserve">ALYSSA  CORTEZ </t>
  </si>
  <si>
    <t>EBER SALAS</t>
  </si>
  <si>
    <t>MATHEW MATHICHIPARAMIPIL</t>
  </si>
  <si>
    <t>APPLE GILDER</t>
  </si>
  <si>
    <t>CURTIS RATTLER</t>
  </si>
  <si>
    <t>CAROL ROSA</t>
  </si>
  <si>
    <t>LADARIOUS RUSH</t>
  </si>
  <si>
    <t>MAGALY RODRIGUEZ</t>
  </si>
  <si>
    <t>DAVID WILLIS</t>
  </si>
  <si>
    <t>ELAINE POWELL</t>
  </si>
  <si>
    <t>ANNE WONG</t>
  </si>
  <si>
    <t>GLEN KNIGHT</t>
  </si>
  <si>
    <t>NADA ELCHEIKH</t>
  </si>
  <si>
    <t>TERESA DAVIDSON</t>
  </si>
  <si>
    <t>CALVIN ROYALL</t>
  </si>
  <si>
    <t>DELORIS TAYLOR</t>
  </si>
  <si>
    <t>MARIA SALAS</t>
  </si>
  <si>
    <t>LOREN DIXON</t>
  </si>
  <si>
    <t>MILTON ROBINSON</t>
  </si>
  <si>
    <t>FERNANDA SANDOVAL</t>
  </si>
  <si>
    <t>ROY BARNIE</t>
  </si>
  <si>
    <t>KASEY PONDER</t>
  </si>
  <si>
    <t>SHALIMAR WILLIAMS</t>
  </si>
  <si>
    <t>GENEVA DURDEN</t>
  </si>
  <si>
    <t>ALEJANDRO CONTRERAS-SERRANO</t>
  </si>
  <si>
    <t>JONATHAN EVANGELISTA</t>
  </si>
  <si>
    <t>REBECCA ISENBERG</t>
  </si>
  <si>
    <t>VALENCIA HAWKINS</t>
  </si>
  <si>
    <t>BARBARA WALKER</t>
  </si>
  <si>
    <t>ELIJAH ROSE</t>
  </si>
  <si>
    <t>IRMA SWEET</t>
  </si>
  <si>
    <t>MALCOLM JACKSON</t>
  </si>
  <si>
    <t>STEFANIE BARNES</t>
  </si>
  <si>
    <t>MARIA CAMACHO</t>
  </si>
  <si>
    <t>YAJAIRA ALDAY</t>
  </si>
  <si>
    <t>REDELL DOUGLAS</t>
  </si>
  <si>
    <t>GREGORY TAYLOR</t>
  </si>
  <si>
    <t>NIASHI SAMUEL</t>
  </si>
  <si>
    <t>VICTOR GONZALES</t>
  </si>
  <si>
    <t>EDELIA MENDOZA</t>
  </si>
  <si>
    <t>IRA THOMAS</t>
  </si>
  <si>
    <t>URVASHI MEHTA</t>
  </si>
  <si>
    <t>YELBA SUNSIN</t>
  </si>
  <si>
    <t>DALIAH ESPINOZA</t>
  </si>
  <si>
    <t>SHAWN MORENO</t>
  </si>
  <si>
    <t>PAULA WENDT</t>
  </si>
  <si>
    <t>NATASHA LUTSCH</t>
  </si>
  <si>
    <t>ASHLEE HILLS</t>
  </si>
  <si>
    <t>EVAN ABRAHAMS</t>
  </si>
  <si>
    <t>JENNY SOO</t>
  </si>
  <si>
    <t>AVERY GILES</t>
  </si>
  <si>
    <t>KEVIN JACKSON</t>
  </si>
  <si>
    <t>COURTNEY EASLEY</t>
  </si>
  <si>
    <t>ASAD MALIK</t>
  </si>
  <si>
    <t>WANGARI NGANGA</t>
  </si>
  <si>
    <t>GRACIE SMITH</t>
  </si>
  <si>
    <t>BETTY ROSS</t>
  </si>
  <si>
    <t>JUAN MARTINEZ GALVAN</t>
  </si>
  <si>
    <t>CLARITA MASCARDO</t>
  </si>
  <si>
    <t>MARILYN RAMEY</t>
  </si>
  <si>
    <t>MARLA WINSLOW</t>
  </si>
  <si>
    <t>TJ SIMS</t>
  </si>
  <si>
    <t>JUANA QUINTERO</t>
  </si>
  <si>
    <t>CLEOTILDE TAVARES</t>
  </si>
  <si>
    <t>JESUS MALTOS</t>
  </si>
  <si>
    <t>ELAINE SANDERS</t>
  </si>
  <si>
    <t>THOMAS ROBERTS</t>
  </si>
  <si>
    <t>DEVANTE KING</t>
  </si>
  <si>
    <t>TANDRA HOOPER</t>
  </si>
  <si>
    <t>GODFREY SSEDYABANE</t>
  </si>
  <si>
    <t>LINDA WELLS</t>
  </si>
  <si>
    <t>MARI CRUZ GONZALEZ</t>
  </si>
  <si>
    <t>IDANEO MONTES</t>
  </si>
  <si>
    <t>MARKUS WHITE</t>
  </si>
  <si>
    <t>JOEL CROSS</t>
  </si>
  <si>
    <t>ANTHONY WHITTINGTON</t>
  </si>
  <si>
    <t>SANDRA VIDAURE</t>
  </si>
  <si>
    <t>EMMANUEL ORUPABO</t>
  </si>
  <si>
    <t>EMMITT YOUNG JR</t>
  </si>
  <si>
    <t>RIANA NICHOLS</t>
  </si>
  <si>
    <t>RYAN BAKER</t>
  </si>
  <si>
    <t>PALMIRA QUINTANA-GARCIA</t>
  </si>
  <si>
    <t>RAYMUNDO CHAVEZ</t>
  </si>
  <si>
    <t>Carlos Lopez Morales</t>
  </si>
  <si>
    <t>SHIRLEY KING</t>
  </si>
  <si>
    <t>TOMASA RUBIO</t>
  </si>
  <si>
    <t>JERI PETERSON</t>
  </si>
  <si>
    <t>DERRICK WASHINGTON</t>
  </si>
  <si>
    <t>ERICA PORTER</t>
  </si>
  <si>
    <t>IRENE BARGE</t>
  </si>
  <si>
    <t>MELVIN BRACKEEN</t>
  </si>
  <si>
    <t>KYLE ROACH</t>
  </si>
  <si>
    <t>DELMA CORDOVA</t>
  </si>
  <si>
    <t>EBONY SHABAZZ</t>
  </si>
  <si>
    <t>BYRON DEAN</t>
  </si>
  <si>
    <t>Zubaida  Ali</t>
  </si>
  <si>
    <t>IMELDA PEREZ</t>
  </si>
  <si>
    <t>VICENTE OLAYO</t>
  </si>
  <si>
    <t>JORDAN MILLETT</t>
  </si>
  <si>
    <t>OSEI BONSU</t>
  </si>
  <si>
    <t>RUDOLPH RIZO</t>
  </si>
  <si>
    <t>JAMERE BROWN</t>
  </si>
  <si>
    <t>KEITH  HENRY</t>
  </si>
  <si>
    <t>ARABA ABRUQUAH</t>
  </si>
  <si>
    <t>AUDREY SPIKER</t>
  </si>
  <si>
    <t>ROBERTO MARTINEZ</t>
  </si>
  <si>
    <t>ROBERT RODRIGUEZ</t>
  </si>
  <si>
    <t>MARY MASON</t>
  </si>
  <si>
    <t>ALMETA HENRY</t>
  </si>
  <si>
    <t>ELSIE COIT</t>
  </si>
  <si>
    <t>Floyd  Mckenzie</t>
  </si>
  <si>
    <t>MARJORIE WADE</t>
  </si>
  <si>
    <t>DANIELLE METZGER</t>
  </si>
  <si>
    <t>JENNIFER OWL</t>
  </si>
  <si>
    <t>Desmond  Wesley</t>
  </si>
  <si>
    <t>WILLIE WARREN</t>
  </si>
  <si>
    <t>LUTGARDA MATULE</t>
  </si>
  <si>
    <t>ADRIANA AARON</t>
  </si>
  <si>
    <t>THOMAS DUNN</t>
  </si>
  <si>
    <t>PATSY JOHNSON</t>
  </si>
  <si>
    <t>ALVIN TURNER</t>
  </si>
  <si>
    <t>SONDRA ATES</t>
  </si>
  <si>
    <t>LUIS VILLARREAL</t>
  </si>
  <si>
    <t>Dennis Cauble</t>
  </si>
  <si>
    <t>CHRISTOPHER ZERON</t>
  </si>
  <si>
    <t>ALEXYA KING</t>
  </si>
  <si>
    <t>MESHIA BROWN</t>
  </si>
  <si>
    <t xml:space="preserve">CARISSA    YOUNKIN    </t>
  </si>
  <si>
    <t>KENT TURNER</t>
  </si>
  <si>
    <t>ZOEATTA SIMMONS</t>
  </si>
  <si>
    <t>KAREN YOUNG</t>
  </si>
  <si>
    <t>DEBORAH WEAVER</t>
  </si>
  <si>
    <t>RONNEISHA DICKERSON</t>
  </si>
  <si>
    <t>JUAN VARELA GOMEZ</t>
  </si>
  <si>
    <t>PAULINO CABRERA</t>
  </si>
  <si>
    <t>JIMMY SANCHEZ</t>
  </si>
  <si>
    <t>ANDRES SALDANA</t>
  </si>
  <si>
    <t>JUSTIN  PRICE</t>
  </si>
  <si>
    <t>JOSE BAUTISTA</t>
  </si>
  <si>
    <t>DANNY WEAVER</t>
  </si>
  <si>
    <t>JOSE  LOPEZ</t>
  </si>
  <si>
    <t>ERASMO GARCIA</t>
  </si>
  <si>
    <t>SHANNON ADAMS</t>
  </si>
  <si>
    <t>JEMIMA KIYEE</t>
  </si>
  <si>
    <t>SAM SOO</t>
  </si>
  <si>
    <t>ROSALIND WALKER</t>
  </si>
  <si>
    <t>MONA DE LA TORRE</t>
  </si>
  <si>
    <t>EDWARD CARRASCO</t>
  </si>
  <si>
    <t>TYLER MORRIS</t>
  </si>
  <si>
    <t>ANGELA ALDRIDGE</t>
  </si>
  <si>
    <t>DANECIA BURESS</t>
  </si>
  <si>
    <t>CHARLES BIBLES</t>
  </si>
  <si>
    <t>THEORTHER WHITE</t>
  </si>
  <si>
    <t>MARGARITA GONZALES</t>
  </si>
  <si>
    <t>JOSE GARCIA</t>
  </si>
  <si>
    <t>ZELMA LEDBETTER</t>
  </si>
  <si>
    <t>ETHEL POPE</t>
  </si>
  <si>
    <t>DALAURA RAINWATER</t>
  </si>
  <si>
    <t>KEVIN  CHEMMACHEL</t>
  </si>
  <si>
    <t>RITA BOYLE</t>
  </si>
  <si>
    <t>CHAD STONE</t>
  </si>
  <si>
    <t>YOLANDA MURILLO</t>
  </si>
  <si>
    <t>KEVIN TENNELL</t>
  </si>
  <si>
    <t>RAFAEL LUPIAN</t>
  </si>
  <si>
    <t>JESSICA NOVILLO</t>
  </si>
  <si>
    <t>JERRY SMITH</t>
  </si>
  <si>
    <t>ALFONSO HERNANDEZ</t>
  </si>
  <si>
    <t>VANESSA HARRIS</t>
  </si>
  <si>
    <t>ROSALEE VILLA</t>
  </si>
  <si>
    <t>SENECA THOMAS</t>
  </si>
  <si>
    <t xml:space="preserve">NADIR  DAVID </t>
  </si>
  <si>
    <t>ZAKIAH GREEN</t>
  </si>
  <si>
    <t>SYLVIA EVANS</t>
  </si>
  <si>
    <t>ANA MARQUEZ GUERRERO</t>
  </si>
  <si>
    <t>ANTONIA PINA</t>
  </si>
  <si>
    <t>PATRICK PARRISH</t>
  </si>
  <si>
    <t>VERNON THOMAS</t>
  </si>
  <si>
    <t>SARAH CUTSHAW</t>
  </si>
  <si>
    <t>SAMUEL VOLNER</t>
  </si>
  <si>
    <t>LOVENNA SMITH</t>
  </si>
  <si>
    <t>DAVID MILLET</t>
  </si>
  <si>
    <t>YESENIA GARCIA</t>
  </si>
  <si>
    <t>GUADALUPE MARES SOTO</t>
  </si>
  <si>
    <t>LAKEITHA ETCHEN</t>
  </si>
  <si>
    <t>MARIANNE ROBINSON</t>
  </si>
  <si>
    <t>HUNTER HENRY</t>
  </si>
  <si>
    <t>VALERIE CARTER</t>
  </si>
  <si>
    <t>RAYMUNDO ABRIGO</t>
  </si>
  <si>
    <t>ROBERT JOHNSON</t>
  </si>
  <si>
    <t>JENNIFER HUTTON</t>
  </si>
  <si>
    <t>LAPATRICK ROBERSON</t>
  </si>
  <si>
    <t>PATRICK STAFFIN</t>
  </si>
  <si>
    <t>ISIDRO MEJIA-MALAGON</t>
  </si>
  <si>
    <t>DEVAL NWORA</t>
  </si>
  <si>
    <t>SANDRA ROBINSON</t>
  </si>
  <si>
    <t>JAMES WELLING</t>
  </si>
  <si>
    <t>MARCOS DEJESUS</t>
  </si>
  <si>
    <t>FRANCIS ZALACE- LEGER</t>
  </si>
  <si>
    <t>GHAZAUL MONSHIZADEH</t>
  </si>
  <si>
    <t>JIM EDWARDS</t>
  </si>
  <si>
    <t>COREY MUMPHREY JR</t>
  </si>
  <si>
    <t>ELIDA CANTU</t>
  </si>
  <si>
    <t>DOLLIE PERSON</t>
  </si>
  <si>
    <t>CHEVELLE COSEY</t>
  </si>
  <si>
    <t>NINA SCHULTZ</t>
  </si>
  <si>
    <t>VICENTE  SANTOYO ALVARADO</t>
  </si>
  <si>
    <t>MARIA RAMIREZ</t>
  </si>
  <si>
    <t>DANIEL VELOZ</t>
  </si>
  <si>
    <t>DENISE COOPER</t>
  </si>
  <si>
    <t>CAROLINE MOSLEY</t>
  </si>
  <si>
    <t>DEWAYNE WASHINGTON</t>
  </si>
  <si>
    <t>KAREN ARMSTRONG</t>
  </si>
  <si>
    <t>WILLIE JOHNSON JR</t>
  </si>
  <si>
    <t>REGINA ALLISON</t>
  </si>
  <si>
    <t>BERTHA EASTER</t>
  </si>
  <si>
    <t>JESSE STACY</t>
  </si>
  <si>
    <t>DERICK ROBERTS</t>
  </si>
  <si>
    <t>VINCENTE PONDT</t>
  </si>
  <si>
    <t>JOHN WINZER</t>
  </si>
  <si>
    <t>EVELYN KING</t>
  </si>
  <si>
    <t>ROBERT LEWIS</t>
  </si>
  <si>
    <t>PETER BARROWS</t>
  </si>
  <si>
    <t>SAMUEL LINEBACK</t>
  </si>
  <si>
    <t>JOYCE WOMACK</t>
  </si>
  <si>
    <t>PATRICIA BREWER</t>
  </si>
  <si>
    <t>BILLIE GIDDINGS</t>
  </si>
  <si>
    <t>DIANE XAVIER</t>
  </si>
  <si>
    <t>LESTER DAVIS</t>
  </si>
  <si>
    <t>YVETTE PEACE</t>
  </si>
  <si>
    <t>COREY ALLEN</t>
  </si>
  <si>
    <t>DAVID ROBERTS II</t>
  </si>
  <si>
    <t>UGOCHI UGWU</t>
  </si>
  <si>
    <t>MAXINE REDDICK</t>
  </si>
  <si>
    <t>DOROTHY SANFORD</t>
  </si>
  <si>
    <t>JOSE LUNA</t>
  </si>
  <si>
    <t>ANGELICA ANDERSON</t>
  </si>
  <si>
    <t>KAREN ING</t>
  </si>
  <si>
    <t>MICHAEL BERHE</t>
  </si>
  <si>
    <t>JUSTIN HORTON</t>
  </si>
  <si>
    <t>OSCAR  GUNNELS</t>
  </si>
  <si>
    <t>PHILIP JONES</t>
  </si>
  <si>
    <t>BILLY RAVIN</t>
  </si>
  <si>
    <t xml:space="preserve">Jeremy  Carter </t>
  </si>
  <si>
    <t>THELMA COOKS</t>
  </si>
  <si>
    <t>JOANN WARD</t>
  </si>
  <si>
    <t>TROY DERRICK</t>
  </si>
  <si>
    <t>ROBERT GREEN</t>
  </si>
  <si>
    <t>ROSS WATSON</t>
  </si>
  <si>
    <t>MEGAN WILEY</t>
  </si>
  <si>
    <t>NAL SUTHERLAND</t>
  </si>
  <si>
    <t>REAGOR GIBSON</t>
  </si>
  <si>
    <t>JOHNNY SHAMLIN</t>
  </si>
  <si>
    <t>MARY WHITNEY</t>
  </si>
  <si>
    <t>JAMARI LATTIMORE</t>
  </si>
  <si>
    <t>PAUL RAMOS</t>
  </si>
  <si>
    <t>RENEE BURNETT</t>
  </si>
  <si>
    <t>JIMMY CAUDELL</t>
  </si>
  <si>
    <t>MADELEINE DICKERSON</t>
  </si>
  <si>
    <t>HERBERT MINDLE</t>
  </si>
  <si>
    <t>THOMAS ANDREWS</t>
  </si>
  <si>
    <t>ANA DIAZ-REYES</t>
  </si>
  <si>
    <t>AUGUSTINE ESE</t>
  </si>
  <si>
    <t>Doris  Clayton</t>
  </si>
  <si>
    <t>KELLIE MESSICK</t>
  </si>
  <si>
    <t>DEMARCUS VAUGHN</t>
  </si>
  <si>
    <t>JESSICA AGUIRRE</t>
  </si>
  <si>
    <t>NICHOLAS WRIGHT</t>
  </si>
  <si>
    <t>PAUL ROWLAND</t>
  </si>
  <si>
    <t>AIYANAH THOMAS</t>
  </si>
  <si>
    <t>MONA DAVIS</t>
  </si>
  <si>
    <t xml:space="preserve">JASMINE  KING </t>
  </si>
  <si>
    <t>BENJAMIN BURNS</t>
  </si>
  <si>
    <t>ZEANDRA GATELEY</t>
  </si>
  <si>
    <t>SELENA PALACIOS</t>
  </si>
  <si>
    <t>JANE HARMON</t>
  </si>
  <si>
    <t>CINDY MATTSON</t>
  </si>
  <si>
    <t>RUBY JACKSON</t>
  </si>
  <si>
    <t>FREDDIE ALLEN</t>
  </si>
  <si>
    <t>JOYCE PEGRAM</t>
  </si>
  <si>
    <t>BONNIE KIMBLE</t>
  </si>
  <si>
    <t>KENNETH PADILLA</t>
  </si>
  <si>
    <t>PATRICIA GUARIN</t>
  </si>
  <si>
    <t>BRYAN NAVARRO</t>
  </si>
  <si>
    <t>EMMA SMITH</t>
  </si>
  <si>
    <t>DORIS GRADY</t>
  </si>
  <si>
    <t>NIKOLINA GAGIC</t>
  </si>
  <si>
    <t>ELLEN GREEN</t>
  </si>
  <si>
    <t>ADELA GALDAMEZ</t>
  </si>
  <si>
    <t>EARNEST SHIELDS</t>
  </si>
  <si>
    <t>FRANCISCO CASAS</t>
  </si>
  <si>
    <t>First Seen In Service Area Time</t>
  </si>
  <si>
    <t>Last Seen In Service Area Time</t>
  </si>
  <si>
    <t>Provider</t>
  </si>
  <si>
    <t>Notes</t>
  </si>
  <si>
    <t>Duty Identifier</t>
  </si>
  <si>
    <t>Duty Created Time</t>
  </si>
  <si>
    <t>Duty Scheduled Start Time</t>
  </si>
  <si>
    <t>Duty Actual Started Time</t>
  </si>
  <si>
    <t>Duty Scheduled End Time</t>
  </si>
  <si>
    <t>Duty Actual Completed Time</t>
  </si>
  <si>
    <t>Duty Cancelled Time</t>
  </si>
  <si>
    <t>Duty Status</t>
  </si>
  <si>
    <t>Total Duty Duration (hours)</t>
  </si>
  <si>
    <t>Total Travel Distance (Mi)</t>
  </si>
  <si>
    <t>Total Revenue Distance (Mi)</t>
  </si>
  <si>
    <t>Distance Without Passengers (Mi)</t>
  </si>
  <si>
    <t>Total Time Without Passengers (hours)</t>
  </si>
  <si>
    <t>Pause Duration while In Progress (min)</t>
  </si>
  <si>
    <t>Notes_1</t>
  </si>
  <si>
    <t>Total Actual Break (hours)</t>
  </si>
  <si>
    <t>Total Number of Breaks</t>
  </si>
  <si>
    <t>Total Scheduled Break (hours)</t>
  </si>
  <si>
    <t>Total Break Distance (Mi)</t>
  </si>
  <si>
    <t>Break Times</t>
  </si>
  <si>
    <t>Vehicle Identifier</t>
  </si>
  <si>
    <t>Vehicle License Plate</t>
  </si>
  <si>
    <t>Vehicle Type Name</t>
  </si>
  <si>
    <t>Fleet Name</t>
  </si>
  <si>
    <t>Fleet Type</t>
  </si>
  <si>
    <t>Rider Mobile App Bookings</t>
  </si>
  <si>
    <t>Rider Web Bookings</t>
  </si>
  <si>
    <t>AI Chat Bookings</t>
  </si>
  <si>
    <t>Driver App Bookings</t>
  </si>
  <si>
    <t>Admin Panel Bookings</t>
  </si>
  <si>
    <t>IVR Bookings</t>
  </si>
  <si>
    <t>AI Voice Bookings</t>
  </si>
  <si>
    <t>Index</t>
  </si>
  <si>
    <t>PH</t>
  </si>
  <si>
    <t>Pay Hours</t>
  </si>
  <si>
    <t>Driver Name - Original</t>
  </si>
  <si>
    <t>SumSTBYTracker.DaysActivated</t>
  </si>
  <si>
    <t>SumSTBYTracker.In-Service</t>
  </si>
  <si>
    <t>SumSTBYTracker.Revenue Hours</t>
  </si>
  <si>
    <t>SumSTBYTracker.Unproductive</t>
  </si>
  <si>
    <t>SumSTBYTracker.Utilization</t>
  </si>
  <si>
    <t>Core Revenue Hours</t>
  </si>
  <si>
    <t>Adjusted to 87% Automation</t>
  </si>
  <si>
    <t>Bonus Automation</t>
  </si>
  <si>
    <t>Big Star</t>
  </si>
  <si>
    <t>-</t>
  </si>
  <si>
    <t>1014</t>
  </si>
  <si>
    <t>completed</t>
  </si>
  <si>
    <t>B345</t>
  </si>
  <si>
    <t>Minivan</t>
  </si>
  <si>
    <t xml:space="preserve">Big Star </t>
  </si>
  <si>
    <t>autoAccept</t>
  </si>
  <si>
    <t>Ashley Brown</t>
  </si>
  <si>
    <t>1032</t>
  </si>
  <si>
    <t>B322</t>
  </si>
  <si>
    <t>Ashley Chatman</t>
  </si>
  <si>
    <t>1008</t>
  </si>
  <si>
    <t>B335</t>
  </si>
  <si>
    <t>1002</t>
  </si>
  <si>
    <t>B356</t>
  </si>
  <si>
    <t>Benny Young</t>
  </si>
  <si>
    <t>1046</t>
  </si>
  <si>
    <t>1022</t>
  </si>
  <si>
    <t>B325</t>
  </si>
  <si>
    <t>Brittany Green</t>
  </si>
  <si>
    <t>B317</t>
  </si>
  <si>
    <t>Bryant Matthews</t>
  </si>
  <si>
    <t>1034/STBY3</t>
  </si>
  <si>
    <t>1047</t>
  </si>
  <si>
    <t>B302</t>
  </si>
  <si>
    <t>1044</t>
  </si>
  <si>
    <t>B348</t>
  </si>
  <si>
    <t>Catreana Robinson</t>
  </si>
  <si>
    <t>B333</t>
  </si>
  <si>
    <t>B363</t>
  </si>
  <si>
    <t>Chadwick Miller</t>
  </si>
  <si>
    <t>1026</t>
  </si>
  <si>
    <t>B336</t>
  </si>
  <si>
    <t>1020</t>
  </si>
  <si>
    <t>B316</t>
  </si>
  <si>
    <t>Charles Dewitt</t>
  </si>
  <si>
    <t>1024</t>
  </si>
  <si>
    <t>B337</t>
  </si>
  <si>
    <t>Christopher Butler</t>
  </si>
  <si>
    <t>1033</t>
  </si>
  <si>
    <t>B307</t>
  </si>
  <si>
    <t xml:space="preserve">CoLynn  Tennyson-Nixon </t>
  </si>
  <si>
    <t>1042</t>
  </si>
  <si>
    <t>David Oakes</t>
  </si>
  <si>
    <t>1030</t>
  </si>
  <si>
    <t>B314</t>
  </si>
  <si>
    <t>Dedricc Wilson</t>
  </si>
  <si>
    <t>1011</t>
  </si>
  <si>
    <t>B355</t>
  </si>
  <si>
    <t>B376</t>
  </si>
  <si>
    <t>1045</t>
  </si>
  <si>
    <t>B329</t>
  </si>
  <si>
    <t>Diamond Leggett</t>
  </si>
  <si>
    <t>Reported something is hanging from vehicle; can't transport. RS Tracy Jordan will transport pax, PCA home.- CR</t>
  </si>
  <si>
    <t>1029</t>
  </si>
  <si>
    <t>B362</t>
  </si>
  <si>
    <t>Elizabeth Garcia</t>
  </si>
  <si>
    <t xml:space="preserve">pause2 min rematch trip bn </t>
  </si>
  <si>
    <t>1010</t>
  </si>
  <si>
    <t>Elva Garcia</t>
  </si>
  <si>
    <t>B366</t>
  </si>
  <si>
    <t>1041</t>
  </si>
  <si>
    <t>B332</t>
  </si>
  <si>
    <t>Jacqueline Harris</t>
  </si>
  <si>
    <t>1012</t>
  </si>
  <si>
    <t>Jalicea Mayberry</t>
  </si>
  <si>
    <t>1013</t>
  </si>
  <si>
    <t>1001</t>
  </si>
  <si>
    <t>James Phillips</t>
  </si>
  <si>
    <t>1007</t>
  </si>
  <si>
    <t>Janet Sutton</t>
  </si>
  <si>
    <t>Jekarick Harper</t>
  </si>
  <si>
    <t>1009</t>
  </si>
  <si>
    <t>1006</t>
  </si>
  <si>
    <t>Johnathan Delarosa</t>
  </si>
  <si>
    <t>B377</t>
  </si>
  <si>
    <t>Kalin Humphrey</t>
  </si>
  <si>
    <t>1035</t>
  </si>
  <si>
    <t>1028</t>
  </si>
  <si>
    <t>B364</t>
  </si>
  <si>
    <t>Karina Hernandez</t>
  </si>
  <si>
    <t>1019</t>
  </si>
  <si>
    <t>B308</t>
  </si>
  <si>
    <t>Kendrick Gassaway</t>
  </si>
  <si>
    <t>B301</t>
  </si>
  <si>
    <t>Kenneth Smith</t>
  </si>
  <si>
    <t>1023</t>
  </si>
  <si>
    <t>B359</t>
  </si>
  <si>
    <t>B358</t>
  </si>
  <si>
    <t>Kimberly Robbins</t>
  </si>
  <si>
    <t>1043</t>
  </si>
  <si>
    <t>B369</t>
  </si>
  <si>
    <t>1016</t>
  </si>
  <si>
    <t>B353</t>
  </si>
  <si>
    <t>Linda Holland</t>
  </si>
  <si>
    <t>Manny Gomez</t>
  </si>
  <si>
    <t>B311</t>
  </si>
  <si>
    <t xml:space="preserve">paused 30 mins for vehicle swap - SW </t>
  </si>
  <si>
    <t>1040</t>
  </si>
  <si>
    <t>B372</t>
  </si>
  <si>
    <t>Mark Brown</t>
  </si>
  <si>
    <t>1021</t>
  </si>
  <si>
    <t>Mark Kabah</t>
  </si>
  <si>
    <t>1025</t>
  </si>
  <si>
    <t>Mia Vortice</t>
  </si>
  <si>
    <t>B374</t>
  </si>
  <si>
    <t>ok to stay an extra hour -DO</t>
  </si>
  <si>
    <t>B313</t>
  </si>
  <si>
    <t>Michael Pope</t>
  </si>
  <si>
    <t>B339</t>
  </si>
  <si>
    <t>Natasha  Tittle</t>
  </si>
  <si>
    <t>1037</t>
  </si>
  <si>
    <t>1005</t>
  </si>
  <si>
    <t>1031</t>
  </si>
  <si>
    <t>B375</t>
  </si>
  <si>
    <t>Prince Williams</t>
  </si>
  <si>
    <t>1039</t>
  </si>
  <si>
    <t>B378</t>
  </si>
  <si>
    <t>Qayssar Algburi</t>
  </si>
  <si>
    <t>1017</t>
  </si>
  <si>
    <t>B341</t>
  </si>
  <si>
    <t>1018</t>
  </si>
  <si>
    <t>B352</t>
  </si>
  <si>
    <t>Sarah Jones</t>
  </si>
  <si>
    <t>1004</t>
  </si>
  <si>
    <t>Shamara Scales</t>
  </si>
  <si>
    <t>63036</t>
  </si>
  <si>
    <t>1015</t>
  </si>
  <si>
    <t>B349</t>
  </si>
  <si>
    <t>Sheila Jones</t>
  </si>
  <si>
    <t>Shiqweda Brown</t>
  </si>
  <si>
    <t>1036</t>
  </si>
  <si>
    <t>Shuronda Mosley</t>
  </si>
  <si>
    <t>1003</t>
  </si>
  <si>
    <t>B342</t>
  </si>
  <si>
    <t>Taiesha Major</t>
  </si>
  <si>
    <t>B328</t>
  </si>
  <si>
    <t>B361</t>
  </si>
  <si>
    <t>Urecha Dunn</t>
  </si>
  <si>
    <t>1017/STBY1</t>
  </si>
  <si>
    <t>Change start location GW</t>
  </si>
  <si>
    <t>1038</t>
  </si>
  <si>
    <t>B324</t>
  </si>
  <si>
    <t>Brandon Jackson</t>
  </si>
  <si>
    <t xml:space="preserve">driver is getting stalked by former husband sent dart police -DO </t>
  </si>
  <si>
    <t>B357</t>
  </si>
  <si>
    <t>1027</t>
  </si>
  <si>
    <t>B312</t>
  </si>
  <si>
    <t>B367</t>
  </si>
  <si>
    <t>Laquesha Henderson</t>
  </si>
  <si>
    <t xml:space="preserve">
</t>
  </si>
  <si>
    <t>B306</t>
  </si>
  <si>
    <t>1034</t>
  </si>
  <si>
    <t>B304</t>
  </si>
  <si>
    <t>Original Core Hours Worked</t>
  </si>
  <si>
    <t>Day1 - 5</t>
  </si>
  <si>
    <t>Above Day 5</t>
  </si>
  <si>
    <t>StandbyExtraHours</t>
  </si>
  <si>
    <t>Original StandBy Pay Hours</t>
  </si>
  <si>
    <t>[Day1-5]+[Above Day 5]</t>
  </si>
  <si>
    <t>Guaranteed StandBy Hours</t>
  </si>
  <si>
    <t>if [StandBy Pay Hours] &gt; [#"In-Service"] then 0 else [#"In-Service"]-[StandBy Pay Hours])</t>
  </si>
  <si>
    <t>(([StandBy Pay Hours]+[Guaranteed StandBy Hours]+[StandbyExtraHours])*[Core Rate Guarantee]))</t>
  </si>
  <si>
    <t>Top up Trigger</t>
  </si>
  <si>
    <t>if [DaysWorked] &gt; 5 then "Yes" else "No")</t>
  </si>
  <si>
    <t>StandbyTopUp</t>
  </si>
  <si>
    <t>if [Top up Trigger] = "Yes" then [Original StandBy Pay Hours]*[Top Up Incentive Rate] else 0)</t>
  </si>
  <si>
    <t>[Core Revenue]+[StandbyTopUp]</t>
  </si>
  <si>
    <t>Adjusted</t>
  </si>
  <si>
    <t>Standby Guarantee Hours</t>
  </si>
  <si>
    <t xml:space="preserve"> [ActivationDays] *9)</t>
  </si>
  <si>
    <t>if [StandBy Pay Hours] &gt; [Standby Guarantee Hours] then 0 else [Standby Guarantee Hours]-[StandBy Pay Hours])</t>
  </si>
  <si>
    <t xml:space="preserve"> (([StandBy Pay Hours]+[Guaranteed StandBy Hours])*[Core Rate Guarantee]))</t>
  </si>
  <si>
    <t xml:space="preserve"> if [Top up Trigger] = "Yes" then [StandbyExtraHours]*([Top Up Incentive Rate]+[Core Rate Guarantee]) else 0)</t>
  </si>
  <si>
    <t>Check (Please don't type, it 's automated)</t>
  </si>
  <si>
    <t>Max</t>
  </si>
  <si>
    <t>Guaranteed Days</t>
  </si>
  <si>
    <t>MIN</t>
  </si>
  <si>
    <t>BOM TransportationWeek1</t>
  </si>
  <si>
    <t>BOM TransportationWeek2</t>
  </si>
  <si>
    <t>Pickup Partners LLCWeek1</t>
  </si>
  <si>
    <t>Pickup Partners LLCWeek2</t>
  </si>
  <si>
    <t>UAD TransportationWeek1</t>
  </si>
  <si>
    <t>UAD TransportationWeek2</t>
  </si>
  <si>
    <t>Paused Notes</t>
  </si>
  <si>
    <t>Paused and Breaks</t>
  </si>
  <si>
    <t>Core Hours</t>
  </si>
  <si>
    <t>ALEX MOUTON</t>
  </si>
  <si>
    <t>1048</t>
  </si>
  <si>
    <t>Cypress Waters</t>
  </si>
  <si>
    <t>Alex Mouton</t>
  </si>
  <si>
    <t>1049</t>
  </si>
  <si>
    <t>B315</t>
  </si>
  <si>
    <t>AMIR KHAN</t>
  </si>
  <si>
    <t>East Plano &amp; East Telecom</t>
  </si>
  <si>
    <t>Amir Khan</t>
  </si>
  <si>
    <t>Plano Zone to Zone</t>
  </si>
  <si>
    <t>B309</t>
  </si>
  <si>
    <t>B303</t>
  </si>
  <si>
    <t>North &amp; South Central Plano</t>
  </si>
  <si>
    <t>3036</t>
  </si>
  <si>
    <t>1087</t>
  </si>
  <si>
    <t>North Dallas Zone to Zone</t>
  </si>
  <si>
    <t>1062</t>
  </si>
  <si>
    <t>B320</t>
  </si>
  <si>
    <t>CARL HUDDLESTON</t>
  </si>
  <si>
    <t>Carl Huddleston</t>
  </si>
  <si>
    <t>Farmers Branch</t>
  </si>
  <si>
    <t>CARLO VALENTIN</t>
  </si>
  <si>
    <t>Far North Plano</t>
  </si>
  <si>
    <t>Carlo Valentin</t>
  </si>
  <si>
    <t>2046</t>
  </si>
  <si>
    <t>3032</t>
  </si>
  <si>
    <t>Legacy</t>
  </si>
  <si>
    <t>1056</t>
  </si>
  <si>
    <t>Keller Springs &amp; NW Carrollton</t>
  </si>
  <si>
    <t>2040</t>
  </si>
  <si>
    <t>1071</t>
  </si>
  <si>
    <t>CLOIS TAYLOR</t>
  </si>
  <si>
    <t>Clois Taylor</t>
  </si>
  <si>
    <t>Colynn Tennyson-Nixon</t>
  </si>
  <si>
    <t>2027</t>
  </si>
  <si>
    <t>1083</t>
  </si>
  <si>
    <t>B338</t>
  </si>
  <si>
    <t>DEVONTE JOHNSON</t>
  </si>
  <si>
    <t>Devonte Johnson</t>
  </si>
  <si>
    <t>3039</t>
  </si>
  <si>
    <t>DIONNE SANDERS</t>
  </si>
  <si>
    <t>Dionne Sanders</t>
  </si>
  <si>
    <t>2038</t>
  </si>
  <si>
    <t>DYTRAVIAN MALLARD</t>
  </si>
  <si>
    <t>Dytravian  Mallard</t>
  </si>
  <si>
    <t>1055</t>
  </si>
  <si>
    <t>2045</t>
  </si>
  <si>
    <t>FITZGERALD MOORE</t>
  </si>
  <si>
    <t>Fitzgerald Moore</t>
  </si>
  <si>
    <t>1085</t>
  </si>
  <si>
    <t>Park Cities</t>
  </si>
  <si>
    <t>GARY NARANJO</t>
  </si>
  <si>
    <t xml:space="preserve">Gary Naranjo </t>
  </si>
  <si>
    <t>2025</t>
  </si>
  <si>
    <t>3035</t>
  </si>
  <si>
    <t>HANY SHEBL</t>
  </si>
  <si>
    <t>Hany Shebl</t>
  </si>
  <si>
    <t>B305</t>
  </si>
  <si>
    <t>HENOK BEHRE</t>
  </si>
  <si>
    <t>Henok Behre</t>
  </si>
  <si>
    <t>JACQULYN JACKSON</t>
  </si>
  <si>
    <t>Jacqulyn  Jackson</t>
  </si>
  <si>
    <t>2029</t>
  </si>
  <si>
    <t>3029</t>
  </si>
  <si>
    <t>JAMES KING</t>
  </si>
  <si>
    <t>1070</t>
  </si>
  <si>
    <t>James King</t>
  </si>
  <si>
    <t>JAMES WILLIAMS</t>
  </si>
  <si>
    <t>1086</t>
  </si>
  <si>
    <t>James Williams</t>
  </si>
  <si>
    <t>B370</t>
  </si>
  <si>
    <t>2030</t>
  </si>
  <si>
    <t>3038</t>
  </si>
  <si>
    <t>2051</t>
  </si>
  <si>
    <t>JOSHUA CHERRY</t>
  </si>
  <si>
    <t>1065</t>
  </si>
  <si>
    <t>Joshua Cherry</t>
  </si>
  <si>
    <t>1063</t>
  </si>
  <si>
    <t>JOY JENKINS</t>
  </si>
  <si>
    <t>1061</t>
  </si>
  <si>
    <t>Joy Jenkins</t>
  </si>
  <si>
    <t>KARINA JIMINEZ</t>
  </si>
  <si>
    <t>Karina Jiminez</t>
  </si>
  <si>
    <t>2026</t>
  </si>
  <si>
    <t>KEVIN OWEN</t>
  </si>
  <si>
    <t>1068</t>
  </si>
  <si>
    <t>Kevin Owen</t>
  </si>
  <si>
    <t>2037</t>
  </si>
  <si>
    <t>LASONIA SADDLER</t>
  </si>
  <si>
    <t>LaSonia Saddler</t>
  </si>
  <si>
    <t>2052</t>
  </si>
  <si>
    <t>3028</t>
  </si>
  <si>
    <t>2041</t>
  </si>
  <si>
    <t>MAURIDI SANGANIRA (BIG STAR)</t>
  </si>
  <si>
    <t>1064</t>
  </si>
  <si>
    <t>Mauridi  Sanganira (Big Star)</t>
  </si>
  <si>
    <t>2028</t>
  </si>
  <si>
    <t>MORSHED CHOWDHURY</t>
  </si>
  <si>
    <t>Morshed Chowdhury</t>
  </si>
  <si>
    <t>2036</t>
  </si>
  <si>
    <t>3050</t>
  </si>
  <si>
    <t>Natalie  Haney</t>
  </si>
  <si>
    <t>2039</t>
  </si>
  <si>
    <t>3027</t>
  </si>
  <si>
    <t>Natasha Tittle</t>
  </si>
  <si>
    <t>2031</t>
  </si>
  <si>
    <t>NEKEDRA JACOBS</t>
  </si>
  <si>
    <t>Nekedra Jacobs</t>
  </si>
  <si>
    <t>2032</t>
  </si>
  <si>
    <t>3030</t>
  </si>
  <si>
    <t>1088</t>
  </si>
  <si>
    <t>1066</t>
  </si>
  <si>
    <t>RONNIE CARTER</t>
  </si>
  <si>
    <t>1084</t>
  </si>
  <si>
    <t>Ronnie Carter</t>
  </si>
  <si>
    <t>3037</t>
  </si>
  <si>
    <t>Shuronda  Mosley</t>
  </si>
  <si>
    <t>TAMMY SPENCER</t>
  </si>
  <si>
    <t>Tammy Spencer</t>
  </si>
  <si>
    <t>2042</t>
  </si>
  <si>
    <t>3040</t>
  </si>
  <si>
    <t>TONYA SMITH</t>
  </si>
  <si>
    <t>Tonya Smith</t>
  </si>
  <si>
    <t>3031</t>
  </si>
  <si>
    <t>2035</t>
  </si>
  <si>
    <t>3049</t>
  </si>
  <si>
    <t>ULYSSES GRIFFIN</t>
  </si>
  <si>
    <t>Ulysses Griffin</t>
  </si>
  <si>
    <t>ZAINAB MPIANA</t>
  </si>
  <si>
    <t>Zainab Mpiana</t>
  </si>
  <si>
    <t>CHRIS CAROLEO</t>
  </si>
  <si>
    <t>Chris Caroleo</t>
  </si>
  <si>
    <t>B331</t>
  </si>
  <si>
    <t>No Data</t>
  </si>
  <si>
    <t>Day Name</t>
  </si>
  <si>
    <t>Late Arrival Time</t>
  </si>
  <si>
    <t>Comment</t>
  </si>
  <si>
    <t>Early Departure Time</t>
  </si>
  <si>
    <t>Comment.</t>
  </si>
  <si>
    <t>Total Deductible Time</t>
  </si>
  <si>
    <t>Decimal Conversion</t>
  </si>
  <si>
    <t>Scheduled Rev Hrs</t>
  </si>
  <si>
    <t>Actual Rev Hrs</t>
  </si>
  <si>
    <t>Actual Rev Hrs $</t>
  </si>
  <si>
    <t>Start Time</t>
  </si>
  <si>
    <t>End Time</t>
  </si>
  <si>
    <t>Act Rev Hrs</t>
  </si>
  <si>
    <t>Comments</t>
  </si>
  <si>
    <t>FILE</t>
  </si>
  <si>
    <t>EMAIL</t>
  </si>
  <si>
    <t>OPERATOR NAME</t>
  </si>
  <si>
    <t>hundredfoldservices@gmail.com</t>
  </si>
  <si>
    <t>Kenneth  Smith</t>
  </si>
  <si>
    <t>elvan@melinioedge.com</t>
  </si>
  <si>
    <t>AARON ROBINSON</t>
  </si>
  <si>
    <t>qayssaralgburi69@gmail.com</t>
  </si>
  <si>
    <t>ABBAS ISAWI</t>
  </si>
  <si>
    <t>Pancho Cantu  214-968-7609</t>
  </si>
  <si>
    <t>Pancho Cantu - (214) 968-7609</t>
  </si>
  <si>
    <t>transportationbrookes@gmail.com</t>
  </si>
  <si>
    <t>ANTHONY EVANS</t>
  </si>
  <si>
    <t>Pancho Cantu</t>
  </si>
  <si>
    <t>ab2146758@gmail.com</t>
  </si>
  <si>
    <t>Tekelia Savage</t>
  </si>
  <si>
    <t>oriontransitdfw@gmail.com</t>
  </si>
  <si>
    <t>Leon@royaltkare.com</t>
  </si>
  <si>
    <t>BAKER MULIMIRA</t>
  </si>
  <si>
    <t>STAR RIDE TRANS, LLC</t>
  </si>
  <si>
    <t>kevinreysmith26@gmail.com</t>
  </si>
  <si>
    <t>Herman Henry</t>
  </si>
  <si>
    <t>houndofjustice9@gmail.com</t>
  </si>
  <si>
    <t>Dwayne Brown</t>
  </si>
  <si>
    <t>lyfelinelogistix@yahoo.com</t>
  </si>
  <si>
    <t xml:space="preserve">Brenda  Jorcilien </t>
  </si>
  <si>
    <t>coachbomatthews@gmail.com</t>
  </si>
  <si>
    <t>Tavion Carroll</t>
  </si>
  <si>
    <t>Liltrkdrv@gmail.com</t>
  </si>
  <si>
    <t>Jembere Workneh</t>
  </si>
  <si>
    <t>cb21452@yahoo.com</t>
  </si>
  <si>
    <t>daesha_thomas@yahoo.com</t>
  </si>
  <si>
    <t>myfirstandlastnameto@gmail.com</t>
  </si>
  <si>
    <t>4lizzygar@gmail.com</t>
  </si>
  <si>
    <t>jlo0430@yahoo.com</t>
  </si>
  <si>
    <t>karinabhernandez.09@gmail.com</t>
  </si>
  <si>
    <t>Onlythebest.8500@gmail.com</t>
  </si>
  <si>
    <t>quesha30.qh@gmail.com</t>
  </si>
  <si>
    <t>logistics@resilient.help</t>
  </si>
  <si>
    <t>lovedayigwe1@gmail.com</t>
  </si>
  <si>
    <t>mia@hubsolutionsmgmt.com</t>
  </si>
  <si>
    <t>nefiaj214@gmail.com</t>
  </si>
  <si>
    <t>sljone2022@gmail.com</t>
  </si>
  <si>
    <t>sshambreisha@gmail.com</t>
  </si>
  <si>
    <t>nicolebrown1229@gmail.com</t>
  </si>
  <si>
    <t>TRAVEL GALS AND GENTS LLC</t>
  </si>
  <si>
    <t>sydneyindigoausten@gmail.com</t>
  </si>
  <si>
    <t>SYDNEY AUSTEN</t>
  </si>
  <si>
    <t>innercitylgx@gmail.com</t>
  </si>
  <si>
    <t>TROY SIMS</t>
  </si>
  <si>
    <t>troyasims@mac.com</t>
  </si>
  <si>
    <t>unleashedanddesignedllc@gmail.com</t>
  </si>
  <si>
    <t>PARTNER</t>
  </si>
  <si>
    <t xml:space="preserve"> Lift Lease Rate</t>
  </si>
  <si>
    <t>Units</t>
  </si>
  <si>
    <t>LIFT LEASE TOTAL</t>
  </si>
  <si>
    <t>Credentials</t>
  </si>
  <si>
    <t>Other Income</t>
  </si>
  <si>
    <t>Sum of Total Earnings</t>
  </si>
  <si>
    <t>DaysWorked</t>
  </si>
  <si>
    <t>Yes</t>
  </si>
  <si>
    <t>No</t>
  </si>
  <si>
    <t>Standby</t>
  </si>
  <si>
    <t>Current Earnings</t>
  </si>
  <si>
    <t>Old Earnings</t>
  </si>
  <si>
    <t>Difference</t>
  </si>
  <si>
    <t>PURPLE HEARTS TRANSPORTATION LLC</t>
  </si>
  <si>
    <t>LATISHA JACKSON</t>
  </si>
  <si>
    <t>DANQUAN RODRIGUEZ</t>
  </si>
  <si>
    <t>File</t>
  </si>
  <si>
    <t>Folder</t>
  </si>
  <si>
    <t>Main</t>
  </si>
  <si>
    <t>A ACCOUNTING FOLDER</t>
  </si>
  <si>
    <t>FileName</t>
  </si>
  <si>
    <t>FilePath</t>
  </si>
  <si>
    <t>Link</t>
  </si>
  <si>
    <t>RAW DATA</t>
  </si>
  <si>
    <t>FilePath1</t>
  </si>
  <si>
    <t>Partner List.xlsx</t>
  </si>
  <si>
    <t>FilePath2</t>
  </si>
  <si>
    <t>Partner deductions &amp; Other Earnings.xlsx</t>
  </si>
  <si>
    <t>FilePath3</t>
  </si>
  <si>
    <t>ADA RAW DATA</t>
  </si>
  <si>
    <t>FilePath4</t>
  </si>
  <si>
    <t>GOLINK RAW DATA</t>
  </si>
  <si>
    <t>FilePath5</t>
  </si>
  <si>
    <t>DIV3 Partner Rates.xlsx</t>
  </si>
  <si>
    <t>FilePath6</t>
  </si>
  <si>
    <t>ADA FARE DATA</t>
  </si>
  <si>
    <t>FilePath7</t>
  </si>
  <si>
    <t>COUPON</t>
  </si>
  <si>
    <t>FilePath8</t>
  </si>
  <si>
    <t>2025 A STBY TRACKING\STBY UTILIZATION TRACKER\DIV3\</t>
  </si>
  <si>
    <t>FilePath9</t>
  </si>
  <si>
    <t>C:\Users\HappyBest\Big Star Transit LLC Dropbox\Big Star Transit LLC Team Folder\A ACCOUNTING\2025 A STBY TRACKING\STBY UTILIZATION TRACKER\DIV3</t>
  </si>
  <si>
    <t>20904</t>
  </si>
  <si>
    <t>JOSHUA GEE</t>
  </si>
  <si>
    <t>AYANAH TERRY</t>
  </si>
  <si>
    <t>Ayanah Terry</t>
  </si>
  <si>
    <t>Joshua Gee</t>
  </si>
  <si>
    <t>Driver had an emergency 9:50am GW</t>
  </si>
  <si>
    <t>Troy Sims</t>
  </si>
  <si>
    <t>B318</t>
  </si>
  <si>
    <t>DAZANDRA RANSOM</t>
  </si>
  <si>
    <t>Dazandra Ransom</t>
  </si>
  <si>
    <t>provider asked wants vehicle be paused due to vehicle swap SW</t>
  </si>
  <si>
    <t>B310</t>
  </si>
  <si>
    <t xml:space="preserve">driver will be late will log in 5mins </t>
  </si>
  <si>
    <t xml:space="preserve">transporting monitored pax will unpaused once completed -KG 
</t>
  </si>
  <si>
    <t>MICHAEL SMITH</t>
  </si>
  <si>
    <t>Michael Smith</t>
  </si>
  <si>
    <t>RIC SHANA SANDERS</t>
  </si>
  <si>
    <t>Ric Shana Sanders</t>
  </si>
  <si>
    <t>WAYNE LEE</t>
  </si>
  <si>
    <t>Wayne Lee</t>
  </si>
  <si>
    <t>MARTHA ROSALES CRUZ</t>
  </si>
  <si>
    <t>SHALISA WALKER</t>
  </si>
  <si>
    <t>ANA MONTERROSA</t>
  </si>
  <si>
    <t>ALBERTA WILLIAMS</t>
  </si>
  <si>
    <t>CHESTER HICKS</t>
  </si>
  <si>
    <t>LUCIA ANGELES</t>
  </si>
  <si>
    <t>ELISEO VARGAS</t>
  </si>
  <si>
    <t>JODI MASON</t>
  </si>
  <si>
    <t>GREGORY ALLEN</t>
  </si>
  <si>
    <t>YVETTE ROBINSON</t>
  </si>
  <si>
    <t>ERNESTINE MCKINNEY</t>
  </si>
  <si>
    <t>RICHARD STONE</t>
  </si>
  <si>
    <t>LATSON RAYFIELD</t>
  </si>
  <si>
    <t>ROBERT SMITH</t>
  </si>
  <si>
    <t>VERONICA GIBSON</t>
  </si>
  <si>
    <t>JESUS RODRIGUEZ</t>
  </si>
  <si>
    <t>EFRAIN LOPEZ</t>
  </si>
  <si>
    <t>ADESOLA AKINFENWA</t>
  </si>
  <si>
    <t>ALICE CRIBBS</t>
  </si>
  <si>
    <t>LONNIE BROWN</t>
  </si>
  <si>
    <t>FRANCISCO RAMOS</t>
  </si>
  <si>
    <t>BOBBIE CRANE</t>
  </si>
  <si>
    <t>SHIRLEY FRANKLIN</t>
  </si>
  <si>
    <t>ROSENDO SOTO</t>
  </si>
  <si>
    <t>JAIME DAVIDSON</t>
  </si>
  <si>
    <t>NELSON WASHINGTON</t>
  </si>
  <si>
    <t>JORDAN OLIVER</t>
  </si>
  <si>
    <t>Adrienne  Atchison</t>
  </si>
  <si>
    <t>JUAN HERNANDEZ</t>
  </si>
  <si>
    <t>LIZETTE CRUZ</t>
  </si>
  <si>
    <t>CAROLINA SUAREZ</t>
  </si>
  <si>
    <t>MARCIEL CARDENAS</t>
  </si>
  <si>
    <t>SYLVIA ARTEAGA</t>
  </si>
  <si>
    <t>MARIA SEGOVIA</t>
  </si>
  <si>
    <t>JUAN LARA</t>
  </si>
  <si>
    <t>CAMERON JAMES</t>
  </si>
  <si>
    <t>LAURETTA JENSEN</t>
  </si>
  <si>
    <t>ANDREA NAVARRO</t>
  </si>
  <si>
    <t>ALEXANDER MOORE</t>
  </si>
  <si>
    <t>MARTHA GONZALES</t>
  </si>
  <si>
    <t>RODERICK COLLINS</t>
  </si>
  <si>
    <t>JULIA ROLDAN</t>
  </si>
  <si>
    <t>HENRIETTA THOMPSON</t>
  </si>
  <si>
    <t>LINDA MARTIN</t>
  </si>
  <si>
    <t>THOMAS CHAMBERS</t>
  </si>
  <si>
    <t>EDDIE DAWSON</t>
  </si>
  <si>
    <t xml:space="preserve">Alvaro  Pinon </t>
  </si>
  <si>
    <t>ARANDA WEBSTER</t>
  </si>
  <si>
    <t>Sarah Prater</t>
  </si>
  <si>
    <t>OLUSOLA OLOPADE</t>
  </si>
  <si>
    <t>CLIFFORD BOARDMAN</t>
  </si>
  <si>
    <t xml:space="preserve">Patricia  Butler </t>
  </si>
  <si>
    <t>LOUISE CORNELIOUS</t>
  </si>
  <si>
    <t>JACQAWN POLLARD</t>
  </si>
  <si>
    <t>DONNA MCCLINTOCK</t>
  </si>
  <si>
    <t>DAVID LEON</t>
  </si>
  <si>
    <t>MICHAEL DELAGARZA</t>
  </si>
  <si>
    <t>JOSE BUENO</t>
  </si>
  <si>
    <t>LANIYAN PETTWAY</t>
  </si>
  <si>
    <t>PASCUAL PUENTE-AVALOS</t>
  </si>
  <si>
    <t>ILIANA ROJAS</t>
  </si>
  <si>
    <t>SETH HARPER</t>
  </si>
  <si>
    <t>SALIM KHOJA</t>
  </si>
  <si>
    <t>WILLIE DYE</t>
  </si>
  <si>
    <t>SHEILA BURGESS</t>
  </si>
  <si>
    <t>LINDA SAMANO</t>
  </si>
  <si>
    <t>Zitlali Serrano</t>
  </si>
  <si>
    <t>BARBARA LOY</t>
  </si>
  <si>
    <t>GUILLERMO GUERRA</t>
  </si>
  <si>
    <t>PHOULOM SIMNOUANSAI</t>
  </si>
  <si>
    <t>MARTHA WOMACK</t>
  </si>
  <si>
    <t>JUSTINA WEST</t>
  </si>
  <si>
    <t>RUBY WHORTON</t>
  </si>
  <si>
    <t>ARTHUR JACKSON</t>
  </si>
  <si>
    <t>TRAVIS DIXON</t>
  </si>
  <si>
    <t>SYLVIA ISLAS</t>
  </si>
  <si>
    <t>DONALD PETERS</t>
  </si>
  <si>
    <t>MARCUS ESTES</t>
  </si>
  <si>
    <t>MICHAEL AGUILERA</t>
  </si>
  <si>
    <t>VICENTE CHING</t>
  </si>
  <si>
    <t>LINDA MURPHY</t>
  </si>
  <si>
    <t xml:space="preserve">Barbara  Sanders </t>
  </si>
  <si>
    <t>DEVYNNE SMITH</t>
  </si>
  <si>
    <t>CURTIS SIMPSON</t>
  </si>
  <si>
    <t>BETTYE REDDICK</t>
  </si>
  <si>
    <t>FLORENTINO TORRES</t>
  </si>
  <si>
    <t xml:space="preserve">Manuela  Martinez </t>
  </si>
  <si>
    <t xml:space="preserve">Kenneth  Cooper </t>
  </si>
  <si>
    <t>ALA KENDU GUPTA</t>
  </si>
  <si>
    <t>NEDELIA ROJAS</t>
  </si>
  <si>
    <t>NICHOLAS FOGLE</t>
  </si>
  <si>
    <t>CELIA QUITERIO</t>
  </si>
  <si>
    <t>HILDA WILSON</t>
  </si>
  <si>
    <t>JACQUELIN GRIGGS</t>
  </si>
  <si>
    <t>CYNTHIA IBARRA</t>
  </si>
  <si>
    <t>VERNA PEARSON</t>
  </si>
  <si>
    <t>DANIEL MILLS</t>
  </si>
  <si>
    <t>MAZEL ARYAL</t>
  </si>
  <si>
    <t>ERICA STROTHER</t>
  </si>
  <si>
    <t>SALVADOR GARCIA</t>
  </si>
  <si>
    <t>PATRICIA TERRY</t>
  </si>
  <si>
    <t>SUSIE BURKS</t>
  </si>
  <si>
    <t>PATRICIA DAVIS</t>
  </si>
  <si>
    <t>SHETIRA WILLIS</t>
  </si>
  <si>
    <t>JUANA FLORES</t>
  </si>
  <si>
    <t>AARON ELLIOTT</t>
  </si>
  <si>
    <t>DEBORAH LONG</t>
  </si>
  <si>
    <t>THEODORE DONAHOE</t>
  </si>
  <si>
    <t>ARMANDO APARICO</t>
  </si>
  <si>
    <t>MINHAZUL FERDOUS</t>
  </si>
  <si>
    <t>VICKY BLASHFILED</t>
  </si>
  <si>
    <t>BRENDA CASH</t>
  </si>
  <si>
    <t>PATRICIA SCOTT</t>
  </si>
  <si>
    <t>GLORIA CERVANTES</t>
  </si>
  <si>
    <t>TUNG VU</t>
  </si>
  <si>
    <t>JOSEPHINE MILLS</t>
  </si>
  <si>
    <t>LATOSHA BRENT</t>
  </si>
  <si>
    <t>JUAN RAMIREZ</t>
  </si>
  <si>
    <t>ANTHONY BRYANT</t>
  </si>
  <si>
    <t>EDNA ESTES</t>
  </si>
  <si>
    <t>LOUIS POWELL JR</t>
  </si>
  <si>
    <t>GREGORY BERKLEY</t>
  </si>
  <si>
    <t>LULU WALKER</t>
  </si>
  <si>
    <t xml:space="preserve">Dorletha  Hendrix </t>
  </si>
  <si>
    <t>TORY JOHNSON</t>
  </si>
  <si>
    <t>BARBARA OBRIAN</t>
  </si>
  <si>
    <t>TWANNA MORGAN</t>
  </si>
  <si>
    <t>February 24, 2025 2:15:24 PM</t>
  </si>
  <si>
    <t>ELIZABETH PALMER</t>
  </si>
  <si>
    <t>RUBY BOYD</t>
  </si>
  <si>
    <t>LINDA SMITH</t>
  </si>
  <si>
    <t>CYNTHIA DUNLAP</t>
  </si>
  <si>
    <t>ASTRA DAVIS</t>
  </si>
  <si>
    <t>KATHEY FAVORS</t>
  </si>
  <si>
    <t>LORETTA  EPPS</t>
  </si>
  <si>
    <t>MARIA GONZALEZ</t>
  </si>
  <si>
    <t>DEMARCO MURPHY</t>
  </si>
  <si>
    <t>LEANNA STECKER</t>
  </si>
  <si>
    <t>FRED EVANS</t>
  </si>
  <si>
    <t>ETHEL DAVIS</t>
  </si>
  <si>
    <t>JOY GOLDFIN</t>
  </si>
  <si>
    <t>MARLOW MCGILL</t>
  </si>
  <si>
    <t>SANDRA PARKER</t>
  </si>
  <si>
    <t>LORETTA RANKIN</t>
  </si>
  <si>
    <t>MELVIN GARDNER</t>
  </si>
  <si>
    <t>SHASHONIA TASBY</t>
  </si>
  <si>
    <t>RONNIE NASH</t>
  </si>
  <si>
    <t>EUSEBIO COSS</t>
  </si>
  <si>
    <t>KIM DO</t>
  </si>
  <si>
    <t>DEBRA REED</t>
  </si>
  <si>
    <t>MAGALYS CRUZ</t>
  </si>
  <si>
    <t>MARIA TERESA OCAMPO</t>
  </si>
  <si>
    <t>DIANA OWENS</t>
  </si>
  <si>
    <t>PATRICK TRAYLOR</t>
  </si>
  <si>
    <t>MARIA ESCALANTE</t>
  </si>
  <si>
    <t>CLINTON ABELE</t>
  </si>
  <si>
    <t>BENAIAH FORD</t>
  </si>
  <si>
    <t>BILLY SPECKS</t>
  </si>
  <si>
    <t>TRAVIS JONES</t>
  </si>
  <si>
    <t>MAC WHITE</t>
  </si>
  <si>
    <t>EDER HERNANDEZ</t>
  </si>
  <si>
    <t>RUTH BASHAM</t>
  </si>
  <si>
    <t>SHERRY CASKEY</t>
  </si>
  <si>
    <t>MARY BARRERA</t>
  </si>
  <si>
    <t xml:space="preserve">Angelina Acosta Rodriguez </t>
  </si>
  <si>
    <t>BRYAN IBARRA</t>
  </si>
  <si>
    <t>KATHY SHOEMAKER</t>
  </si>
  <si>
    <t>SHAWN LEMONIOUS</t>
  </si>
  <si>
    <t>JUDY GILMORE</t>
  </si>
  <si>
    <t>JENNY BENJAMIN</t>
  </si>
  <si>
    <t>JOAN LANGHI</t>
  </si>
  <si>
    <t>MAYRA GRAMAJO</t>
  </si>
  <si>
    <t>Maria Nunez</t>
  </si>
  <si>
    <t>March 3, 2025 8:36:52 AM</t>
  </si>
  <si>
    <t>LAVERNE WOODS</t>
  </si>
  <si>
    <t>SON HUYNH</t>
  </si>
  <si>
    <t>LYNNE PERFETTI</t>
  </si>
  <si>
    <t>SABRINA WILLIAMS</t>
  </si>
  <si>
    <t>JASON OWEN</t>
  </si>
  <si>
    <t>CLIFTON MANUEL</t>
  </si>
  <si>
    <t>CHRISTOPHER CLAESON</t>
  </si>
  <si>
    <t xml:space="preserve">Nazlin Jamal </t>
  </si>
  <si>
    <t>CASEY JENNINGS PIERCE</t>
  </si>
  <si>
    <t>GLENDA LYONS</t>
  </si>
  <si>
    <t>EGBAL MUSTAFA</t>
  </si>
  <si>
    <t>JACQUELINE BUFORD</t>
  </si>
  <si>
    <t>KRISTEN LYONS</t>
  </si>
  <si>
    <t>LISA MCCASLISTER</t>
  </si>
  <si>
    <t>PATRICK DIXON</t>
  </si>
  <si>
    <t>MARIA PACHECO</t>
  </si>
  <si>
    <t>MARK YOUNG</t>
  </si>
  <si>
    <t>KAYDEN LENDVAY</t>
  </si>
  <si>
    <t xml:space="preserve">Avery Van-Vorhis </t>
  </si>
  <si>
    <t xml:space="preserve">ROSA  CHAVEZ </t>
  </si>
  <si>
    <t>ELLA MCCUIN</t>
  </si>
  <si>
    <t>CHERYL LEE</t>
  </si>
  <si>
    <t>JENNEBETH HUTCHERSON</t>
  </si>
  <si>
    <t>KALEB JUSTISS</t>
  </si>
  <si>
    <t>HUNTER BRADY</t>
  </si>
  <si>
    <t>MARY BIGGERS</t>
  </si>
  <si>
    <t>WILLIAM WOODSON</t>
  </si>
  <si>
    <t>BRANDI BELL</t>
  </si>
  <si>
    <t>CONNIE HUGHES</t>
  </si>
  <si>
    <t>CARRIE OBI</t>
  </si>
  <si>
    <t>JAMES GARRISON</t>
  </si>
  <si>
    <t>JOSE HERRERA-ALVARADO</t>
  </si>
  <si>
    <t xml:space="preserve">Joyce  Willis </t>
  </si>
  <si>
    <t>JANET COX</t>
  </si>
  <si>
    <t>SHEILA BENNETT</t>
  </si>
  <si>
    <t>KENNARD JOHNSON</t>
  </si>
  <si>
    <t>MAURICIO TOVAR</t>
  </si>
  <si>
    <t>OSCAR TELLEZ</t>
  </si>
  <si>
    <t>ROBERT HARRIS</t>
  </si>
  <si>
    <t>JONATHAN LEMONS</t>
  </si>
  <si>
    <t>IAN CASSIDY</t>
  </si>
  <si>
    <t>ANGELO FIACCO</t>
  </si>
  <si>
    <t>RAFAEL PEREZ</t>
  </si>
  <si>
    <t xml:space="preserve">KENDRICK  CLAIBORNE </t>
  </si>
  <si>
    <t>RONALD FORD</t>
  </si>
  <si>
    <t>HAFSA DAHOMA</t>
  </si>
  <si>
    <t>MARIA SANCHEZ</t>
  </si>
  <si>
    <t xml:space="preserve">AARON LOMELI </t>
  </si>
  <si>
    <t>NICOLE RAMOS</t>
  </si>
  <si>
    <t>ROMUALDO HERNANDEZ CRUZ</t>
  </si>
  <si>
    <t xml:space="preserve">Pamela  Rogers </t>
  </si>
  <si>
    <t>JOYCE HAMPTON</t>
  </si>
  <si>
    <t>LUCINDA TORRES</t>
  </si>
  <si>
    <t>OLGA GARCIA</t>
  </si>
  <si>
    <t>JAVONTE STATON</t>
  </si>
  <si>
    <t>TREVOR JACKSON</t>
  </si>
  <si>
    <t>REGINALD ROBINSON</t>
  </si>
  <si>
    <t>JOHN ONCKEN</t>
  </si>
  <si>
    <t>JESSICA ROGERS</t>
  </si>
  <si>
    <t xml:space="preserve">Jasmine Ivory </t>
  </si>
  <si>
    <t>ELIJAH APPLEWHITE</t>
  </si>
  <si>
    <t>JOSEPH GILLESPIE</t>
  </si>
  <si>
    <t>CHEN PENG LIN</t>
  </si>
  <si>
    <t>ALFONSO FLORES</t>
  </si>
  <si>
    <t>STEPHANIE MATHIS</t>
  </si>
  <si>
    <t>Annette Brown</t>
  </si>
  <si>
    <t>LAKESSA STEWART</t>
  </si>
  <si>
    <t>MARK SIVINSKI</t>
  </si>
  <si>
    <t>TOMMY TUCKER</t>
  </si>
  <si>
    <t>DIAN  HOPKINS</t>
  </si>
  <si>
    <t>VALENTIN LUNA</t>
  </si>
  <si>
    <t>CANDACE WICKS</t>
  </si>
  <si>
    <t>JUDGE GLENN</t>
  </si>
  <si>
    <t>REX WISDOM</t>
  </si>
  <si>
    <t>PAUL SAARI</t>
  </si>
  <si>
    <t>FADUMA ABDI</t>
  </si>
  <si>
    <t>WILLIE HENRIQUES</t>
  </si>
  <si>
    <t>TANYA LEWIS</t>
  </si>
  <si>
    <t>TAWANA HOLLOWAY</t>
  </si>
  <si>
    <t>CALVIN JARVIS</t>
  </si>
  <si>
    <t>RUBY SWIFT</t>
  </si>
  <si>
    <t>DANNY GIPSON</t>
  </si>
  <si>
    <t>SHIRLEY SHIELDS</t>
  </si>
  <si>
    <t>DEBRA  SAMUEL</t>
  </si>
  <si>
    <t>MARY ANN BUTOR</t>
  </si>
  <si>
    <t>WANDA PAIGE</t>
  </si>
  <si>
    <t>DONNA BROWN</t>
  </si>
  <si>
    <t>1070/STBY2</t>
  </si>
  <si>
    <t/>
  </si>
  <si>
    <t>JESSICA ANDRADE</t>
  </si>
  <si>
    <t>Jessica Andrade</t>
  </si>
  <si>
    <t xml:space="preserve">b305 his tablet is frozen and phone is frozen will be on pause </t>
  </si>
  <si>
    <t>PHILLIP SAYLOR</t>
  </si>
  <si>
    <t>Phillip Saylor</t>
  </si>
  <si>
    <t>WILLIE WILLIAMS</t>
  </si>
  <si>
    <t>Willie Williams</t>
  </si>
  <si>
    <t>February 24, 2025 2:15:21 PM</t>
  </si>
  <si>
    <t>February 24, 2025 2:16:42 PM</t>
  </si>
  <si>
    <t>February 24, 2025 2:16:41 PM</t>
  </si>
  <si>
    <t>February 24, 2025 2:15:22 PM</t>
  </si>
  <si>
    <t xml:space="preserve">Vehicle change </t>
  </si>
  <si>
    <t>February 24, 2025 2:16:44 PM</t>
  </si>
  <si>
    <t>February 24, 2025 2:15:17 PM</t>
  </si>
  <si>
    <t>February 24, 2025 2:16:40 PM</t>
  </si>
  <si>
    <t>February 24, 2025 2:15:19 PM</t>
  </si>
  <si>
    <t>February 24, 2025 2:15:20 PM</t>
  </si>
  <si>
    <t>February 24, 2025 2:16:45 PM</t>
  </si>
  <si>
    <t>February 24, 2025 2:15:18 PM</t>
  </si>
  <si>
    <t>February 24, 2025 2:15:23 PM</t>
  </si>
  <si>
    <t>February 24, 2025 2:16:43 PM</t>
  </si>
  <si>
    <t>ROCHELLE DAWSON</t>
  </si>
  <si>
    <t>Rochelle Dawson</t>
  </si>
  <si>
    <t>BTS INVESTORS GROUP, LLC</t>
  </si>
  <si>
    <t>Open Bookings Boardings</t>
  </si>
  <si>
    <t>63fafed1-25af-4073-9bf0-b0ee01cea1a1</t>
  </si>
  <si>
    <t>15eaf6c8-3f46-43ed-b314-56c0dc1f3624</t>
  </si>
  <si>
    <t>5d686da7-af94-4349-891f-3ffd5d91ec1f</t>
  </si>
  <si>
    <t>043bac06-74dc-4d8a-b644-dd23c1de68a2</t>
  </si>
  <si>
    <t>4d6d99f2-b21e-4477-bfc1-39bed177d6cc</t>
  </si>
  <si>
    <t>cc0bb0ba-c723-485b-8219-c99ad797d281</t>
  </si>
  <si>
    <t>2365117d-7a01-4eba-b507-1fa878791bff</t>
  </si>
  <si>
    <t>B371</t>
  </si>
  <si>
    <t>f1cf027a-8839-497a-9934-2f38c739a34a</t>
  </si>
  <si>
    <t>205ebfd8-e04c-4e54-9dca-50d0af63dbdc</t>
  </si>
  <si>
    <t>3c02608b-4035-4dcd-af52-9c56d542a276</t>
  </si>
  <si>
    <t xml:space="preserve">paused for hour at 1056 , driver had flat tire k.l 
tire wont be done being changed until roughly 1pm k.l </t>
  </si>
  <si>
    <t>c6a238ac-573f-48b3-af46-7eeb520f655d</t>
  </si>
  <si>
    <t>9108e7c3-2d21-42a1-99a6-da8cebf7e20e</t>
  </si>
  <si>
    <t>cf411633-e0f0-4ad3-8ad3-15ba77cabf57</t>
  </si>
  <si>
    <t>6cfdc2bf-afc2-49e2-acdd-e4f2a42fe553</t>
  </si>
  <si>
    <t>c9aee3c9-f7b5-41cc-9f8e-bd3e1dfa18f5</t>
  </si>
  <si>
    <t>cad20971-5aed-4256-b526-ff813b272be9</t>
  </si>
  <si>
    <t>2265e39f-3596-4094-adbc-f860e027b729</t>
  </si>
  <si>
    <t>18522c48-51cd-4c69-8f92-6a021326b7ce</t>
  </si>
  <si>
    <t>big star asked to place driver on pause for drug test K.L 3:15PM</t>
  </si>
  <si>
    <t>e6be8995-301f-40ad-be52-35a515bed8b7</t>
  </si>
  <si>
    <t>c22e79af-7f36-4f04-918b-39d11f8a10fd</t>
  </si>
  <si>
    <t>35691aaa-5736-4b7b-9a88-3db5cb559abb</t>
  </si>
  <si>
    <t>cf2c1bbc-a650-4381-88bf-899a9e52a1ab</t>
  </si>
  <si>
    <t>Ramp not working GW 1:49pm</t>
  </si>
  <si>
    <t>92b993a6-8e4b-47b4-b299-039c5ce5241b</t>
  </si>
  <si>
    <t>e008ed3c-0751-4ccd-8a83-0b8efb2f85a1</t>
  </si>
  <si>
    <t xml:space="preserve">@ 135 was trying to move late trip jake roberts, client cant uber -Do </t>
  </si>
  <si>
    <t>dc6476d3-3d71-4fb6-9ff9-38231434b0ef</t>
  </si>
  <si>
    <t>8ad28021-15b2-44b6-934a-a9c8399bc7dc</t>
  </si>
  <si>
    <t>c3d6141e-7eee-429c-867c-be1530331527</t>
  </si>
  <si>
    <t xml:space="preserve">driver agreed to stay till 11 -Do </t>
  </si>
  <si>
    <t>056f92a6-6f69-41c3-a244-9be466696857</t>
  </si>
  <si>
    <t>cc5c7156-d823-402d-91c3-0d16d10e86f8</t>
  </si>
  <si>
    <t>fbda4e7e-51cf-43fe-ac6c-5762fa6bab32</t>
  </si>
  <si>
    <t>ea6f33da-924d-4fc0-b2d6-708ea669e2bf</t>
  </si>
  <si>
    <t>85f0c22e-62b6-40d8-b175-26fb00bdc116</t>
  </si>
  <si>
    <t>22c5ca62-dbd2-47ea-91d2-0c8daa30a85d</t>
  </si>
  <si>
    <t>2c032e78-f459-4a71-b38e-97203711faa2</t>
  </si>
  <si>
    <t>Operator left work early at 2127 per Leon King, due to an ER.-JB 3/14</t>
  </si>
  <si>
    <t>{"scheduledTs":1742007487,"startedTs":1742005740,"completedTs":1742007540,"cancelledTs":null}</t>
  </si>
  <si>
    <t>d07cccca-fcd1-4954-a8af-4631d97d20d9</t>
  </si>
  <si>
    <t>58deb1e8-438c-4714-b34e-e74e2cb3052f</t>
  </si>
  <si>
    <t>146bb7fa-a827-4e56-86c4-b833302bb0d4</t>
  </si>
  <si>
    <t>70b6d4bf-7f02-443f-b255-22cd341eb4f3</t>
  </si>
  <si>
    <t>e29d1a72-2abe-4073-bc96-8cdfbac42083</t>
  </si>
  <si>
    <t>24168667-a69c-48c7-96ed-a0a433546203</t>
  </si>
  <si>
    <t xml:space="preserve">driver being pull to go link </t>
  </si>
  <si>
    <t>e413f603-b7e3-43e5-bc49-c0d153892840</t>
  </si>
  <si>
    <t>fc28e251-d939-4ee3-8ddd-0728901323c5</t>
  </si>
  <si>
    <t>8bb56af6-0ae4-482e-9ee1-33762d0a3306</t>
  </si>
  <si>
    <t>27effa02-ae87-4bf4-95e7-c49ac37393da</t>
  </si>
  <si>
    <t>d7bd8e45-c591-4694-8bbc-ccc8c3784337</t>
  </si>
  <si>
    <t>Paused for rematch. AH</t>
  </si>
  <si>
    <t>9ec9196f-9b94-4f49-8895-ee667c59e88a</t>
  </si>
  <si>
    <t>f7eb7d34-fcc2-470c-b82a-f9824ae8259b</t>
  </si>
  <si>
    <t>paused for rematches. AH</t>
  </si>
  <si>
    <t>548cf9d5-601d-426a-8766-7b991c0fd2e6</t>
  </si>
  <si>
    <t>b4455549-3998-4203-942c-fd92915f35f9</t>
  </si>
  <si>
    <t>7716fc5c-eb12-42af-96b2-0e2060a7c735</t>
  </si>
  <si>
    <t>45a909fa-ea1d-44e9-9fc8-1cdbc0382efd</t>
  </si>
  <si>
    <t>2275661e-091c-4f9d-9a24-0dccb7979173</t>
  </si>
  <si>
    <t>bc11f442-7533-43e2-8c6a-bf82534cfa72</t>
  </si>
  <si>
    <t>c023ef95-5c05-4b26-bc56-16cfba6068ca</t>
  </si>
  <si>
    <t>92a08ab3-2d2b-456a-95f1-c5f9736c858d</t>
  </si>
  <si>
    <t>ed964e1e-3ce8-4939-ab73-17523f1ed759</t>
  </si>
  <si>
    <t>05f77074-acdd-418f-af8b-b912bfaccb84</t>
  </si>
  <si>
    <t>8f6f4f99-f4a3-49a5-b37d-05ca761ef035</t>
  </si>
  <si>
    <t>b6d69628-3f53-4ca9-879e-698c7fd53d00</t>
  </si>
  <si>
    <t>7493772b-874b-45e1-9419-203f3c5266ba</t>
  </si>
  <si>
    <t>pause2 min rematch trip bn 
paused for rematch. AH</t>
  </si>
  <si>
    <t>daa5486d-189a-428f-a813-467f0f36c6e7</t>
  </si>
  <si>
    <t>17ad0ef0-9865-4530-9be4-50ae4c708bb0</t>
  </si>
  <si>
    <t>3be90588-197e-4a8d-aee0-f06fe6df6d97</t>
  </si>
  <si>
    <t>a1685714-e9d9-46db-bc10-e95540599489</t>
  </si>
  <si>
    <t>paused for rematch. AH</t>
  </si>
  <si>
    <t>04a8b0b1-31b3-4949-bb4a-f6020f97b894</t>
  </si>
  <si>
    <t>dd1c18ba-18a6-4870-b84c-096480ecee20</t>
  </si>
  <si>
    <t>04ae3d4c-8bc7-4318-8900-613dfb540324</t>
  </si>
  <si>
    <t>d18354c8-da2f-4c9f-9f51-fdb8caf308cf</t>
  </si>
  <si>
    <t>44de3235-620c-439e-ac0d-265e43dae637</t>
  </si>
  <si>
    <t>e9c84682-21c6-482d-9bc3-787bf33e9eef</t>
  </si>
  <si>
    <t>421500f2-3874-4d79-96ac-d88d34728acf</t>
  </si>
  <si>
    <t>a8de5a9c-b5c9-466e-8551-9a2927d5b0a3</t>
  </si>
  <si>
    <t>036a8645-4323-45c4-96b3-71b69cf86243</t>
  </si>
  <si>
    <t>6413e458-aebd-4c35-ae0d-91cb37dc9faf</t>
  </si>
  <si>
    <t>2d50f3fb-60c4-4316-8463-1176cf383ba1</t>
  </si>
  <si>
    <t>c0c4360c-ae18-4ddd-aaac-764f4e005193</t>
  </si>
  <si>
    <t>his end address was incorrect-do</t>
  </si>
  <si>
    <t>8d907bf3-0d75-427d-ae1c-c1ad6a786454</t>
  </si>
  <si>
    <t>8c662b22-8765-4c38-b904-77dad580d384</t>
  </si>
  <si>
    <t>7b96a276-495b-44cd-bf38-31ab4c84e9a0</t>
  </si>
  <si>
    <t>c02d3dee-0391-4794-9e95-7b955fe24e52</t>
  </si>
  <si>
    <t>33d2e05e-ce87-4b3d-ad13-56991a526d5d</t>
  </si>
  <si>
    <t>e37e5408-73cc-4bfd-a1eb-f2473b03dd93</t>
  </si>
  <si>
    <t>3b3d1888-a24b-41b4-a510-c342375920d0</t>
  </si>
  <si>
    <t>ec2a6129-b976-4b86-98a9-e122f7b62c61</t>
  </si>
  <si>
    <t>efee946b-206e-487a-951e-54b5f6606730</t>
  </si>
  <si>
    <t>f276aa5a-eee5-4920-9dc8-b58ccd5e1159</t>
  </si>
  <si>
    <t>5437299f-cc9f-49b8-862c-1a21182a76e3</t>
  </si>
  <si>
    <t>4ee0ebdc-a090-4f99-8791-cd391d824239</t>
  </si>
  <si>
    <t>9ac30717-cec5-43b3-b13a-e92eae826cc0</t>
  </si>
  <si>
    <t>bbf1a003-2f31-4141-a30f-d0ac520f48e6</t>
  </si>
  <si>
    <t>81f117db-c92a-4631-b77d-aeb6acf58a17</t>
  </si>
  <si>
    <t>a24a1f7e-9500-4d6d-a030-9dcb4b3e73c0</t>
  </si>
  <si>
    <t>Updated client address/drop off JK</t>
  </si>
  <si>
    <t>15a12ec4-f467-4d08-b027-fc56e66d5d76</t>
  </si>
  <si>
    <t>db9e89d6-0ff0-47c6-ba18-449b85d8a61a</t>
  </si>
  <si>
    <t>b308ac62-7576-4744-b825-e78d7c00cf01</t>
  </si>
  <si>
    <t>8751fca7-cbbb-49e3-a5e7-3f9a276c2d18</t>
  </si>
  <si>
    <t>ae6adb35-6073-4d9d-81bc-18ced4c7978c</t>
  </si>
  <si>
    <t>e13152fd-954f-4e95-8253-c03c6c4ea788</t>
  </si>
  <si>
    <t>37531e87-e892-44ac-a7c0-b0ae0be0be3a</t>
  </si>
  <si>
    <t>b3f820b0-cc09-452f-bb42-8f5aa41b8604</t>
  </si>
  <si>
    <t>a2e6864c-1648-4c92-a165-af91e1d87792</t>
  </si>
  <si>
    <t>3061b01a-7214-403e-a109-b9e1288d7fb5</t>
  </si>
  <si>
    <t>2c087f45-a9ba-4cba-be4a-b63ee695fb1f</t>
  </si>
  <si>
    <t>e5f7caac-a525-4fe8-a97d-c82114cb0b1e</t>
  </si>
  <si>
    <t>a0cdf0f9-e2c1-401e-90ab-c606dca990dd</t>
  </si>
  <si>
    <t>99eb983d-b4a4-4ff5-9fd5-5d2bdc3b4dc4</t>
  </si>
  <si>
    <t>33a11319-7e2e-49e3-b261-617c40f56fe4</t>
  </si>
  <si>
    <t>61ec9c5f-8735-4d48-8a4f-3a23b625698d</t>
  </si>
  <si>
    <t>b48d26a2-04d1-46e8-90e0-1a9eba355187</t>
  </si>
  <si>
    <t>57aba41b-7319-4abd-8fe1-d1a834687fc2</t>
  </si>
  <si>
    <t>3a2b0401-afc3-45da-a293-5c6497f96a55</t>
  </si>
  <si>
    <t>69c2df5d-ef3a-4f30-82ab-a7a259b58934</t>
  </si>
  <si>
    <t>56313934-74bf-4529-a33c-6c8cff97fc12</t>
  </si>
  <si>
    <t>Driver has low air in tire 9:15am GW</t>
  </si>
  <si>
    <t>b5f0322b-85ee-4847-bb4e-a0e0d1abb7aa</t>
  </si>
  <si>
    <t>4746255c-65d7-4918-ad36-9c9ad0faca19</t>
  </si>
  <si>
    <t>ce758cf7-5a1f-4ebf-85ec-64324069568d</t>
  </si>
  <si>
    <t>deae027e-ba7e-4bf1-80b9-9cfe93d9e91f</t>
  </si>
  <si>
    <t>ad94ef3d-c2a4-4bbd-827e-cc3c4029df31</t>
  </si>
  <si>
    <t>cbce06e3-b93c-403b-ac0e-9c0d133200b9</t>
  </si>
  <si>
    <t>6c7fdf52-9e7e-4b1e-b360-1303c3adabc8</t>
  </si>
  <si>
    <t>e3abd1c3-5644-49dd-af67-d3e162b12d4a</t>
  </si>
  <si>
    <t>reached about connection, called BS k.l 
agreed to stay until 6pm</t>
  </si>
  <si>
    <t>fa467a4f-5709-47d6-9ca1-884f8327f09c</t>
  </si>
  <si>
    <t>3ab39f96-4460-4457-96b1-01205d20366b</t>
  </si>
  <si>
    <t>cd012deb-d4f5-475d-95a9-a697f8382125</t>
  </si>
  <si>
    <t>a533d6bf-2831-4189-98db-563e9ae356b0</t>
  </si>
  <si>
    <t>3a4a99f9-d4b9-4247-828f-e0ec4758dfca</t>
  </si>
  <si>
    <t>944eb92f-0320-409e-8a42-e71607b16080</t>
  </si>
  <si>
    <t>2ac64b8f-f5e5-43c7-90ad-5b38c816b38c</t>
  </si>
  <si>
    <t>f0ca5a6c-d57c-4502-b564-6cd812cb8c67</t>
  </si>
  <si>
    <t>8781414e-7ce9-4d5a-a30e-b7b3477f8078</t>
  </si>
  <si>
    <t>{"scheduledTs":1741810756,"startedTs":1741809005,"completedTs":1741810861,"cancelledTs":null}</t>
  </si>
  <si>
    <t>66263e8f-bff1-456f-9ec9-0845b614be8c</t>
  </si>
  <si>
    <t>3be3ba50-7809-4923-ae4c-e364c8db8128</t>
  </si>
  <si>
    <t>{"scheduledTs":1741827637,"startedTs":1741825804,"completedTs":1741827660,"cancelledTs":null}</t>
  </si>
  <si>
    <t>84faccc6-bb88-4f4c-a81a-cb137f3274f8</t>
  </si>
  <si>
    <t>{"scheduledTs":1741914167,"startedTs":1741912380,"completedTs":1741914180,"cancelledTs":null}</t>
  </si>
  <si>
    <t>70e1ea71-dbfb-4fe6-8eba-e9d529cc1b22</t>
  </si>
  <si>
    <t>{"scheduledTs":1742000564,"startedTs":1741998780,"completedTs":1742000580,"cancelledTs":null}</t>
  </si>
  <si>
    <t>560c0436-4caa-4521-a807-4ca1a222d74a</t>
  </si>
  <si>
    <t>31597cba-60a1-4b7e-8b54-573963524a10</t>
  </si>
  <si>
    <t>per driver Rider Charlie put his chair on high to get on the bus and hit t sent 1900he chair in front a piece of his chair was knocked off he said it was his fault and I just wanted to have it on record</t>
  </si>
  <si>
    <t>6202dc4e-561f-4428-8af1-56c72c3afb0c</t>
  </si>
  <si>
    <t>0bececf1-a28e-48f8-8108-d0d1860fa411</t>
  </si>
  <si>
    <t>26982ca8-3820-41e6-889f-1f2f1a210b02</t>
  </si>
  <si>
    <t>13f31467-ffd3-483e-b36e-16fd2bae3227</t>
  </si>
  <si>
    <t>4d4635b1-5fdf-42ce-8677-c30c9fb9f6e7</t>
  </si>
  <si>
    <t>87accc90-ad0a-450c-870f-e24cc3e68df2</t>
  </si>
  <si>
    <t>bfbaf469-4393-4d44-a2ea-00c5c6aa3142</t>
  </si>
  <si>
    <t>30445270-8f52-4fce-8bb8-128f1ecbade4</t>
  </si>
  <si>
    <t>def75e94-3cbb-4ad5-bf67-462b1743e51b</t>
  </si>
  <si>
    <t>14b15aea-6b96-4186-b7cd-e0130ae65abf</t>
  </si>
  <si>
    <t>75535778-2228-4b30-b217-888625498729</t>
  </si>
  <si>
    <t>7dc4be3a-2d94-4654-8a2f-2d217af9574d</t>
  </si>
  <si>
    <t>ea9f8a25-999e-4766-b273-657a846a107e</t>
  </si>
  <si>
    <t>bfc63a21-a221-464b-94e0-b1850bd9a884</t>
  </si>
  <si>
    <t>b6f68da7-8c62-495b-98f6-1855534c7465</t>
  </si>
  <si>
    <t>1c0a0c87-c4bd-42ea-8667-95032fe25684</t>
  </si>
  <si>
    <t>fe8e41ae-577f-41ca-9b15-27805b8601c9</t>
  </si>
  <si>
    <t>ee1039f4-c99d-4284-a002-bc82d7095692</t>
  </si>
  <si>
    <t>c178a13e-a5d2-42dd-813e-2e73ff527b45</t>
  </si>
  <si>
    <t>66a775b0-1d23-45f9-8bfc-532683a9ba6b</t>
  </si>
  <si>
    <t>37cc5ddf-303c-4e4b-8899-090b151ae7b2</t>
  </si>
  <si>
    <t>d744435f-85da-48ed-9e5f-83b5a6624633</t>
  </si>
  <si>
    <t>49b03dc2-0c1f-4ca1-8746-396aa64d7000</t>
  </si>
  <si>
    <t>28fb1599-962e-4f20-aa9b-c84cd33f25de</t>
  </si>
  <si>
    <t>e73c0280-c8b9-44dd-8327-0781b6319a45</t>
  </si>
  <si>
    <t>de836d4f-f612-47f8-bd63-fd7960263be1</t>
  </si>
  <si>
    <t>e5943340-2125-4d9c-b065-18ff7bb629c3</t>
  </si>
  <si>
    <t>be133940-9138-424f-8195-3c3c559ec0cb</t>
  </si>
  <si>
    <t>c878650c-ef6a-4810-9063-f21e0e726a55</t>
  </si>
  <si>
    <t>{"scheduledTs":1741634184,"startedTs":1741632482,"completedTs":1741634284,"cancelledTs":null}</t>
  </si>
  <si>
    <t>50484a68-dfe1-45f9-af76-dc361b1a0623</t>
  </si>
  <si>
    <t>DRIV HAS VEH ISSUES PAUSED FOR 40MINS TG</t>
  </si>
  <si>
    <t>cdf7639a-d23b-471d-a761-23324ca374ee</t>
  </si>
  <si>
    <t>call about connection no answer 845 k.l</t>
  </si>
  <si>
    <t>a281f0f3-e8bb-4ba0-82d5-3c076dfea478</t>
  </si>
  <si>
    <t>{"scheduledTs":1741798909,"startedTs":1741797365,"completedTs":1741799223,"cancelledTs":null}</t>
  </si>
  <si>
    <t>6151d2ef-2932-4f96-863b-188d353d81eb</t>
  </si>
  <si>
    <t>Driver will log into phone app until provider can resolve connection issues. JL</t>
  </si>
  <si>
    <t>22bd3fff-f7de-47f9-9afe-04f9a2a2fea5</t>
  </si>
  <si>
    <t>518f6574-7f1d-4177-9923-2cb597bbc195</t>
  </si>
  <si>
    <t>{"scheduledTs":1742149241,"startedTs":1742147408,"completedTs":1742149260,"cancelledTs":null}</t>
  </si>
  <si>
    <t>3972ceb3-2ab9-42f6-926b-1e3f29c45bc9</t>
  </si>
  <si>
    <t>793e57cb-a259-490b-9c20-413b6b409141</t>
  </si>
  <si>
    <t>a16e1b5f-67ec-4e5b-a868-d9e12f1525b0</t>
  </si>
  <si>
    <t>05f1bed0-f06e-46d3-a9fb-42e49e2fea15</t>
  </si>
  <si>
    <t>aca58e8d-c76c-4635-a6e8-6a058b4a7c42</t>
  </si>
  <si>
    <t>0750768d-4362-400b-a11f-583b2d9359dd</t>
  </si>
  <si>
    <t>c507f502-ca3b-4db6-b1e9-83ca6eef5342</t>
  </si>
  <si>
    <t>0a873e1d-e3cc-477f-ba66-faae69ebfdb9</t>
  </si>
  <si>
    <t>fb7324ba-5866-43ec-96a6-b9d39170f7dd</t>
  </si>
  <si>
    <t>dc92c14b-21f8-401c-a6ab-48e237489b93</t>
  </si>
  <si>
    <t>4263d235-f9bf-44cd-824f-118bcb085f66</t>
  </si>
  <si>
    <t>8aa8430a-40b2-4f9b-8d63-c85dc4ecfb39</t>
  </si>
  <si>
    <t>d0355538-228f-4633-9cae-95862535e028</t>
  </si>
  <si>
    <t>1401253e-0ed2-4d33-9fec-02c678818985</t>
  </si>
  <si>
    <t>af475834-5c72-4f37-9005-f780ead8cbe9</t>
  </si>
  <si>
    <t>62284b9e-3e61-4a09-8f94-6690bb6e3434</t>
  </si>
  <si>
    <t>5bc3775c-33a8-4c57-8721-6a1e325b2897</t>
  </si>
  <si>
    <t>35a0e17d-78bb-474f-bbde-3b6afa316278</t>
  </si>
  <si>
    <t>8c974155-01c4-4b11-a2a3-55bd80a778a9</t>
  </si>
  <si>
    <t>a29c73dc-d93a-4874-adc2-0663e24a5602</t>
  </si>
  <si>
    <t>8cd8d0e6-8698-49d8-b784-03d9a0b96ef2</t>
  </si>
  <si>
    <t xml:space="preserve">rescue trip </t>
  </si>
  <si>
    <t>11d7bb23-1ee1-4a60-84b0-cc228f95d15c</t>
  </si>
  <si>
    <t>7c50b799-779e-47d2-ba57-b8358f3b355c</t>
  </si>
  <si>
    <t>adef37dd-17df-491d-9a73-b9c70e5a75cb</t>
  </si>
  <si>
    <t>8de63739-8125-4db7-be04-17ec8e68a95b</t>
  </si>
  <si>
    <t>c5bd9d59-a0b4-4cae-b3f5-e29bd722d85d</t>
  </si>
  <si>
    <t>5db47f43-3a25-419e-b6d2-25f2a3600dc1</t>
  </si>
  <si>
    <t>0c353758-9557-4765-b92d-17d4a51342a5</t>
  </si>
  <si>
    <t>053676b4-7aca-4b54-be8f-bf2cadaa13e5</t>
  </si>
  <si>
    <t>6e5f7241-5435-4531-b71c-350abd373cb0</t>
  </si>
  <si>
    <t>43c535ec-b1bf-40f3-93a3-5f149c8f876b</t>
  </si>
  <si>
    <t xml:space="preserve">per provider duty needs to end at 2pm </t>
  </si>
  <si>
    <t>4e7704dc-1b8c-4d1f-ba0f-fa95454bee22</t>
  </si>
  <si>
    <t>4815b1cd-f629-441c-b608-f7aff35ade2f</t>
  </si>
  <si>
    <t>df8c924a-b488-451c-8c55-2f775250420f</t>
  </si>
  <si>
    <t>4aef8692-24dc-460b-bdd0-8c4e342cd044</t>
  </si>
  <si>
    <t>94bb4f11-5242-48bf-98a7-c814dcc65cc5</t>
  </si>
  <si>
    <t>f644a676-2c1a-4c3a-8937-7abc6f8af26b</t>
  </si>
  <si>
    <t>87d7c8d6-56ee-4c27-a215-b9b6e79f6698</t>
  </si>
  <si>
    <t>ce7b3bed-c95e-4563-9619-b0fb5b3a2386</t>
  </si>
  <si>
    <t>af95ed90-510e-4a1d-aaa0-a1894e130df7</t>
  </si>
  <si>
    <t>2f8cf2ce-4839-4993-81cc-bb8493da8e9f</t>
  </si>
  <si>
    <t>59892520-abcc-4209-9805-a63bbde78525</t>
  </si>
  <si>
    <t>8f201852-45d9-4a5e-b722-3e1957476314</t>
  </si>
  <si>
    <t>416b96b0-b10a-45c5-b8b7-b380f7673c70</t>
  </si>
  <si>
    <t>f0bc8eee-97fe-4b02-b32f-c921a03e8c1c</t>
  </si>
  <si>
    <t>49ef5d40-647e-4c91-9382-d3d145dd9ac0</t>
  </si>
  <si>
    <t>88a73961-72e8-43db-80e8-f297b3b3aaec</t>
  </si>
  <si>
    <t>1b358849-1489-4692-8868-4a56e62121c7</t>
  </si>
  <si>
    <t>170288b9-ee81-41d8-9c64-62154071e40d</t>
  </si>
  <si>
    <t>8ddf3701-ac19-41f0-849f-4eac8864c6b6</t>
  </si>
  <si>
    <t>b69de2b2-9b58-4638-bc5d-1c7036b679eb</t>
  </si>
  <si>
    <t>34bbbf61-ba5f-4db3-8902-d05617e87796</t>
  </si>
  <si>
    <t>3e6fd958-ae28-4e40-aa41-1107f56bcb99</t>
  </si>
  <si>
    <t>6513df79-31f1-4d40-9340-94638c8da9c9</t>
  </si>
  <si>
    <t>41e68dbf-2e47-4a2d-93d9-eb5ebe14b000</t>
  </si>
  <si>
    <t>756dc933-d43a-4f7e-98f7-9c0a66faaad9</t>
  </si>
  <si>
    <t>dddeb2a1-f214-4d28-942d-7f2c95763f12</t>
  </si>
  <si>
    <t>8ab8e2e9-6c77-45f9-88e3-6a550bb15bec</t>
  </si>
  <si>
    <t>10c24948-a486-4fe2-b208-f2c8d5048e6c</t>
  </si>
  <si>
    <t>f62f6a8b-5782-4177-8612-b5fb3106efc4</t>
  </si>
  <si>
    <t>a8553a33-8e56-433e-8d87-025877cfe153</t>
  </si>
  <si>
    <t>a589c2f3-0b1d-4a53-934f-8c99e7c89512</t>
  </si>
  <si>
    <t>{"scheduledTs":1742436829,"startedTs":1742434981,"completedTs":1742436842,"cancelledTs":null}</t>
  </si>
  <si>
    <t>3312be0d-497c-4c53-9426-beb6cea5ffed</t>
  </si>
  <si>
    <t>{"scheduledTs":1742519885,"startedTs":1742518081,"completedTs":1742519940,"cancelledTs":null}</t>
  </si>
  <si>
    <t>080a1a70-6a0a-4d3d-8f7f-2bce36c194c3</t>
  </si>
  <si>
    <t>{"scheduledTs":1742613086,"startedTs":null,"completedTs":null,"cancelledTs":1742603803},{"scheduledTs":1742615131,"startedTs":1742613360,"completedTs":1742615160,"cancelledTs":null}</t>
  </si>
  <si>
    <t>e6258d34-9793-4ecb-80e6-aa303fb6b93a</t>
  </si>
  <si>
    <t>1590fc4e-04b2-46bd-bf96-50051d352a88</t>
  </si>
  <si>
    <t>4962d4c7-96a4-49a8-9009-f66f6a49ea3a</t>
  </si>
  <si>
    <t>26a0e7ff-68c8-4913-b627-607741905622</t>
  </si>
  <si>
    <t>fc6f1f5c-19d8-4c3c-88c6-2e291b6e73a7</t>
  </si>
  <si>
    <t>65af24a2-cf8b-40b5-98ad-47643ec3fbee</t>
  </si>
  <si>
    <t>077333ad-a0d8-4571-9fb3-0bc218af5aaa</t>
  </si>
  <si>
    <t>a14f95cd-a1de-4476-85a8-6e7d688de28c</t>
  </si>
  <si>
    <t>3b2d5cf5-a710-478f-be88-5cb567673229</t>
  </si>
  <si>
    <t>b1d09ace-96f0-4d56-927c-30e0d26de1f9</t>
  </si>
  <si>
    <t>2d364017-b422-4697-8680-85dd5abe8531</t>
  </si>
  <si>
    <t>7f6efb28-5b52-42dd-8e9d-569bab65fd1e</t>
  </si>
  <si>
    <t>d07a20fb-21e5-4cd1-9af9-93deaaa30cc6</t>
  </si>
  <si>
    <t>4c769088-138b-4a69-88da-c6baeefd2958</t>
  </si>
  <si>
    <t>a6b06451-ce49-4c8a-a112-64a6acfc6818</t>
  </si>
  <si>
    <t>33b983c9-5244-4be2-b06e-58fcd791940c</t>
  </si>
  <si>
    <t>9dc6c1d6-6a45-4891-80ff-50156174550d</t>
  </si>
  <si>
    <t>f6d7c349-fe64-4a62-9027-ca52f8e4b553</t>
  </si>
  <si>
    <t>fcba4552-cd1b-4a55-99ee-6a0810ec9e03</t>
  </si>
  <si>
    <t>40ab995e-80f0-4d13-9673-d669a86b10e3</t>
  </si>
  <si>
    <t>54260200-35ff-4b14-b1f9-86fef968d087</t>
  </si>
  <si>
    <t>078abd3b-d8ac-4703-9b78-fa045e763631</t>
  </si>
  <si>
    <t>9181448e-49a2-4a93-9e58-1d92555abdeb</t>
  </si>
  <si>
    <t>5b64b6d5-e5cd-4aee-9957-310d3252a001</t>
  </si>
  <si>
    <t>73a26037-71db-454a-b7e4-a84f209a9f61</t>
  </si>
  <si>
    <t>{"scheduledTs":1742246235,"startedTs":1742244480,"completedTs":1742246281,"cancelledTs":null}</t>
  </si>
  <si>
    <t>50d796bf-b1cd-4324-9e1a-064848f110c8</t>
  </si>
  <si>
    <t>f9f456ad-41aa-4d84-8eab-43846f7ddc69</t>
  </si>
  <si>
    <t>9f444ebd-1287-4b4b-995f-efeb191e520e</t>
  </si>
  <si>
    <t>26190cdc-e7b1-4e59-87db-bc5672b964f9</t>
  </si>
  <si>
    <t>c41eb734-4219-4ea4-9cac-10d4946d5fe3</t>
  </si>
  <si>
    <t>9cc8cd15-00c2-4202-b51e-84f3f0c958f3</t>
  </si>
  <si>
    <t>6c744ba9-03fa-4caf-bb08-1e42b50279ca</t>
  </si>
  <si>
    <t>spoke with driver, she had to leave work early, spoke with provider, they asked be to remove her trips from her. K.L</t>
  </si>
  <si>
    <t>f98090d3-9c43-4685-96ee-0abcbcdb1e97</t>
  </si>
  <si>
    <t>{"scheduledTs":1742356170,"startedTs":null,"completedTs":null,"cancelledTs":1742352056},{"scheduledTs":1742354400,"startedTs":1742352601,"completedTs":1742354403,"cancelledTs":null}</t>
  </si>
  <si>
    <t>895ff9e2-8f20-41ac-8cf0-d05b302028d9</t>
  </si>
  <si>
    <t>e631d086-24f5-492a-aaa6-656b59275fe0</t>
  </si>
  <si>
    <t>Drive called to cancel pax Bett Carr. Trip was already cancelled in the system. Instructed driver to proceed according to their tablet.</t>
  </si>
  <si>
    <t>6a30c435-1a76-4d4d-b103-8e06c95c9435</t>
  </si>
  <si>
    <t>007f3481-fafd-4880-8922-a85e872f987e</t>
  </si>
  <si>
    <t>b95b1059-f92f-4307-aff2-a88148a5c192</t>
  </si>
  <si>
    <t>5d1ca467-c4dd-4ebe-a0cb-796382451751</t>
  </si>
  <si>
    <t>b2825bd1-fa8e-4279-a01f-3c9a3648dfa1</t>
  </si>
  <si>
    <t>ab993328-2649-41af-844e-3b464c5d44cb</t>
  </si>
  <si>
    <t>036a9d94-343c-4014-8990-51d12d3b5f41</t>
  </si>
  <si>
    <t>d03096bb-cd13-484c-9320-831ea922f26d</t>
  </si>
  <si>
    <t xml:space="preserve">agreed to extend till 630-Do </t>
  </si>
  <si>
    <t>a29bc604-a61d-4afa-a383-c9fa78387c58</t>
  </si>
  <si>
    <t>driver needs to go to shop at 3pm kg 10:44am 3/20/25</t>
  </si>
  <si>
    <t>14a55e58-b058-4c1c-98b4-3028c3e87253</t>
  </si>
  <si>
    <t>will to stay till 7-Do</t>
  </si>
  <si>
    <t>78c1f2fc-9c18-4e39-a5eb-d191d5e3dd7d</t>
  </si>
  <si>
    <t xml:space="preserve">1047 </t>
  </si>
  <si>
    <t>driver tablet is dead so he's using his phone and charging the tablet</t>
  </si>
  <si>
    <t>65a13557-12f5-438b-8471-370be32fd37e</t>
  </si>
  <si>
    <t xml:space="preserve">@ 1207 tablet died reason for pause switching tablets -Do 
@1:40Tablet is still not working-OGC </t>
  </si>
  <si>
    <t>c7c26f52-2866-4df2-89e4-fe04ca4df16f</t>
  </si>
  <si>
    <t>1035/STBY3</t>
  </si>
  <si>
    <t>21fbcd00-c6ab-4a5d-a17e-52286ec1ac96</t>
  </si>
  <si>
    <t>b676837a-bf34-4225-8ada-db4b4f73a51b</t>
  </si>
  <si>
    <t>17c4d872-be92-4fe3-88fc-4f46087ad480</t>
  </si>
  <si>
    <t xml:space="preserve">tablet died and she accidently went out of zone, she advised provider tablet was having charge issues 2:40PM  K.L  </t>
  </si>
  <si>
    <t>cef82326-3099-4983-9c9c-21947fc32460</t>
  </si>
  <si>
    <t>e5d9a916-49bd-492d-9294-b1095f8fe880</t>
  </si>
  <si>
    <t>{"scheduledTs":1742753757,"startedTs":1742751962,"completedTs":1742753762,"cancelledTs":null}</t>
  </si>
  <si>
    <t>97b7fe66-57dc-4ea0-89f8-6e438df6f0fe</t>
  </si>
  <si>
    <t>8bb5242e-9ed5-436d-a6b1-4aab0dab50d6</t>
  </si>
  <si>
    <t>{"scheduledTs":1742519685,"startedTs":1742517901,"completedTs":1742519701,"cancelledTs":null}</t>
  </si>
  <si>
    <t>612904d3-8ece-45e1-9aca-8ab635c54eb9</t>
  </si>
  <si>
    <t>{"scheduledTs":1742606564,"startedTs":1742604725,"completedTs":1742606580,"cancelledTs":null}</t>
  </si>
  <si>
    <t>17925b2a-3fa1-437a-b533-d85fb8f3fa72</t>
  </si>
  <si>
    <t>9fb9a6b4-cc03-4370-a862-aedad603d3dd</t>
  </si>
  <si>
    <t>0a71ab74-c8b1-42bc-8ecd-3c3e3e4a03c1</t>
  </si>
  <si>
    <t>b95e5561-9bdb-4167-a709-edc4492b3d27</t>
  </si>
  <si>
    <t>37309828-4820-4e65-90fc-db3682fd4309</t>
  </si>
  <si>
    <t>06564012-63be-4d9c-9be9-d7f11d97fcb2</t>
  </si>
  <si>
    <t>5cdf9152-d90a-41d2-bfcc-44aebcc44243</t>
  </si>
  <si>
    <t>52181bc7-4b6b-48c6-b853-08b0f3494ed5</t>
  </si>
  <si>
    <t>c0cf6342-a724-4874-b093-115699f308cf</t>
  </si>
  <si>
    <t>4d782c9e-26dd-48e2-8fd8-659e44e67ea0</t>
  </si>
  <si>
    <t>78ecd91d-4121-4511-b186-175e077f9706</t>
  </si>
  <si>
    <t>b6011aa6-87b1-4748-8980-c6819757b823</t>
  </si>
  <si>
    <t>70f25f84-2957-40c5-9aea-6923de3a2454</t>
  </si>
  <si>
    <t xml:space="preserve">Rescue trip ogc </t>
  </si>
  <si>
    <t>996f13ea-5855-4edc-b2af-e1530e841296</t>
  </si>
  <si>
    <t>39cb7369-39d0-462c-b6b6-8c1bc4fb54f2</t>
  </si>
  <si>
    <t>61c986dc-25b0-48d7-8a74-7538c432f9d1</t>
  </si>
  <si>
    <t>70304842-11d7-4d39-9ca4-3f8e30ed6a40</t>
  </si>
  <si>
    <t>193772fd-dcd9-4c93-95bd-db947f4ee1b1</t>
  </si>
  <si>
    <t>4f7b1f75-565d-42b0-b0b0-42fc1a7e2d70</t>
  </si>
  <si>
    <t>8d4692f1-feb3-4249-8a62-11022fee72c1</t>
  </si>
  <si>
    <t>75efa90e-1f17-40e9-8244-cd6212178a1e</t>
  </si>
  <si>
    <t>6c2aa73d-8a33-4862-a464-50e98ec62ebe</t>
  </si>
  <si>
    <t>8f661e0f-8bac-47ac-88ed-b9d2db14c873</t>
  </si>
  <si>
    <t>7c9affd9-7d19-40e3-ba81-ffd43a115f3e</t>
  </si>
  <si>
    <t>2dd7834b-99e6-4e92-a03c-59db5c427ca8</t>
  </si>
  <si>
    <t>2609de93-c867-4868-b782-17b3ba0bce01</t>
  </si>
  <si>
    <t>0df85dd9-0baa-4daa-85dd-159af857577a</t>
  </si>
  <si>
    <t>0229c91d-2da3-4dbd-8cf2-37fff887bb35</t>
  </si>
  <si>
    <t>91ef5001-d6ec-4cf7-baef-8838785e1531</t>
  </si>
  <si>
    <t>fcfe8bf9-3456-4b58-9cca-dfc98e95ee8c</t>
  </si>
  <si>
    <t>{"scheduledTs":1742225490,"startedTs":1742223786,"completedTs":1742225641,"cancelledTs":null}</t>
  </si>
  <si>
    <t>23beb446-94c0-4c67-80dd-d200a5eaacd0</t>
  </si>
  <si>
    <t>a32e338b-8320-4e1e-a11d-3d0a3b18929a</t>
  </si>
  <si>
    <t>{"scheduledTs":1742399421,"startedTs":1742397038,"completedTs":1742399463,"cancelledTs":null}</t>
  </si>
  <si>
    <t>ce6292c4-6b38-4e6b-ba7b-b91af1b817d7</t>
  </si>
  <si>
    <t>{"scheduledTs":1742485675,"startedTs":1742484022,"completedTs":1742485826,"cancelledTs":null}</t>
  </si>
  <si>
    <t>4a751f35-cf64-4467-ac41-1918fc0ad5bd</t>
  </si>
  <si>
    <t>Pax paused for drop-off of JOSHUA GARNER</t>
  </si>
  <si>
    <t>{"scheduledTs":1742576079,"startedTs":1742574302,"completedTs":1742576103,"cancelledTs":null}</t>
  </si>
  <si>
    <t>34839807-9581-406b-88da-237a3c148c1c</t>
  </si>
  <si>
    <t>TMYRA FRANCIS</t>
  </si>
  <si>
    <t>d0166920-f9c3-48fc-8078-12409a5f4e1d</t>
  </si>
  <si>
    <t>paused for 30 min driver says pipe is dragging underneath vehicle coming back to base to switch vehicle. RG</t>
  </si>
  <si>
    <t>Tmyra Francis</t>
  </si>
  <si>
    <t>02ebb611-9402-471c-bb74-685daabbef89</t>
  </si>
  <si>
    <t>8428a677-e5a7-44da-8d7d-044e33230112</t>
  </si>
  <si>
    <t>9594a241-58b9-40c4-9fed-8d3718bad209</t>
  </si>
  <si>
    <t>10fc8207-44f8-4b2b-bd05-8c94ea3e6852</t>
  </si>
  <si>
    <t>305689ba-3445-480c-bdad-b6705acfc99a</t>
  </si>
  <si>
    <t>1b98f28e-0a9c-44f2-9810-b7cae65eb104</t>
  </si>
  <si>
    <t>69b302ff-4072-43b3-83b9-46d0fdefb1ae</t>
  </si>
  <si>
    <t>e2d67d86-e330-4b25-b749-115de0886373</t>
  </si>
  <si>
    <t>dbadf9be-9ba1-4eda-b013-da8ed274c32e</t>
  </si>
  <si>
    <t>aa90c0f0-24de-4613-bb6c-d2a5e8217739</t>
  </si>
  <si>
    <t>02d68c93-58a1-469a-ba0c-519ef14dae1e</t>
  </si>
  <si>
    <t>25db42cb-531d-4024-931f-81a35858d213</t>
  </si>
  <si>
    <t>March 11, 2025 12:08:28 PM</t>
  </si>
  <si>
    <t>March 11, 2025 12:27:56 PM</t>
  </si>
  <si>
    <t>March 11, 2025 12:29:21 PM</t>
  </si>
  <si>
    <t>SILVIA MAGDALENO</t>
  </si>
  <si>
    <t>March 11, 2025 8:12:28 AM</t>
  </si>
  <si>
    <t>March 11, 2025 8:42:28 AM</t>
  </si>
  <si>
    <t>March 11, 2025 8:48:55 AM</t>
  </si>
  <si>
    <t>March 11, 2025 1:59:29 PM</t>
  </si>
  <si>
    <t>March 11, 2025 2:46:25 PM</t>
  </si>
  <si>
    <t>March 11, 2025 2:48:03 PM</t>
  </si>
  <si>
    <t>MATTIE MULLEN</t>
  </si>
  <si>
    <t>March 11, 2025 2:26:56 PM</t>
  </si>
  <si>
    <t>March 11, 2025 2:57:26 PM</t>
  </si>
  <si>
    <t>March 11, 2025 3:24:53 PM</t>
  </si>
  <si>
    <t>March 11, 2025 4:15:26 PM</t>
  </si>
  <si>
    <t>March 11, 2025 4:33:28 PM</t>
  </si>
  <si>
    <t>March 11, 2025 4:37:08 PM</t>
  </si>
  <si>
    <t>JAMES HUBBARD</t>
  </si>
  <si>
    <t>March 11, 2025 3:37:56 PM</t>
  </si>
  <si>
    <t>March 11, 2025 3:56:23 PM</t>
  </si>
  <si>
    <t>March 11, 2025 3:59:27 PM</t>
  </si>
  <si>
    <t>March 11, 2025 1:16:56 PM</t>
  </si>
  <si>
    <t>March 11, 2025 1:24:28 PM</t>
  </si>
  <si>
    <t>March 11, 2025 1:26:40 PM</t>
  </si>
  <si>
    <t>March 12, 2025 12:07:58 PM</t>
  </si>
  <si>
    <t>March 12, 2025 12:19:55 PM</t>
  </si>
  <si>
    <t>March 12, 2025 12:33:32 PM</t>
  </si>
  <si>
    <t>March 12, 2025 10:37:58 AM</t>
  </si>
  <si>
    <t>March 12, 2025 11:02:58 AM</t>
  </si>
  <si>
    <t>March 12, 2025 11:07:29 AM</t>
  </si>
  <si>
    <t>March 12, 2025 8:52:59 AM</t>
  </si>
  <si>
    <t>March 12, 2025 9:13:57 AM</t>
  </si>
  <si>
    <t>March 12, 2025 9:16:50 AM</t>
  </si>
  <si>
    <t>March 12, 2025 2:54:29 PM</t>
  </si>
  <si>
    <t>March 12, 2025 3:40:52 PM</t>
  </si>
  <si>
    <t>March 12, 2025 3:42:46 PM</t>
  </si>
  <si>
    <t>March 12, 2025 10:03:28 AM</t>
  </si>
  <si>
    <t>March 12, 2025 10:16:59 AM</t>
  </si>
  <si>
    <t>March 12, 2025 10:18:47 AM</t>
  </si>
  <si>
    <t>NORMA SANCHEZ</t>
  </si>
  <si>
    <t>March 12, 2025 8:18:28 AM</t>
  </si>
  <si>
    <t>March 12, 2025 8:31:29 AM</t>
  </si>
  <si>
    <t>March 12, 2025 8:36:30 AM</t>
  </si>
  <si>
    <t>March 12, 2025 1:41:54 PM</t>
  </si>
  <si>
    <t>March 12, 2025 2:03:51 PM</t>
  </si>
  <si>
    <t>March 12, 2025 2:05:10 PM</t>
  </si>
  <si>
    <t>March 12, 2025 11:26:29 AM</t>
  </si>
  <si>
    <t>March 12, 2025 11:42:56 AM</t>
  </si>
  <si>
    <t>March 12, 2025 11:49:09 AM</t>
  </si>
  <si>
    <t>March 12, 2025 4:21:54 PM</t>
  </si>
  <si>
    <t>March 12, 2025 4:27:56 PM</t>
  </si>
  <si>
    <t>March 12, 2025 4:31:13 PM</t>
  </si>
  <si>
    <t>March 12, 2025 12:42:29 PM</t>
  </si>
  <si>
    <t>March 12, 2025 1:00:59 PM</t>
  </si>
  <si>
    <t>March 12, 2025 1:04:04 PM</t>
  </si>
  <si>
    <t>March 13, 2025 1:58:25 PM</t>
  </si>
  <si>
    <t>March 13, 2025 2:45:25 PM</t>
  </si>
  <si>
    <t>March 13, 2025 2:46:46 PM</t>
  </si>
  <si>
    <t>March 13, 2025 7:44:28 AM</t>
  </si>
  <si>
    <t>March 13, 2025 8:33:43 AM</t>
  </si>
  <si>
    <t>March 13, 2025 2:53:58 PM</t>
  </si>
  <si>
    <t>March 13, 2025 3:12:57 PM</t>
  </si>
  <si>
    <t>March 13, 2025 3:22:00 PM</t>
  </si>
  <si>
    <t>MARIA GARCIA</t>
  </si>
  <si>
    <t>March 13, 2025 11:54:54 AM</t>
  </si>
  <si>
    <t>March 13, 2025 12:26:55 PM</t>
  </si>
  <si>
    <t>March 13, 2025 12:28:12 PM</t>
  </si>
  <si>
    <t>March 14, 2025 1:58:27 PM</t>
  </si>
  <si>
    <t>March 14, 2025 2:31:24 PM</t>
  </si>
  <si>
    <t>March 14, 2025 12:48:55 PM</t>
  </si>
  <si>
    <t>March 14, 2025 1:06:57 PM</t>
  </si>
  <si>
    <t>March 14, 2025 1:11:36 PM</t>
  </si>
  <si>
    <t>JACQUELINE MARIANO</t>
  </si>
  <si>
    <t>March 14, 2025 9:03:28 AM</t>
  </si>
  <si>
    <t>March 14, 2025 9:46:17 AM</t>
  </si>
  <si>
    <t>DAVID MARS</t>
  </si>
  <si>
    <t>March 14, 2025 10:59:23 AM</t>
  </si>
  <si>
    <t>March 14, 2025 11:22:27 AM</t>
  </si>
  <si>
    <t>March 14, 2025 11:26:43 AM</t>
  </si>
  <si>
    <t>March 15, 2025 12:23:53 PM</t>
  </si>
  <si>
    <t>March 15, 2025 12:35:57 PM</t>
  </si>
  <si>
    <t>March 15, 2025 12:43:32 PM</t>
  </si>
  <si>
    <t>March 15, 2025 11:04:26 AM</t>
  </si>
  <si>
    <t>March 15, 2025 11:17:57 AM</t>
  </si>
  <si>
    <t>March 15, 2025 11:22:47 AM</t>
  </si>
  <si>
    <t>March 15, 2025 10:09:56 AM</t>
  </si>
  <si>
    <t>March 15, 2025 10:23:27 AM</t>
  </si>
  <si>
    <t>March 15, 2025 10:25:39 AM</t>
  </si>
  <si>
    <t>March 15, 2025 9:29:53 AM</t>
  </si>
  <si>
    <t>March 15, 2025 9:57:28 AM</t>
  </si>
  <si>
    <t>March 15, 2025 10:02:57 AM</t>
  </si>
  <si>
    <t>JAQUON CURTIS</t>
  </si>
  <si>
    <t>March 13, 2025 7:48:25 AM</t>
  </si>
  <si>
    <t>March 13, 2025 8:50:26 AM</t>
  </si>
  <si>
    <t>March 13, 2025 8:50:59 AM</t>
  </si>
  <si>
    <t>AKBAR BOKHARI</t>
  </si>
  <si>
    <t>March 13, 2025 2:45:26 PM</t>
  </si>
  <si>
    <t>March 13, 2025 3:14:58 PM</t>
  </si>
  <si>
    <t>March 13, 2025 3:16:46 PM</t>
  </si>
  <si>
    <t>March 13, 2025 7:30:26 AM</t>
  </si>
  <si>
    <t>March 13, 2025 8:37:27 AM</t>
  </si>
  <si>
    <t>March 13, 2025 8:42:03 AM</t>
  </si>
  <si>
    <t>March 13, 2025 12:00:00 PM</t>
  </si>
  <si>
    <t>March 13, 2025 12:28:23 PM</t>
  </si>
  <si>
    <t>March 13, 2025 12:30:13 PM</t>
  </si>
  <si>
    <t>DENISE STIRGUS</t>
  </si>
  <si>
    <t>March 13, 2025 10:19:55 AM</t>
  </si>
  <si>
    <t>March 13, 2025 10:37:36 AM</t>
  </si>
  <si>
    <t>March 13, 2025 11:08:22 AM</t>
  </si>
  <si>
    <t>March 13, 2025 11:26:29 AM</t>
  </si>
  <si>
    <t>March 13, 2025 11:28:52 AM</t>
  </si>
  <si>
    <t>MONA KLINI</t>
  </si>
  <si>
    <t>March 14, 2025 3:04:59 PM</t>
  </si>
  <si>
    <t>March 14, 2025 3:20:28 PM</t>
  </si>
  <si>
    <t>March 14, 2025 3:22:12 PM</t>
  </si>
  <si>
    <t>March 14, 2025 2:05:59 PM</t>
  </si>
  <si>
    <t>March 14, 2025 2:44:29 PM</t>
  </si>
  <si>
    <t>March 14, 2025 2:46:57 PM</t>
  </si>
  <si>
    <t>March 14, 2025 9:30:25 AM</t>
  </si>
  <si>
    <t>March 14, 2025 9:46:27 AM</t>
  </si>
  <si>
    <t>March 14, 2025 9:49:10 AM</t>
  </si>
  <si>
    <t xml:space="preserve">Sharon  Daniels </t>
  </si>
  <si>
    <t>March 14, 2025 10:06:26 AM</t>
  </si>
  <si>
    <t>March 14, 2025 11:10:52 AM</t>
  </si>
  <si>
    <t>March 14, 2025 11:16:33 AM</t>
  </si>
  <si>
    <t>March 14, 2025 12:23:23 PM</t>
  </si>
  <si>
    <t>March 14, 2025 12:55:59 PM</t>
  </si>
  <si>
    <t>March 14, 2025 1:01:20 PM</t>
  </si>
  <si>
    <t>March 14, 2025 1:36:56 PM</t>
  </si>
  <si>
    <t>March 14, 2025 1:57:52 PM</t>
  </si>
  <si>
    <t>March 14, 2025 1:59:57 PM</t>
  </si>
  <si>
    <t>MELLKAM GEZHAN</t>
  </si>
  <si>
    <t>March 14, 2025 8:26:29 AM</t>
  </si>
  <si>
    <t>March 14, 2025 9:01:02 AM</t>
  </si>
  <si>
    <t>March 14, 2025 10:29:57 AM</t>
  </si>
  <si>
    <t>March 14, 2025 10:32:31 AM</t>
  </si>
  <si>
    <t>EDWIN MELTON</t>
  </si>
  <si>
    <t>March 14, 2025 7:14:58 AM</t>
  </si>
  <si>
    <t>March 14, 2025 7:57:27 AM</t>
  </si>
  <si>
    <t>March 14, 2025 8:02:09 AM</t>
  </si>
  <si>
    <t>March 15, 2025 10:35:29 AM</t>
  </si>
  <si>
    <t>March 15, 2025 11:06:26 AM</t>
  </si>
  <si>
    <t>March 15, 2025 11:09:11 AM</t>
  </si>
  <si>
    <t>March 15, 2025 6:03:28 AM</t>
  </si>
  <si>
    <t>March 15, 2025 6:14:26 AM</t>
  </si>
  <si>
    <t>March 15, 2025 6:20:03 AM</t>
  </si>
  <si>
    <t>March 15, 2025 10:44:59 AM</t>
  </si>
  <si>
    <t>March 15, 2025 11:17:59 AM</t>
  </si>
  <si>
    <t>March 15, 2025 11:19:44 AM</t>
  </si>
  <si>
    <t>March 15, 2025 5:39:29 AM</t>
  </si>
  <si>
    <t>March 15, 2025 5:54:59 AM</t>
  </si>
  <si>
    <t>March 15, 2025 5:59:14 AM</t>
  </si>
  <si>
    <t>March 15, 2025 11:29:29 AM</t>
  </si>
  <si>
    <t>March 15, 2025 11:31:11 AM</t>
  </si>
  <si>
    <t>ANTONIO MERAZ</t>
  </si>
  <si>
    <t>March 15, 2025 9:09:25 AM</t>
  </si>
  <si>
    <t>March 15, 2025 9:50:59 AM</t>
  </si>
  <si>
    <t>March 15, 2025 9:53:22 AM</t>
  </si>
  <si>
    <t>March 15, 2025 11:41:54 AM</t>
  </si>
  <si>
    <t>March 15, 2025 11:43:37 AM</t>
  </si>
  <si>
    <t>GRACY BENNY</t>
  </si>
  <si>
    <t>March 15, 2025 7:17:22 AM</t>
  </si>
  <si>
    <t>March 15, 2025 8:14:59 AM</t>
  </si>
  <si>
    <t>March 15, 2025 8:19:02 AM</t>
  </si>
  <si>
    <t>March 15, 2025 7:28:54 AM</t>
  </si>
  <si>
    <t>March 15, 2025 7:35:28 AM</t>
  </si>
  <si>
    <t>March 15, 2025 7:41:11 AM</t>
  </si>
  <si>
    <t>March 10, 2025 9:23:26 AM</t>
  </si>
  <si>
    <t>March 10, 2025 10:24:59 AM</t>
  </si>
  <si>
    <t>March 10, 2025 10:26:15 AM</t>
  </si>
  <si>
    <t>March 10, 2025 11:10:56 AM</t>
  </si>
  <si>
    <t>March 10, 2025 11:34:24 AM</t>
  </si>
  <si>
    <t>March 10, 2025 12:00:39 PM</t>
  </si>
  <si>
    <t>March 10, 2025 10:33:59 AM</t>
  </si>
  <si>
    <t>March 10, 2025 12:32:28 PM</t>
  </si>
  <si>
    <t>March 10, 2025 12:36:44 PM</t>
  </si>
  <si>
    <t>March 10, 2025 8:56:28 AM</t>
  </si>
  <si>
    <t>March 10, 2025 10:13:59 AM</t>
  </si>
  <si>
    <t>March 10, 2025 10:17:53 AM</t>
  </si>
  <si>
    <t>March 10, 2025 8:20:59 AM</t>
  </si>
  <si>
    <t>March 10, 2025 8:41:57 AM</t>
  </si>
  <si>
    <t>March 10, 2025 8:43:32 AM</t>
  </si>
  <si>
    <t>ROSA MORIN</t>
  </si>
  <si>
    <t>March 10, 2025 1:42:00 PM</t>
  </si>
  <si>
    <t>March 10, 2025 2:53:26 PM</t>
  </si>
  <si>
    <t>March 10, 2025 2:55:16 PM</t>
  </si>
  <si>
    <t>March 10, 2025 7:13:53 AM</t>
  </si>
  <si>
    <t>March 10, 2025 8:43:35 AM</t>
  </si>
  <si>
    <t>March 10, 2025 1:01:23 PM</t>
  </si>
  <si>
    <t>March 10, 2025 1:23:57 PM</t>
  </si>
  <si>
    <t>March 10, 2025 1:25:48 PM</t>
  </si>
  <si>
    <t>March 10, 2025 1:33:26 PM</t>
  </si>
  <si>
    <t>March 10, 2025 2:17:26 PM</t>
  </si>
  <si>
    <t>March 10, 2025 2:19:27 PM</t>
  </si>
  <si>
    <t>JENNY LE</t>
  </si>
  <si>
    <t>March 10, 2025 6:55:53 AM</t>
  </si>
  <si>
    <t>March 10, 2025 7:35:58 AM</t>
  </si>
  <si>
    <t>March 10, 2025 8:01:02 AM</t>
  </si>
  <si>
    <t>March 10, 2025 3:09:27 PM</t>
  </si>
  <si>
    <t>March 10, 2025 3:20:52 PM</t>
  </si>
  <si>
    <t>March 10, 2025 3:52:36 PM</t>
  </si>
  <si>
    <t>March 11, 2025 7:30:58 AM</t>
  </si>
  <si>
    <t>March 11, 2025 7:43:29 AM</t>
  </si>
  <si>
    <t>March 11, 2025 7:59:44 AM</t>
  </si>
  <si>
    <t>March 11, 2025 7:16:28 AM</t>
  </si>
  <si>
    <t>March 11, 2025 7:59:46 AM</t>
  </si>
  <si>
    <t>March 11, 2025 3:07:28 PM</t>
  </si>
  <si>
    <t>March 11, 2025 3:32:26 PM</t>
  </si>
  <si>
    <t>March 11, 2025 3:34:00 PM</t>
  </si>
  <si>
    <t>March 11, 2025 8:45:26 AM</t>
  </si>
  <si>
    <t>March 11, 2025 9:16:08 AM</t>
  </si>
  <si>
    <t>March 11, 2025 2:15:25 PM</t>
  </si>
  <si>
    <t>March 11, 2025 2:44:58 PM</t>
  </si>
  <si>
    <t>March 11, 2025 2:46:38 PM</t>
  </si>
  <si>
    <t>March 11, 2025 8:26:58 AM</t>
  </si>
  <si>
    <t>March 11, 2025 8:33:51 AM</t>
  </si>
  <si>
    <t>March 11, 2025 8:34:54 AM</t>
  </si>
  <si>
    <t>March 11, 2025 2:56:27 PM</t>
  </si>
  <si>
    <t>March 11, 2025 2:58:34 PM</t>
  </si>
  <si>
    <t>March 13, 2025 12:43:01 PM</t>
  </si>
  <si>
    <t>March 13, 2025 12:53:58 PM</t>
  </si>
  <si>
    <t>March 13, 2025 12:55:47 PM</t>
  </si>
  <si>
    <t>LIVIA LIONE</t>
  </si>
  <si>
    <t>March 13, 2025 10:00:27 AM</t>
  </si>
  <si>
    <t>March 13, 2025 10:32:53 AM</t>
  </si>
  <si>
    <t>March 13, 2025 10:37:19 AM</t>
  </si>
  <si>
    <t>March 13, 2025 1:45:29 PM</t>
  </si>
  <si>
    <t>March 13, 2025 2:18:57 PM</t>
  </si>
  <si>
    <t>March 13, 2025 2:21:26 PM</t>
  </si>
  <si>
    <t>March 13, 2025 2:31:57 PM</t>
  </si>
  <si>
    <t>March 13, 2025 2:34:21 PM</t>
  </si>
  <si>
    <t>March 13, 2025 1:56:58 PM</t>
  </si>
  <si>
    <t>March 13, 2025 1:58:55 PM</t>
  </si>
  <si>
    <t>March 13, 2025 6:57:59 AM</t>
  </si>
  <si>
    <t>March 13, 2025 7:57:50 AM</t>
  </si>
  <si>
    <t>March 13, 2025 8:01:56 AM</t>
  </si>
  <si>
    <t>March 13, 2025 7:43:27 AM</t>
  </si>
  <si>
    <t>March 13, 2025 8:01:59 AM</t>
  </si>
  <si>
    <t>March 13, 2025 3:25:26 PM</t>
  </si>
  <si>
    <t>March 13, 2025 3:54:28 PM</t>
  </si>
  <si>
    <t>March 13, 2025 3:57:51 PM</t>
  </si>
  <si>
    <t>March 13, 2025 11:00:24 AM</t>
  </si>
  <si>
    <t>March 13, 2025 11:50:26 AM</t>
  </si>
  <si>
    <t>March 13, 2025 11:59:05 AM</t>
  </si>
  <si>
    <t>March 13, 2025 8:18:29 AM</t>
  </si>
  <si>
    <t>March 13, 2025 8:36:29 AM</t>
  </si>
  <si>
    <t>March 13, 2025 8:39:20 AM</t>
  </si>
  <si>
    <t>March 13, 2025 12:21:26 PM</t>
  </si>
  <si>
    <t>March 13, 2025 12:23:47 PM</t>
  </si>
  <si>
    <t>March 14, 2025 3:30:26 PM</t>
  </si>
  <si>
    <t>March 14, 2025 4:09:28 PM</t>
  </si>
  <si>
    <t>March 14, 2025 4:11:29 PM</t>
  </si>
  <si>
    <t>March 14, 2025 6:56:57 AM</t>
  </si>
  <si>
    <t>March 14, 2025 7:58:59 AM</t>
  </si>
  <si>
    <t>March 14, 2025 8:02:51 AM</t>
  </si>
  <si>
    <t>March 14, 2025 11:11:25 AM</t>
  </si>
  <si>
    <t>March 14, 2025 11:35:57 AM</t>
  </si>
  <si>
    <t>March 14, 2025 11:40:59 AM</t>
  </si>
  <si>
    <t>March 14, 2025 2:13:27 PM</t>
  </si>
  <si>
    <t>March 14, 2025 2:30:29 PM</t>
  </si>
  <si>
    <t>March 14, 2025 2:32:22 PM</t>
  </si>
  <si>
    <t>JUSTIN MALDONADO</t>
  </si>
  <si>
    <t>March 14, 2025 1:26:29 PM</t>
  </si>
  <si>
    <t>March 14, 2025 1:57:27 PM</t>
  </si>
  <si>
    <t>March 14, 2025 2:01:29 PM</t>
  </si>
  <si>
    <t>March 14, 2025 8:49:29 AM</t>
  </si>
  <si>
    <t>March 14, 2025 10:36:59 AM</t>
  </si>
  <si>
    <t>March 14, 2025 10:39:39 AM</t>
  </si>
  <si>
    <t>March 14, 2025 8:09:56 AM</t>
  </si>
  <si>
    <t>March 14, 2025 8:27:54 AM</t>
  </si>
  <si>
    <t>March 14, 2025 8:29:57 AM</t>
  </si>
  <si>
    <t>JESSE SALAZAR</t>
  </si>
  <si>
    <t>March 14, 2025 9:23:56 AM</t>
  </si>
  <si>
    <t>March 14, 2025 10:14:57 AM</t>
  </si>
  <si>
    <t>March 14, 2025 10:19:17 AM</t>
  </si>
  <si>
    <t>March 14, 2025 11:58:59 AM</t>
  </si>
  <si>
    <t>March 14, 2025 12:34:11 PM</t>
  </si>
  <si>
    <t>March 14, 2025 6:15:25 AM</t>
  </si>
  <si>
    <t>March 14, 2025 7:42:25 AM</t>
  </si>
  <si>
    <t>March 14, 2025 7:47:20 AM</t>
  </si>
  <si>
    <t>March 14, 2025 8:29:55 AM</t>
  </si>
  <si>
    <t>March 11, 2025 4:23:28 PM</t>
  </si>
  <si>
    <t>March 11, 2025 5:17:26 PM</t>
  </si>
  <si>
    <t>March 11, 2025 5:22:06 PM</t>
  </si>
  <si>
    <t>March 11, 2025 11:20:55 PM</t>
  </si>
  <si>
    <t>March 11, 2025 11:50:55 PM</t>
  </si>
  <si>
    <t>March 11, 2025 11:54:12 PM</t>
  </si>
  <si>
    <t>March 11, 2025 3:27:29 PM</t>
  </si>
  <si>
    <t>March 11, 2025 3:44:29 PM</t>
  </si>
  <si>
    <t>March 11, 2025 3:47:37 PM</t>
  </si>
  <si>
    <t>March 11, 2025 9:35:59 PM</t>
  </si>
  <si>
    <t>March 11, 2025 10:46:55 PM</t>
  </si>
  <si>
    <t>March 11, 2025 10:50:35 PM</t>
  </si>
  <si>
    <t>March 11, 2025 5:48:56 PM</t>
  </si>
  <si>
    <t>March 11, 2025 7:16:57 PM</t>
  </si>
  <si>
    <t>March 11, 2025 7:19:46 PM</t>
  </si>
  <si>
    <t>March 11, 2025 7:53:58 PM</t>
  </si>
  <si>
    <t>March 11, 2025 8:10:52 PM</t>
  </si>
  <si>
    <t>March 11, 2025 8:15:21 PM</t>
  </si>
  <si>
    <t>March 12, 2025 8:55:57 PM</t>
  </si>
  <si>
    <t>March 12, 2025 9:10:53 PM</t>
  </si>
  <si>
    <t>March 12, 2025 9:13:42 PM</t>
  </si>
  <si>
    <t>March 12, 2025 8:38:51 PM</t>
  </si>
  <si>
    <t>March 12, 2025 9:20:59 PM</t>
  </si>
  <si>
    <t>March 12, 2025 9:23:49 PM</t>
  </si>
  <si>
    <t>March 12, 2025 11:00:28 PM</t>
  </si>
  <si>
    <t>March 12, 2025 11:56:26 PM</t>
  </si>
  <si>
    <t>March 13, 2025 12:03:31 AM</t>
  </si>
  <si>
    <t>March 12, 2025 4:58:52 PM</t>
  </si>
  <si>
    <t>March 12, 2025 5:42:56 PM</t>
  </si>
  <si>
    <t>March 12, 2025 5:48:03 PM</t>
  </si>
  <si>
    <t xml:space="preserve">TINA  DAVIS NWOKE </t>
  </si>
  <si>
    <t>March 12, 2025 5:30:28 PM</t>
  </si>
  <si>
    <t>March 12, 2025 6:10:22 PM</t>
  </si>
  <si>
    <t>March 12, 2025 6:18:00 PM</t>
  </si>
  <si>
    <t>March 12, 2025 4:59:25 PM</t>
  </si>
  <si>
    <t>March 12, 2025 6:43:55 PM</t>
  </si>
  <si>
    <t>March 12, 2025 6:46:32 PM</t>
  </si>
  <si>
    <t>March 12, 2025 3:55:28 PM</t>
  </si>
  <si>
    <t>March 12, 2025 4:21:59 PM</t>
  </si>
  <si>
    <t>March 12, 2025 4:26:34 PM</t>
  </si>
  <si>
    <t>JOY MOONAN</t>
  </si>
  <si>
    <t>March 12, 2025 2:34:28 PM</t>
  </si>
  <si>
    <t>March 12, 2025 3:18:56 PM</t>
  </si>
  <si>
    <t>March 12, 2025 3:23:15 PM</t>
  </si>
  <si>
    <t>March 12, 2025 7:27:55 PM</t>
  </si>
  <si>
    <t>March 12, 2025 8:01:27 PM</t>
  </si>
  <si>
    <t>March 12, 2025 8:09:10 PM</t>
  </si>
  <si>
    <t>March 12, 2025 9:51:58 PM</t>
  </si>
  <si>
    <t>March 12, 2025 10:35:53 PM</t>
  </si>
  <si>
    <t>March 12, 2025 10:37:36 PM</t>
  </si>
  <si>
    <t>CAROLYN SAENZ</t>
  </si>
  <si>
    <t>March 10, 2025 7:13:59 AM</t>
  </si>
  <si>
    <t>March 10, 2025 7:46:00 AM</t>
  </si>
  <si>
    <t>March 10, 2025 7:47:36 AM</t>
  </si>
  <si>
    <t>TAYDE GUTIERREZ</t>
  </si>
  <si>
    <t>March 10, 2025 3:21:29 PM</t>
  </si>
  <si>
    <t>March 10, 2025 3:39:28 PM</t>
  </si>
  <si>
    <t>March 10, 2025 3:41:45 PM</t>
  </si>
  <si>
    <t>James Enen</t>
  </si>
  <si>
    <t>March 10, 2025 12:13:51 PM</t>
  </si>
  <si>
    <t>March 10, 2025 12:32:26 PM</t>
  </si>
  <si>
    <t>March 10, 2025 12:35:00 PM</t>
  </si>
  <si>
    <t>SARAH SALAIZ</t>
  </si>
  <si>
    <t>March 10, 2025 11:11:26 AM</t>
  </si>
  <si>
    <t>March 10, 2025 11:40:25 AM</t>
  </si>
  <si>
    <t>March 10, 2025 12:02:50 PM</t>
  </si>
  <si>
    <t>March 10, 2025 10:37:54 AM</t>
  </si>
  <si>
    <t>March 10, 2025 10:52:25 AM</t>
  </si>
  <si>
    <t>March 10, 2025 10:54:58 AM</t>
  </si>
  <si>
    <t>MARIA RAMIREZ-PEREZ</t>
  </si>
  <si>
    <t>March 10, 2025 9:33:26 AM</t>
  </si>
  <si>
    <t>March 10, 2025 9:55:53 AM</t>
  </si>
  <si>
    <t>March 10, 2025 9:58:16 AM</t>
  </si>
  <si>
    <t>March 10, 2025 8:26:53 AM</t>
  </si>
  <si>
    <t>March 10, 2025 8:53:57 AM</t>
  </si>
  <si>
    <t>March 10, 2025 9:04:04 AM</t>
  </si>
  <si>
    <t>LIANE JOHNSON</t>
  </si>
  <si>
    <t>March 10, 2025 8:05:27 AM</t>
  </si>
  <si>
    <t>March 10, 2025 1:10:30 PM</t>
  </si>
  <si>
    <t>March 10, 2025 2:13:31 PM</t>
  </si>
  <si>
    <t>RUTH HANSON</t>
  </si>
  <si>
    <t>March 11, 2025 10:34:57 AM</t>
  </si>
  <si>
    <t>March 11, 2025 10:45:28 AM</t>
  </si>
  <si>
    <t>March 11, 2025 10:49:39 AM</t>
  </si>
  <si>
    <t>BERNICE JOHNSON</t>
  </si>
  <si>
    <t>March 11, 2025 12:12:23 PM</t>
  </si>
  <si>
    <t>March 11, 2025 12:42:58 PM</t>
  </si>
  <si>
    <t>March 11, 2025 12:47:02 PM</t>
  </si>
  <si>
    <t>March 11, 2025 8:55:58 AM</t>
  </si>
  <si>
    <t>March 11, 2025 9:33:34 AM</t>
  </si>
  <si>
    <t>March 11, 2025 7:54:59 AM</t>
  </si>
  <si>
    <t>March 11, 2025 8:06:59 AM</t>
  </si>
  <si>
    <t>March 11, 2025 8:15:02 AM</t>
  </si>
  <si>
    <t>March 11, 2025 7:41:59 AM</t>
  </si>
  <si>
    <t>March 11, 2025 8:14:56 AM</t>
  </si>
  <si>
    <t>March 11, 2025 3:04:29 PM</t>
  </si>
  <si>
    <t>March 11, 2025 3:38:30 PM</t>
  </si>
  <si>
    <t>March 11, 2025 3:43:22 PM</t>
  </si>
  <si>
    <t>JOSHUA POPE</t>
  </si>
  <si>
    <t>March 11, 2025 1:31:50 PM</t>
  </si>
  <si>
    <t>March 11, 2025 2:09:28 PM</t>
  </si>
  <si>
    <t>March 11, 2025 2:12:21 PM</t>
  </si>
  <si>
    <t>March 11, 2025 7:18:22 AM</t>
  </si>
  <si>
    <t>March 11, 2025 7:27:27 AM</t>
  </si>
  <si>
    <t>March 11, 2025 7:33:06 AM</t>
  </si>
  <si>
    <t>ARLENE GULTON</t>
  </si>
  <si>
    <t>March 11, 2025 4:13:58 PM</t>
  </si>
  <si>
    <t>March 11, 2025 4:32:56 PM</t>
  </si>
  <si>
    <t>March 11, 2025 4:34:43 PM</t>
  </si>
  <si>
    <t>KAREN LLEWELLYN</t>
  </si>
  <si>
    <t>March 13, 2025 12:15:29 PM</t>
  </si>
  <si>
    <t>March 13, 2025 12:36:59 PM</t>
  </si>
  <si>
    <t>March 13, 2025 12:41:02 PM</t>
  </si>
  <si>
    <t>DIANE MOTLEY</t>
  </si>
  <si>
    <t>March 13, 2025 1:59:26 PM</t>
  </si>
  <si>
    <t>March 13, 2025 2:09:52 PM</t>
  </si>
  <si>
    <t>March 13, 2025 2:12:29 PM</t>
  </si>
  <si>
    <t>March 13, 2025 9:30:58 AM</t>
  </si>
  <si>
    <t>March 13, 2025 9:45:24 AM</t>
  </si>
  <si>
    <t>March 13, 2025 9:52:42 AM</t>
  </si>
  <si>
    <t>SD HEARN</t>
  </si>
  <si>
    <t>March 13, 2025 2:35:54 PM</t>
  </si>
  <si>
    <t>March 13, 2025 3:24:59 PM</t>
  </si>
  <si>
    <t>March 13, 2025 3:28:58 PM</t>
  </si>
  <si>
    <t>March 13, 2025 8:50:57 AM</t>
  </si>
  <si>
    <t>March 13, 2025 9:05:59 AM</t>
  </si>
  <si>
    <t>March 13, 2025 9:11:03 AM</t>
  </si>
  <si>
    <t>March 13, 2025 6:59:27 AM</t>
  </si>
  <si>
    <t>March 13, 2025 7:12:28 AM</t>
  </si>
  <si>
    <t>March 13, 2025 7:33:20 AM</t>
  </si>
  <si>
    <t>March 13, 2025 6:24:28 AM</t>
  </si>
  <si>
    <t>March 13, 2025 6:39:53 AM</t>
  </si>
  <si>
    <t>March 13, 2025 6:42:51 AM</t>
  </si>
  <si>
    <t>March 13, 2025 1:30:22 PM</t>
  </si>
  <si>
    <t>March 13, 2025 1:46:51 PM</t>
  </si>
  <si>
    <t>March 13, 2025 1:51:56 PM</t>
  </si>
  <si>
    <t>March 13, 2025 10:20:58 AM</t>
  </si>
  <si>
    <t>March 13, 2025 10:35:28 AM</t>
  </si>
  <si>
    <t>March 13, 2025 10:40:44 AM</t>
  </si>
  <si>
    <t>WANDA JOHNSON</t>
  </si>
  <si>
    <t>March 13, 2025 7:46:57 AM</t>
  </si>
  <si>
    <t>March 13, 2025 8:17:23 AM</t>
  </si>
  <si>
    <t>March 13, 2025 8:20:00 AM</t>
  </si>
  <si>
    <t>March 14, 2025 6:11:57 AM</t>
  </si>
  <si>
    <t>March 14, 2025 6:29:25 AM</t>
  </si>
  <si>
    <t>March 14, 2025 6:32:53 AM</t>
  </si>
  <si>
    <t>BEVERLY MCFARLAND</t>
  </si>
  <si>
    <t>March 14, 2025 9:23:29 AM</t>
  </si>
  <si>
    <t>March 14, 2025 9:42:53 AM</t>
  </si>
  <si>
    <t>March 14, 2025 9:46:38 AM</t>
  </si>
  <si>
    <t>March 14, 2025 11:35:28 AM</t>
  </si>
  <si>
    <t>March 14, 2025 12:13:27 PM</t>
  </si>
  <si>
    <t>March 14, 2025 12:14:45 PM</t>
  </si>
  <si>
    <t>March 14, 2025 1:24:23 PM</t>
  </si>
  <si>
    <t>March 14, 2025 1:47:53 PM</t>
  </si>
  <si>
    <t>March 14, 2025 1:50:00 PM</t>
  </si>
  <si>
    <t>March 14, 2025 3:06:57 PM</t>
  </si>
  <si>
    <t>March 14, 2025 3:22:29 PM</t>
  </si>
  <si>
    <t>March 14, 2025 3:23:16 PM</t>
  </si>
  <si>
    <t>March 14, 2025 9:54:55 AM</t>
  </si>
  <si>
    <t>March 14, 2025 10:22:28 AM</t>
  </si>
  <si>
    <t>March 14, 2025 10:25:49 AM</t>
  </si>
  <si>
    <t>March 14, 2025 7:58:58 AM</t>
  </si>
  <si>
    <t>March 14, 2025 8:32:11 AM</t>
  </si>
  <si>
    <t>March 14, 2025 7:48:26 AM</t>
  </si>
  <si>
    <t>March 14, 2025 8:32:10 AM</t>
  </si>
  <si>
    <t>March 14, 2025 10:14:28 AM</t>
  </si>
  <si>
    <t>March 14, 2025 10:41:28 AM</t>
  </si>
  <si>
    <t>March 14, 2025 10:43:04 AM</t>
  </si>
  <si>
    <t>March 14, 2025 2:08:59 PM</t>
  </si>
  <si>
    <t>March 14, 2025 2:59:12 PM</t>
  </si>
  <si>
    <t>March 14, 2025 7:16:26 AM</t>
  </si>
  <si>
    <t>March 14, 2025 7:36:24 AM</t>
  </si>
  <si>
    <t>March 14, 2025 7:37:56 AM</t>
  </si>
  <si>
    <t>DONALD CROCKETT</t>
  </si>
  <si>
    <t>March 14, 2025 2:27:27 PM</t>
  </si>
  <si>
    <t>March 14, 2025 2:56:59 PM</t>
  </si>
  <si>
    <t>March 14, 2025 2:59:20 PM</t>
  </si>
  <si>
    <t>March 10, 2025 1:55:27 PM</t>
  </si>
  <si>
    <t>March 10, 2025 2:10:00 PM</t>
  </si>
  <si>
    <t>March 10, 2025 2:13:50 PM</t>
  </si>
  <si>
    <t>March 10, 2025 7:44:28 AM</t>
  </si>
  <si>
    <t>March 10, 2025 8:18:28 AM</t>
  </si>
  <si>
    <t>March 10, 2025 8:21:55 AM</t>
  </si>
  <si>
    <t>LOVELL ARCHER</t>
  </si>
  <si>
    <t>March 10, 2025 6:35:00 AM</t>
  </si>
  <si>
    <t>March 10, 2025 8:21:58 AM</t>
  </si>
  <si>
    <t>March 10, 2025 4:57:59 AM</t>
  </si>
  <si>
    <t>March 10, 2025 5:47:26 AM</t>
  </si>
  <si>
    <t>March 10, 2025 5:49:16 AM</t>
  </si>
  <si>
    <t>JASON CAROL</t>
  </si>
  <si>
    <t>March 10, 2025 9:02:55 AM</t>
  </si>
  <si>
    <t>March 10, 2025 10:06:58 AM</t>
  </si>
  <si>
    <t>March 10, 2025 10:17:51 AM</t>
  </si>
  <si>
    <t>JOYLENE ELLIOTT</t>
  </si>
  <si>
    <t>March 10, 2025 10:44:59 AM</t>
  </si>
  <si>
    <t>March 10, 2025 11:31:59 AM</t>
  </si>
  <si>
    <t>March 10, 2025 11:36:16 AM</t>
  </si>
  <si>
    <t>LESLIE REID III</t>
  </si>
  <si>
    <t>March 10, 2025 2:36:28 PM</t>
  </si>
  <si>
    <t>March 10, 2025 2:49:29 PM</t>
  </si>
  <si>
    <t>March 10, 2025 2:53:34 PM</t>
  </si>
  <si>
    <t>March 11, 2025 7:17:55 AM</t>
  </si>
  <si>
    <t>March 11, 2025 8:19:52 AM</t>
  </si>
  <si>
    <t>March 11, 2025 8:33:08 AM</t>
  </si>
  <si>
    <t>March 11, 2025 9:46:59 AM</t>
  </si>
  <si>
    <t>March 11, 2025 10:11:29 AM</t>
  </si>
  <si>
    <t>March 11, 2025 10:16:08 AM</t>
  </si>
  <si>
    <t>ANNETTE WEATHERS</t>
  </si>
  <si>
    <t>March 11, 2025 12:59:28 PM</t>
  </si>
  <si>
    <t>March 11, 2025 1:16:58 PM</t>
  </si>
  <si>
    <t>March 11, 2025 1:22:30 PM</t>
  </si>
  <si>
    <t>FREDY CASTILLO</t>
  </si>
  <si>
    <t>March 11, 2025 11:55:29 AM</t>
  </si>
  <si>
    <t>March 11, 2025 12:29:31 PM</t>
  </si>
  <si>
    <t>March 11, 2025 12:32:21 PM</t>
  </si>
  <si>
    <t>March 11, 2025 2:43:59 PM</t>
  </si>
  <si>
    <t>March 11, 2025 2:54:26 PM</t>
  </si>
  <si>
    <t>March 11, 2025 3:01:51 PM</t>
  </si>
  <si>
    <t>March 11, 2025 7:38:27 AM</t>
  </si>
  <si>
    <t>March 11, 2025 8:33:09 AM</t>
  </si>
  <si>
    <t>March 11, 2025 9:11:28 AM</t>
  </si>
  <si>
    <t>March 11, 2025 9:27:59 AM</t>
  </si>
  <si>
    <t>March 11, 2025 9:32:27 AM</t>
  </si>
  <si>
    <t>March 11, 2025 11:04:00 AM</t>
  </si>
  <si>
    <t>March 11, 2025 11:21:59 AM</t>
  </si>
  <si>
    <t>March 11, 2025 11:25:15 AM</t>
  </si>
  <si>
    <t>March 11, 2025 4:54:58 AM</t>
  </si>
  <si>
    <t>March 11, 2025 5:06:26 AM</t>
  </si>
  <si>
    <t>March 11, 2025 5:12:00 AM</t>
  </si>
  <si>
    <t>March 12, 2025 6:57:26 AM</t>
  </si>
  <si>
    <t>March 12, 2025 7:53:29 AM</t>
  </si>
  <si>
    <t>March 12, 2025 8:05:50 AM</t>
  </si>
  <si>
    <t>VEER BASAL</t>
  </si>
  <si>
    <t>March 12, 2025 9:01:27 AM</t>
  </si>
  <si>
    <t>March 12, 2025 10:11:57 AM</t>
  </si>
  <si>
    <t>March 12, 2025 10:15:23 AM</t>
  </si>
  <si>
    <t>ABRAHAM PEREZ</t>
  </si>
  <si>
    <t>March 12, 2025 12:22:59 PM</t>
  </si>
  <si>
    <t>March 12, 2025 1:42:56 PM</t>
  </si>
  <si>
    <t>March 12, 2025 1:47:35 PM</t>
  </si>
  <si>
    <t>WILLIE HARRIS</t>
  </si>
  <si>
    <t>March 12, 2025 1:12:57 PM</t>
  </si>
  <si>
    <t>March 12, 2025 2:27:59 PM</t>
  </si>
  <si>
    <t>March 12, 2025 2:32:10 PM</t>
  </si>
  <si>
    <t>March 12, 2025 5:07:29 AM</t>
  </si>
  <si>
    <t>March 12, 2025 5:30:59 AM</t>
  </si>
  <si>
    <t>March 12, 2025 5:32:53 AM</t>
  </si>
  <si>
    <t>March 12, 2025 11:29:59 AM</t>
  </si>
  <si>
    <t>March 12, 2025 11:41:28 AM</t>
  </si>
  <si>
    <t>March 12, 2025 12:03:54 PM</t>
  </si>
  <si>
    <t>March 12, 2025 7:39:59 AM</t>
  </si>
  <si>
    <t>March 12, 2025 8:05:47 AM</t>
  </si>
  <si>
    <t>March 12, 2025 11:16:58 AM</t>
  </si>
  <si>
    <t>March 12, 2025 12:03:04 PM</t>
  </si>
  <si>
    <t>JAMERSON CANNON</t>
  </si>
  <si>
    <t>March 13, 2025 4:02:57 PM</t>
  </si>
  <si>
    <t>March 13, 2025 4:33:59 PM</t>
  </si>
  <si>
    <t>March 13, 2025 4:36:10 PM</t>
  </si>
  <si>
    <t>MARY GREEN</t>
  </si>
  <si>
    <t>March 13, 2025 2:36:26 PM</t>
  </si>
  <si>
    <t>March 13, 2025 3:27:29 PM</t>
  </si>
  <si>
    <t>March 13, 2025 3:28:52 PM</t>
  </si>
  <si>
    <t>March 13, 2025 6:04:28 PM</t>
  </si>
  <si>
    <t>March 13, 2025 6:33:53 PM</t>
  </si>
  <si>
    <t>March 13, 2025 7:00:12 PM</t>
  </si>
  <si>
    <t>March 13, 2025 10:14:29 AM</t>
  </si>
  <si>
    <t>March 13, 2025 10:26:27 AM</t>
  </si>
  <si>
    <t>March 13, 2025 10:31:30 AM</t>
  </si>
  <si>
    <t>JESSE GONZALEZ</t>
  </si>
  <si>
    <t>March 10, 2025 9:15:59 AM</t>
  </si>
  <si>
    <t>March 10, 2025 9:48:58 AM</t>
  </si>
  <si>
    <t>March 10, 2025 9:52:23 AM</t>
  </si>
  <si>
    <t>March 10, 2025 11:05:56 AM</t>
  </si>
  <si>
    <t>March 10, 2025 11:27:58 AM</t>
  </si>
  <si>
    <t>March 10, 2025 11:30:21 AM</t>
  </si>
  <si>
    <t>March 10, 2025 2:01:25 PM</t>
  </si>
  <si>
    <t>March 10, 2025 2:54:27 PM</t>
  </si>
  <si>
    <t>March 10, 2025 2:57:09 PM</t>
  </si>
  <si>
    <t>March 10, 2025 10:55:58 AM</t>
  </si>
  <si>
    <t>March 10, 2025 11:17:56 AM</t>
  </si>
  <si>
    <t>March 10, 2025 11:21:22 AM</t>
  </si>
  <si>
    <t>March 10, 2025 10:25:59 AM</t>
  </si>
  <si>
    <t>March 10, 2025 10:32:27 AM</t>
  </si>
  <si>
    <t>March 10, 2025 10:34:09 AM</t>
  </si>
  <si>
    <t>March 10, 2025 12:23:28 PM</t>
  </si>
  <si>
    <t>March 10, 2025 12:48:57 PM</t>
  </si>
  <si>
    <t>March 10, 2025 12:53:30 PM</t>
  </si>
  <si>
    <t>NITA  ROBINSON</t>
  </si>
  <si>
    <t>March 10, 2025 1:09:54 PM</t>
  </si>
  <si>
    <t>March 10, 2025 1:42:25 PM</t>
  </si>
  <si>
    <t>March 10, 2025 1:49:12 PM</t>
  </si>
  <si>
    <t>ERIC HAIRSTON</t>
  </si>
  <si>
    <t>March 10, 2025 3:33:27 PM</t>
  </si>
  <si>
    <t>March 10, 2025 4:11:27 PM</t>
  </si>
  <si>
    <t>March 10, 2025 4:17:21 PM</t>
  </si>
  <si>
    <t>March 10, 2025 2:19:59 PM</t>
  </si>
  <si>
    <t>March 10, 2025 2:37:55 PM</t>
  </si>
  <si>
    <t>March 10, 2025 2:41:47 PM</t>
  </si>
  <si>
    <t>March 10, 2025 3:15:59 PM</t>
  </si>
  <si>
    <t>March 10, 2025 4:57:57 PM</t>
  </si>
  <si>
    <t>March 10, 2025 5:01:52 PM</t>
  </si>
  <si>
    <t>March 11, 2025 3:37:57 PM</t>
  </si>
  <si>
    <t>March 11, 2025 4:11:29 PM</t>
  </si>
  <si>
    <t>March 11, 2025 4:17:14 PM</t>
  </si>
  <si>
    <t>HOLLY JEFFERSON</t>
  </si>
  <si>
    <t>March 11, 2025 4:52:54 PM</t>
  </si>
  <si>
    <t>March 11, 2025 5:07:27 PM</t>
  </si>
  <si>
    <t>March 11, 2025 5:11:26 PM</t>
  </si>
  <si>
    <t>March 11, 2025 8:22:29 PM</t>
  </si>
  <si>
    <t>March 11, 2025 9:00:58 PM</t>
  </si>
  <si>
    <t>March 11, 2025 9:06:00 PM</t>
  </si>
  <si>
    <t>March 11, 2025 5:44:25 PM</t>
  </si>
  <si>
    <t>March 11, 2025 6:01:29 PM</t>
  </si>
  <si>
    <t>March 11, 2025 6:03:58 PM</t>
  </si>
  <si>
    <t>Cadence SLAUGHTER</t>
  </si>
  <si>
    <t>March 11, 2025 7:05:59 PM</t>
  </si>
  <si>
    <t>March 11, 2025 7:34:25 PM</t>
  </si>
  <si>
    <t>March 11, 2025 7:36:07 PM</t>
  </si>
  <si>
    <t>March 11, 2025 6:04:58 PM</t>
  </si>
  <si>
    <t>March 11, 2025 6:07:04 PM</t>
  </si>
  <si>
    <t>March 12, 2025 3:44:29 PM</t>
  </si>
  <si>
    <t>March 12, 2025 4:10:58 PM</t>
  </si>
  <si>
    <t>March 12, 2025 4:15:26 PM</t>
  </si>
  <si>
    <t>March 12, 2025 7:03:27 PM</t>
  </si>
  <si>
    <t>March 12, 2025 7:40:56 PM</t>
  </si>
  <si>
    <t>March 12, 2025 7:47:10 PM</t>
  </si>
  <si>
    <t>March 12, 2025 4:39:29 PM</t>
  </si>
  <si>
    <t>March 12, 2025 5:14:28 PM</t>
  </si>
  <si>
    <t>March 12, 2025 5:18:36 PM</t>
  </si>
  <si>
    <t xml:space="preserve">JUAN  MATIAS-ESQUIVEL </t>
  </si>
  <si>
    <t>March 12, 2025 2:34:58 PM</t>
  </si>
  <si>
    <t>March 12, 2025 3:26:57 PM</t>
  </si>
  <si>
    <t>March 12, 2025 3:32:27 PM</t>
  </si>
  <si>
    <t>March 12, 2025 1:50:59 PM</t>
  </si>
  <si>
    <t>March 12, 2025 2:09:56 PM</t>
  </si>
  <si>
    <t>March 12, 2025 2:12:45 PM</t>
  </si>
  <si>
    <t>RACHEL PEEPLES</t>
  </si>
  <si>
    <t>March 12, 2025 9:11:52 PM</t>
  </si>
  <si>
    <t>March 12, 2025 9:41:56 PM</t>
  </si>
  <si>
    <t>March 12, 2025 9:43:52 PM</t>
  </si>
  <si>
    <t>March 12, 2025 8:06:58 PM</t>
  </si>
  <si>
    <t>March 12, 2025 8:45:25 PM</t>
  </si>
  <si>
    <t>March 12, 2025 8:51:09 PM</t>
  </si>
  <si>
    <t>March 12, 2025 5:55:28 PM</t>
  </si>
  <si>
    <t>March 12, 2025 7:26:59 PM</t>
  </si>
  <si>
    <t>March 12, 2025 7:30:14 PM</t>
  </si>
  <si>
    <t>March 12, 2025 5:39:29 PM</t>
  </si>
  <si>
    <t>March 12, 2025 6:32:55 PM</t>
  </si>
  <si>
    <t>March 12, 2025 6:35:19 PM</t>
  </si>
  <si>
    <t>March 13, 2025 8:22:59 AM</t>
  </si>
  <si>
    <t>March 13, 2025 8:39:51 AM</t>
  </si>
  <si>
    <t>March 13, 2025 8:41:56 AM</t>
  </si>
  <si>
    <t>ISAIAH FRANKLIN</t>
  </si>
  <si>
    <t>March 13, 2025 7:50:24 AM</t>
  </si>
  <si>
    <t>March 13, 2025 9:11:21 AM</t>
  </si>
  <si>
    <t>March 13, 2025 9:14:05 AM</t>
  </si>
  <si>
    <t>March 13, 2025 2:05:29 PM</t>
  </si>
  <si>
    <t>March 13, 2025 2:40:58 PM</t>
  </si>
  <si>
    <t>March 13, 2025 2:43:31 PM</t>
  </si>
  <si>
    <t>March 13, 2025 1:48:26 PM</t>
  </si>
  <si>
    <t>March 13, 2025 2:50:55 PM</t>
  </si>
  <si>
    <t>March 13, 2025 2:53:30 PM</t>
  </si>
  <si>
    <t>MATTHEW PORTER</t>
  </si>
  <si>
    <t>March 13, 2025 1:13:27 PM</t>
  </si>
  <si>
    <t>March 13, 2025 1:32:30 PM</t>
  </si>
  <si>
    <t>March 13, 2025 1:35:14 PM</t>
  </si>
  <si>
    <t>March 13, 2025 9:57:53 AM</t>
  </si>
  <si>
    <t>March 13, 2025 10:30:14 AM</t>
  </si>
  <si>
    <t>March 13, 2025 11:54:56 AM</t>
  </si>
  <si>
    <t>March 13, 2025 12:20:24 PM</t>
  </si>
  <si>
    <t>March 13, 2025 12:24:27 PM</t>
  </si>
  <si>
    <t>March 13, 2025 11:10:24 AM</t>
  </si>
  <si>
    <t>March 13, 2025 11:44:57 AM</t>
  </si>
  <si>
    <t>March 13, 2025 11:46:51 AM</t>
  </si>
  <si>
    <t>March 14, 2025 10:41:59 AM</t>
  </si>
  <si>
    <t>March 14, 2025 11:00:27 AM</t>
  </si>
  <si>
    <t>March 14, 2025 11:03:18 AM</t>
  </si>
  <si>
    <t>MATTHEW PARKER</t>
  </si>
  <si>
    <t>March 14, 2025 11:15:55 AM</t>
  </si>
  <si>
    <t>March 14, 2025 11:48:26 AM</t>
  </si>
  <si>
    <t>March 14, 2025 12:06:05 PM</t>
  </si>
  <si>
    <t>March 14, 2025 1:57:55 PM</t>
  </si>
  <si>
    <t>March 14, 2025 2:22:57 PM</t>
  </si>
  <si>
    <t>March 14, 2025 2:27:53 PM</t>
  </si>
  <si>
    <t>March 14, 2025 2:57:29 PM</t>
  </si>
  <si>
    <t>March 14, 2025 3:56:28 PM</t>
  </si>
  <si>
    <t>March 14, 2025 4:01:07 PM</t>
  </si>
  <si>
    <t>March 14, 2025 8:55:29 PM</t>
  </si>
  <si>
    <t>March 14, 2025 9:46:29 PM</t>
  </si>
  <si>
    <t>March 14, 2025 9:48:26 PM</t>
  </si>
  <si>
    <t>March 14, 2025 7:51:55 PM</t>
  </si>
  <si>
    <t>March 14, 2025 8:07:59 PM</t>
  </si>
  <si>
    <t>March 14, 2025 8:10:44 PM</t>
  </si>
  <si>
    <t>March 14, 2025 7:00:26 PM</t>
  </si>
  <si>
    <t>March 14, 2025 7:34:29 PM</t>
  </si>
  <si>
    <t>March 14, 2025 7:38:37 PM</t>
  </si>
  <si>
    <t>March 14, 2025 5:20:29 PM</t>
  </si>
  <si>
    <t>March 14, 2025 6:05:00 PM</t>
  </si>
  <si>
    <t>March 14, 2025 6:08:10 PM</t>
  </si>
  <si>
    <t>March 14, 2025 3:34:28 PM</t>
  </si>
  <si>
    <t>March 14, 2025 4:26:25 PM</t>
  </si>
  <si>
    <t>March 14, 2025 4:29:24 PM</t>
  </si>
  <si>
    <t>March 14, 2025 11:26:29 AM</t>
  </si>
  <si>
    <t>March 14, 2025 12:06:02 PM</t>
  </si>
  <si>
    <t>March 14, 2025 12:56:29 PM</t>
  </si>
  <si>
    <t>March 14, 2025 1:12:56 PM</t>
  </si>
  <si>
    <t>March 14, 2025 1:14:37 PM</t>
  </si>
  <si>
    <t>March 14, 2025 4:53:26 PM</t>
  </si>
  <si>
    <t>March 14, 2025 5:30:58 PM</t>
  </si>
  <si>
    <t>March 14, 2025 5:34:16 PM</t>
  </si>
  <si>
    <t>March 14, 2025 9:48:27 AM</t>
  </si>
  <si>
    <t>March 14, 2025 10:03:26 AM</t>
  </si>
  <si>
    <t>March 15, 2025 4:37:26 PM</t>
  </si>
  <si>
    <t>March 15, 2025 5:08:57 PM</t>
  </si>
  <si>
    <t>March 15, 2025 5:12:24 PM</t>
  </si>
  <si>
    <t>March 15, 2025 12:26:59 PM</t>
  </si>
  <si>
    <t>March 15, 2025 1:05:59 PM</t>
  </si>
  <si>
    <t>March 15, 2025 1:10:52 PM</t>
  </si>
  <si>
    <t>March 15, 2025 11:29:57 AM</t>
  </si>
  <si>
    <t>March 15, 2025 11:44:27 AM</t>
  </si>
  <si>
    <t>March 15, 2025 11:49:04 AM</t>
  </si>
  <si>
    <t>RUFINA CASTILLO</t>
  </si>
  <si>
    <t>March 15, 2025 2:09:26 PM</t>
  </si>
  <si>
    <t>March 15, 2025 2:18:55 PM</t>
  </si>
  <si>
    <t>March 15, 2025 2:20:50 PM</t>
  </si>
  <si>
    <t>March 15, 2025 9:27:27 AM</t>
  </si>
  <si>
    <t>March 15, 2025 9:55:35 AM</t>
  </si>
  <si>
    <t>March 15, 2025 10:24:55 AM</t>
  </si>
  <si>
    <t>March 15, 2025 10:44:27 AM</t>
  </si>
  <si>
    <t>March 15, 2025 10:53:11 AM</t>
  </si>
  <si>
    <t>March 15, 2025 3:02:56 PM</t>
  </si>
  <si>
    <t>March 15, 2025 3:34:23 PM</t>
  </si>
  <si>
    <t>March 15, 2025 3:37:26 PM</t>
  </si>
  <si>
    <t>March 15, 2025 1:28:59 PM</t>
  </si>
  <si>
    <t>March 15, 2025 1:43:29 PM</t>
  </si>
  <si>
    <t>March 15, 2025 1:46:26 PM</t>
  </si>
  <si>
    <t xml:space="preserve">Raisa  Afridonidze </t>
  </si>
  <si>
    <t>March 16, 2025 4:26:56 PM</t>
  </si>
  <si>
    <t>March 16, 2025 4:48:57 PM</t>
  </si>
  <si>
    <t>March 16, 2025 4:53:45 PM</t>
  </si>
  <si>
    <t>March 16, 2025 8:42:28 PM</t>
  </si>
  <si>
    <t>March 16, 2025 9:07:28 PM</t>
  </si>
  <si>
    <t>March 16, 2025 9:08:41 PM</t>
  </si>
  <si>
    <t>March 16, 2025 5:33:57 PM</t>
  </si>
  <si>
    <t>March 16, 2025 6:00:28 PM</t>
  </si>
  <si>
    <t>March 16, 2025 6:32:12 PM</t>
  </si>
  <si>
    <t>March 16, 2025 10:05:28 PM</t>
  </si>
  <si>
    <t>March 16, 2025 10:36:27 PM</t>
  </si>
  <si>
    <t>March 16, 2025 10:38:32 PM</t>
  </si>
  <si>
    <t>ABDU AHMMAD</t>
  </si>
  <si>
    <t>March 10, 2025 8:53:56 PM</t>
  </si>
  <si>
    <t>March 10, 2025 9:15:58 PM</t>
  </si>
  <si>
    <t>March 10, 2025 9:18:15 PM</t>
  </si>
  <si>
    <t>March 10, 2025 6:54:58 PM</t>
  </si>
  <si>
    <t>March 10, 2025 8:28:26 PM</t>
  </si>
  <si>
    <t>March 10, 2025 8:30:22 PM</t>
  </si>
  <si>
    <t>March 10, 2025 3:05:27 PM</t>
  </si>
  <si>
    <t>March 10, 2025 4:02:57 PM</t>
  </si>
  <si>
    <t>March 10, 2025 4:05:56 PM</t>
  </si>
  <si>
    <t>March 10, 2025 2:41:59 PM</t>
  </si>
  <si>
    <t>March 10, 2025 3:44:27 PM</t>
  </si>
  <si>
    <t>March 10, 2025 3:46:54 PM</t>
  </si>
  <si>
    <t>March 10, 2025 4:35:53 PM</t>
  </si>
  <si>
    <t>March 10, 2025 5:03:20 PM</t>
  </si>
  <si>
    <t>March 10, 2025 5:05:10 PM</t>
  </si>
  <si>
    <t>CLAUDIA SANCHEZ</t>
  </si>
  <si>
    <t>March 10, 2025 1:46:27 PM</t>
  </si>
  <si>
    <t>March 10, 2025 2:18:27 PM</t>
  </si>
  <si>
    <t>March 10, 2025 2:21:08 PM</t>
  </si>
  <si>
    <t>March 10, 2025 5:57:52 PM</t>
  </si>
  <si>
    <t>March 10, 2025 6:03:33 PM</t>
  </si>
  <si>
    <t>March 10, 2025 5:33:27 PM</t>
  </si>
  <si>
    <t>March 10, 2025 5:46:57 PM</t>
  </si>
  <si>
    <t>March 10, 2025 7:35:57 PM</t>
  </si>
  <si>
    <t>March 10, 2025 10:07:27 PM</t>
  </si>
  <si>
    <t>March 10, 2025 10:08:58 PM</t>
  </si>
  <si>
    <t>March 11, 2025 2:25:25 PM</t>
  </si>
  <si>
    <t>March 11, 2025 2:55:28 PM</t>
  </si>
  <si>
    <t>March 11, 2025 3:02:47 PM</t>
  </si>
  <si>
    <t>March 11, 2025 9:03:57 PM</t>
  </si>
  <si>
    <t>March 11, 2025 9:23:53 PM</t>
  </si>
  <si>
    <t>March 11, 2025 9:26:07 PM</t>
  </si>
  <si>
    <t>March 11, 2025 4:20:52 PM</t>
  </si>
  <si>
    <t>March 11, 2025 4:41:26 PM</t>
  </si>
  <si>
    <t>March 11, 2025 4:45:14 PM</t>
  </si>
  <si>
    <t>NICOLAS MARTINEZ</t>
  </si>
  <si>
    <t>March 11, 2025 8:28:58 PM</t>
  </si>
  <si>
    <t>March 11, 2025 8:48:26 PM</t>
  </si>
  <si>
    <t>March 11, 2025 8:48:45 PM</t>
  </si>
  <si>
    <t>March 11, 2025 7:11:26 PM</t>
  </si>
  <si>
    <t>March 11, 2025 8:01:28 PM</t>
  </si>
  <si>
    <t>March 11, 2025 8:02:02 PM</t>
  </si>
  <si>
    <t>DESI POLK</t>
  </si>
  <si>
    <t>March 11, 2025 3:09:29 PM</t>
  </si>
  <si>
    <t>March 11, 2025 3:25:44 PM</t>
  </si>
  <si>
    <t>March 11, 2025 11:41:24 PM</t>
  </si>
  <si>
    <t>March 11, 2025 11:53:26 PM</t>
  </si>
  <si>
    <t>March 11, 2025 11:56:09 PM</t>
  </si>
  <si>
    <t>KAREN RANSOM</t>
  </si>
  <si>
    <t>March 11, 2025 4:58:57 PM</t>
  </si>
  <si>
    <t>March 11, 2025 6:01:58 PM</t>
  </si>
  <si>
    <t>March 11, 2025 6:07:16 PM</t>
  </si>
  <si>
    <t>March 12, 2025 3:36:28 PM</t>
  </si>
  <si>
    <t>March 12, 2025 4:21:57 PM</t>
  </si>
  <si>
    <t>March 12, 2025 4:27:58 PM</t>
  </si>
  <si>
    <t>March 12, 2025 10:23:58 PM</t>
  </si>
  <si>
    <t>March 12, 2025 11:01:57 PM</t>
  </si>
  <si>
    <t>March 12, 2025 11:03:52 PM</t>
  </si>
  <si>
    <t>ANN ENGLISH</t>
  </si>
  <si>
    <t>March 12, 2025 5:21:22 PM</t>
  </si>
  <si>
    <t>March 12, 2025 5:41:26 PM</t>
  </si>
  <si>
    <t>March 12, 2025 5:48:50 PM</t>
  </si>
  <si>
    <t>March 12, 2025 7:53:26 PM</t>
  </si>
  <si>
    <t>March 12, 2025 8:40:25 PM</t>
  </si>
  <si>
    <t>March 12, 2025 8:42:16 PM</t>
  </si>
  <si>
    <t>March 12, 2025 7:04:53 PM</t>
  </si>
  <si>
    <t>March 12, 2025 7:36:20 PM</t>
  </si>
  <si>
    <t>March 12, 2025 7:38:29 PM</t>
  </si>
  <si>
    <t>March 12, 2025 8:27:55 PM</t>
  </si>
  <si>
    <t>March 12, 2025 9:06:58 PM</t>
  </si>
  <si>
    <t>March 12, 2025 9:10:13 PM</t>
  </si>
  <si>
    <t>BLAS MARTINEZ</t>
  </si>
  <si>
    <t>March 12, 2025 6:08:59 PM</t>
  </si>
  <si>
    <t>March 12, 2025 6:33:55 PM</t>
  </si>
  <si>
    <t>March 12, 2025 6:34:30 PM</t>
  </si>
  <si>
    <t>March 12, 2025 2:50:57 PM</t>
  </si>
  <si>
    <t>March 12, 2025 3:07:59 PM</t>
  </si>
  <si>
    <t>March 12, 2025 3:12:39 PM</t>
  </si>
  <si>
    <t>March 12, 2025 2:17:58 PM</t>
  </si>
  <si>
    <t>March 12, 2025 5:00:59 PM</t>
  </si>
  <si>
    <t>March 12, 2025 5:04:34 PM</t>
  </si>
  <si>
    <t>March 13, 2025 2:28:29 PM</t>
  </si>
  <si>
    <t>March 13, 2025 3:21:54 PM</t>
  </si>
  <si>
    <t>March 13, 2025 3:25:35 PM</t>
  </si>
  <si>
    <t>MICHELLE BLIOBENES</t>
  </si>
  <si>
    <t>March 13, 2025 8:34:23 PM</t>
  </si>
  <si>
    <t>March 13, 2025 9:01:27 PM</t>
  </si>
  <si>
    <t>March 13, 2025 9:04:45 PM</t>
  </si>
  <si>
    <t>March 13, 2025 10:49:27 PM</t>
  </si>
  <si>
    <t>March 13, 2025 11:32:29 PM</t>
  </si>
  <si>
    <t>March 13, 2025 11:35:45 PM</t>
  </si>
  <si>
    <t>ACACIA GRIFFIN</t>
  </si>
  <si>
    <t>March 13, 2025 6:39:54 PM</t>
  </si>
  <si>
    <t>March 13, 2025 7:27:35 PM</t>
  </si>
  <si>
    <t>March 13, 2025 5:02:57 PM</t>
  </si>
  <si>
    <t>March 13, 2025 5:28:27 PM</t>
  </si>
  <si>
    <t>March 13, 2025 5:30:50 PM</t>
  </si>
  <si>
    <t>March 13, 2025 5:44:13 PM</t>
  </si>
  <si>
    <t>March 13, 2025 6:15:26 PM</t>
  </si>
  <si>
    <t>March 13, 2025 6:54:34 PM</t>
  </si>
  <si>
    <t>March 13, 2025 5:41:57 PM</t>
  </si>
  <si>
    <t>March 13, 2025 6:05:58 PM</t>
  </si>
  <si>
    <t>March 13, 2025 6:09:41 PM</t>
  </si>
  <si>
    <t>March 13, 2025 4:19:59 PM</t>
  </si>
  <si>
    <t>March 13, 2025 4:46:55 PM</t>
  </si>
  <si>
    <t>March 13, 2025 4:48:53 PM</t>
  </si>
  <si>
    <t>March 14, 2025 5:55:56 PM</t>
  </si>
  <si>
    <t>March 14, 2025 6:34:52 PM</t>
  </si>
  <si>
    <t>March 14, 2025 6:35:24 PM</t>
  </si>
  <si>
    <t>ELEAN ANDERSON</t>
  </si>
  <si>
    <t>March 14, 2025 5:33:27 PM</t>
  </si>
  <si>
    <t>March 14, 2025 7:25:27 PM</t>
  </si>
  <si>
    <t>March 14, 2025 7:27:36 PM</t>
  </si>
  <si>
    <t>March 14, 2025 8:36:27 PM</t>
  </si>
  <si>
    <t>March 14, 2025 9:13:29 PM</t>
  </si>
  <si>
    <t>March 14, 2025 9:17:19 PM</t>
  </si>
  <si>
    <t>March 14, 2025 2:17:58 PM</t>
  </si>
  <si>
    <t>March 14, 2025 2:48:57 PM</t>
  </si>
  <si>
    <t>March 14, 2025 2:58:09 PM</t>
  </si>
  <si>
    <t>March 14, 2025 8:09:26 PM</t>
  </si>
  <si>
    <t>March 14, 2025 8:49:59 PM</t>
  </si>
  <si>
    <t>March 14, 2025 8:50:32 PM</t>
  </si>
  <si>
    <t>March 14, 2025 3:22:57 PM</t>
  </si>
  <si>
    <t>March 14, 2025 3:41:25 PM</t>
  </si>
  <si>
    <t>March 14, 2025 3:42:09 PM</t>
  </si>
  <si>
    <t>STEVE KENNEY</t>
  </si>
  <si>
    <t>March 14, 2025 4:08:57 PM</t>
  </si>
  <si>
    <t>March 14, 2025 4:34:23 PM</t>
  </si>
  <si>
    <t>March 14, 2025 4:38:34 PM</t>
  </si>
  <si>
    <t>COLLIN CROW</t>
  </si>
  <si>
    <t>March 10, 2025 12:53:56 PM</t>
  </si>
  <si>
    <t>March 10, 2025 1:18:29 PM</t>
  </si>
  <si>
    <t>March 10, 2025 1:19:57 PM</t>
  </si>
  <si>
    <t>March 10, 2025 2:43:54 PM</t>
  </si>
  <si>
    <t>March 10, 2025 3:02:28 PM</t>
  </si>
  <si>
    <t>March 10, 2025 3:08:58 PM</t>
  </si>
  <si>
    <t>DIANA  FOERSTER</t>
  </si>
  <si>
    <t>March 10, 2025 9:45:25 AM</t>
  </si>
  <si>
    <t>March 10, 2025 10:13:20 AM</t>
  </si>
  <si>
    <t>March 10, 2025 10:15:08 AM</t>
  </si>
  <si>
    <t>March 10, 2025 8:52:24 AM</t>
  </si>
  <si>
    <t>March 10, 2025 9:25:22 AM</t>
  </si>
  <si>
    <t>March 10, 2025 9:25:36 AM</t>
  </si>
  <si>
    <t>March 10, 2025 7:43:27 AM</t>
  </si>
  <si>
    <t>March 10, 2025 8:05:53 AM</t>
  </si>
  <si>
    <t>March 10, 2025 8:08:57 AM</t>
  </si>
  <si>
    <t>LUIS VILLA</t>
  </si>
  <si>
    <t>March 10, 2025 10:55:27 AM</t>
  </si>
  <si>
    <t>March 10, 2025 11:53:29 AM</t>
  </si>
  <si>
    <t>March 10, 2025 12:07:51 PM</t>
  </si>
  <si>
    <t>March 10, 2025 11:07:25 AM</t>
  </si>
  <si>
    <t>March 10, 2025 11:32:29 AM</t>
  </si>
  <si>
    <t>March 10, 2025 11:37:05 AM</t>
  </si>
  <si>
    <t>March 10, 2025 9:56:26 AM</t>
  </si>
  <si>
    <t>March 11, 2025 9:41:25 AM</t>
  </si>
  <si>
    <t>March 11, 2025 10:00:15 AM</t>
  </si>
  <si>
    <t>HAZEL GANTT</t>
  </si>
  <si>
    <t>March 11, 2025 11:58:23 AM</t>
  </si>
  <si>
    <t>March 11, 2025 12:28:28 PM</t>
  </si>
  <si>
    <t>March 11, 2025 12:33:30 PM</t>
  </si>
  <si>
    <t>March 11, 2025 8:05:29 AM</t>
  </si>
  <si>
    <t>March 11, 2025 8:32:56 AM</t>
  </si>
  <si>
    <t>March 11, 2025 8:36:48 AM</t>
  </si>
  <si>
    <t>March 11, 2025 11:01:29 AM</t>
  </si>
  <si>
    <t>March 11, 2025 11:15:19 AM</t>
  </si>
  <si>
    <t>March 11, 2025 11:18:54 AM</t>
  </si>
  <si>
    <t>JOHN TAYLOR</t>
  </si>
  <si>
    <t>March 11, 2025 8:59:23 AM</t>
  </si>
  <si>
    <t>March 11, 2025 9:14:26 AM</t>
  </si>
  <si>
    <t>March 11, 2025 1:23:29 PM</t>
  </si>
  <si>
    <t>March 11, 2025 2:00:59 PM</t>
  </si>
  <si>
    <t>March 11, 2025 2:01:41 PM</t>
  </si>
  <si>
    <t>DANIEL HYMAN</t>
  </si>
  <si>
    <t>March 11, 2025 7:38:59 AM</t>
  </si>
  <si>
    <t>March 11, 2025 8:36:47 AM</t>
  </si>
  <si>
    <t>BRITTANY DAVIS</t>
  </si>
  <si>
    <t>March 11, 2025 8:36:45 AM</t>
  </si>
  <si>
    <t>DOREEN CHERRY</t>
  </si>
  <si>
    <t>March 11, 2025 2:46:51 PM</t>
  </si>
  <si>
    <t>March 11, 2025 3:14:26 PM</t>
  </si>
  <si>
    <t>March 11, 2025 3:17:24 PM</t>
  </si>
  <si>
    <t>DORIS JACKSON</t>
  </si>
  <si>
    <t>March 12, 2025 1:58:23 PM</t>
  </si>
  <si>
    <t>March 12, 2025 2:16:29 PM</t>
  </si>
  <si>
    <t>March 12, 2025 2:21:33 PM</t>
  </si>
  <si>
    <t>March 12, 2025 7:10:29 AM</t>
  </si>
  <si>
    <t>March 12, 2025 7:45:24 AM</t>
  </si>
  <si>
    <t>March 12, 2025 7:46:57 AM</t>
  </si>
  <si>
    <t>MARTHA JUMPYI</t>
  </si>
  <si>
    <t>March 12, 2025 3:06:59 PM</t>
  </si>
  <si>
    <t>March 12, 2025 3:31:58 PM</t>
  </si>
  <si>
    <t>March 12, 2025 3:34:08 PM</t>
  </si>
  <si>
    <t>PATRICIA SLOAN</t>
  </si>
  <si>
    <t>March 12, 2025 8:15:28 AM</t>
  </si>
  <si>
    <t>March 12, 2025 9:16:58 AM</t>
  </si>
  <si>
    <t>March 12, 2025 9:33:41 AM</t>
  </si>
  <si>
    <t>March 12, 2025 2:36:27 PM</t>
  </si>
  <si>
    <t>March 12, 2025 2:51:58 PM</t>
  </si>
  <si>
    <t>March 12, 2025 2:57:04 PM</t>
  </si>
  <si>
    <t>March 12, 2025 10:06:55 AM</t>
  </si>
  <si>
    <t>March 12, 2025 10:17:55 AM</t>
  </si>
  <si>
    <t>March 12, 2025 10:19:49 AM</t>
  </si>
  <si>
    <t>March 12, 2025 10:54:26 AM</t>
  </si>
  <si>
    <t>March 12, 2025 11:06:23 AM</t>
  </si>
  <si>
    <t>March 12, 2025 11:12:54 AM</t>
  </si>
  <si>
    <t>March 12, 2025 7:22:29 AM</t>
  </si>
  <si>
    <t>March 12, 2025 8:55:55 AM</t>
  </si>
  <si>
    <t>March 12, 2025 8:57:40 AM</t>
  </si>
  <si>
    <t>March 12, 2025 12:45:27 PM</t>
  </si>
  <si>
    <t>March 12, 2025 1:09:58 PM</t>
  </si>
  <si>
    <t>March 12, 2025 1:12:18 PM</t>
  </si>
  <si>
    <t>March 12, 2025 10:27:28 AM</t>
  </si>
  <si>
    <t>March 12, 2025 11:25:25 AM</t>
  </si>
  <si>
    <t>March 12, 2025 11:28:25 AM</t>
  </si>
  <si>
    <t>WILLIAM MYERS</t>
  </si>
  <si>
    <t>March 13, 2025 11:15:57 AM</t>
  </si>
  <si>
    <t>March 13, 2025 11:59:39 AM</t>
  </si>
  <si>
    <t>March 13, 2025 7:47:55 AM</t>
  </si>
  <si>
    <t>March 13, 2025 7:58:23 AM</t>
  </si>
  <si>
    <t>March 13, 2025 8:00:25 AM</t>
  </si>
  <si>
    <t>March 13, 2025 7:28:28 AM</t>
  </si>
  <si>
    <t>March 13, 2025 8:05:29 AM</t>
  </si>
  <si>
    <t>March 13, 2025 8:07:04 AM</t>
  </si>
  <si>
    <t>March 13, 2025 1:08:28 PM</t>
  </si>
  <si>
    <t>March 13, 2025 2:03:27 PM</t>
  </si>
  <si>
    <t>March 13, 2025 2:09:06 PM</t>
  </si>
  <si>
    <t>March 13, 2025 2:21:57 PM</t>
  </si>
  <si>
    <t>March 13, 2025 2:33:24 PM</t>
  </si>
  <si>
    <t>March 13, 2025 2:34:32 PM</t>
  </si>
  <si>
    <t>SYLVIA DELLER</t>
  </si>
  <si>
    <t>March 13, 2025 3:18:57 PM</t>
  </si>
  <si>
    <t>March 13, 2025 3:43:59 PM</t>
  </si>
  <si>
    <t>March 13, 2025 3:47:12 PM</t>
  </si>
  <si>
    <t>March 13, 2025 8:24:28 AM</t>
  </si>
  <si>
    <t>March 13, 2025 9:05:20 AM</t>
  </si>
  <si>
    <t>March 13, 2025 9:05:57 AM</t>
  </si>
  <si>
    <t>March 14, 2025 8:46:24 AM</t>
  </si>
  <si>
    <t>March 14, 2025 9:08:53 AM</t>
  </si>
  <si>
    <t>March 14, 2025 9:10:27 AM</t>
  </si>
  <si>
    <t>MARQUIE  JACOBS</t>
  </si>
  <si>
    <t>March 14, 2025 12:22:27 PM</t>
  </si>
  <si>
    <t>March 14, 2025 12:37:22 PM</t>
  </si>
  <si>
    <t>March 14, 2025 12:42:35 PM</t>
  </si>
  <si>
    <t>March 14, 2025 2:38:56 PM</t>
  </si>
  <si>
    <t>March 14, 2025 3:00:56 PM</t>
  </si>
  <si>
    <t>March 14, 2025 3:04:48 PM</t>
  </si>
  <si>
    <t>March 14, 2025 1:55:57 PM</t>
  </si>
  <si>
    <t>March 14, 2025 2:18:55 PM</t>
  </si>
  <si>
    <t>March 14, 2025 2:24:37 PM</t>
  </si>
  <si>
    <t>March 14, 2025 11:15:59 AM</t>
  </si>
  <si>
    <t>March 14, 2025 11:30:23 AM</t>
  </si>
  <si>
    <t>March 14, 2025 11:32:41 AM</t>
  </si>
  <si>
    <t>March 14, 2025 8:57:22 AM</t>
  </si>
  <si>
    <t>March 14, 2025 9:29:58 AM</t>
  </si>
  <si>
    <t>March 14, 2025 10:38:56 AM</t>
  </si>
  <si>
    <t>March 14, 2025 10:57:28 AM</t>
  </si>
  <si>
    <t>March 14, 2025 10:58:17 AM</t>
  </si>
  <si>
    <t>JESSICA NEFFENDORF</t>
  </si>
  <si>
    <t>March 14, 2025 1:12:27 PM</t>
  </si>
  <si>
    <t>March 14, 2025 1:29:24 PM</t>
  </si>
  <si>
    <t>March 14, 2025 1:30:36 PM</t>
  </si>
  <si>
    <t>March 14, 2025 7:31:27 AM</t>
  </si>
  <si>
    <t>March 14, 2025 8:17:51 AM</t>
  </si>
  <si>
    <t>March 14, 2025 8:21:53 AM</t>
  </si>
  <si>
    <t>March 14, 2025 9:57:52 AM</t>
  </si>
  <si>
    <t>March 14, 2025 10:11:59 AM</t>
  </si>
  <si>
    <t>March 14, 2025 10:14:22 AM</t>
  </si>
  <si>
    <t>March 15, 2025 5:34:51 AM</t>
  </si>
  <si>
    <t>March 15, 2025 6:02:55 AM</t>
  </si>
  <si>
    <t>March 15, 2025 6:07:30 AM</t>
  </si>
  <si>
    <t>March 10, 2025 12:15:29 PM</t>
  </si>
  <si>
    <t>March 10, 2025 12:28:23 PM</t>
  </si>
  <si>
    <t>March 10, 2025 12:30:42 PM</t>
  </si>
  <si>
    <t>March 10, 2025 7:34:58 AM</t>
  </si>
  <si>
    <t>March 10, 2025 7:50:24 AM</t>
  </si>
  <si>
    <t>March 10, 2025 8:02:40 AM</t>
  </si>
  <si>
    <t>March 10, 2025 9:45:28 AM</t>
  </si>
  <si>
    <t>March 10, 2025 9:59:29 AM</t>
  </si>
  <si>
    <t>March 10, 2025 10:01:41 AM</t>
  </si>
  <si>
    <t>March 10, 2025 11:06:23 AM</t>
  </si>
  <si>
    <t>March 10, 2025 11:22:54 AM</t>
  </si>
  <si>
    <t>March 10, 2025 2:00:30 PM</t>
  </si>
  <si>
    <t>March 10, 2025 2:32:22 PM</t>
  </si>
  <si>
    <t>March 10, 2025 2:35:08 PM</t>
  </si>
  <si>
    <t>March 10, 2025 2:52:52 PM</t>
  </si>
  <si>
    <t>March 10, 2025 2:56:56 PM</t>
  </si>
  <si>
    <t>March 10, 2025 10:49:27 AM</t>
  </si>
  <si>
    <t>March 10, 2025 10:49:36 AM</t>
  </si>
  <si>
    <t>March 10, 2025 2:06:23 PM</t>
  </si>
  <si>
    <t>March 10, 2025 3:04:55 PM</t>
  </si>
  <si>
    <t>March 10, 2025 3:07:13 PM</t>
  </si>
  <si>
    <t>March 10, 2025 2:42:58 PM</t>
  </si>
  <si>
    <t>March 10, 2025 2:44:41 PM</t>
  </si>
  <si>
    <t>March 10, 2025 1:21:29 PM</t>
  </si>
  <si>
    <t>March 10, 2025 1:46:58 PM</t>
  </si>
  <si>
    <t>March 10, 2025 1:52:38 PM</t>
  </si>
  <si>
    <t>March 10, 2025 8:31:59 AM</t>
  </si>
  <si>
    <t>March 10, 2025 9:01:45 AM</t>
  </si>
  <si>
    <t>March 11, 2025 7:49:55 AM</t>
  </si>
  <si>
    <t>March 11, 2025 8:17:56 AM</t>
  </si>
  <si>
    <t>March 11, 2025 8:20:04 AM</t>
  </si>
  <si>
    <t>March 11, 2025 2:43:26 PM</t>
  </si>
  <si>
    <t>March 11, 2025 3:16:26 PM</t>
  </si>
  <si>
    <t>March 11, 2025 3:17:53 PM</t>
  </si>
  <si>
    <t>March 11, 2025 1:31:26 PM</t>
  </si>
  <si>
    <t>March 11, 2025 2:07:56 PM</t>
  </si>
  <si>
    <t>March 11, 2025 2:10:03 PM</t>
  </si>
  <si>
    <t>MARY HARGE</t>
  </si>
  <si>
    <t>March 11, 2025 9:06:27 AM</t>
  </si>
  <si>
    <t>March 11, 2025 9:35:55 AM</t>
  </si>
  <si>
    <t>March 11, 2025 10:30:42 AM</t>
  </si>
  <si>
    <t>March 11, 2025 11:14:57 AM</t>
  </si>
  <si>
    <t>March 11, 2025 12:26:26 PM</t>
  </si>
  <si>
    <t>March 11, 2025 12:41:23 PM</t>
  </si>
  <si>
    <t>March 11, 2025 3:28:58 PM</t>
  </si>
  <si>
    <t>March 11, 2025 3:30:21 PM</t>
  </si>
  <si>
    <t>JOHN BROWN</t>
  </si>
  <si>
    <t>March 11, 2025 3:22:21 PM</t>
  </si>
  <si>
    <t>March 11, 2025 3:23:52 PM</t>
  </si>
  <si>
    <t xml:space="preserve">Lindsey  Barajas </t>
  </si>
  <si>
    <t>March 11, 2025 6:58:25 AM</t>
  </si>
  <si>
    <t>March 11, 2025 7:24:58 AM</t>
  </si>
  <si>
    <t>March 11, 2025 7:29:03 AM</t>
  </si>
  <si>
    <t>March 12, 2025 8:10:58 AM</t>
  </si>
  <si>
    <t>March 12, 2025 8:22:26 AM</t>
  </si>
  <si>
    <t>March 12, 2025 8:23:59 AM</t>
  </si>
  <si>
    <t>March 12, 2025 2:27:30 PM</t>
  </si>
  <si>
    <t>March 12, 2025 2:47:29 PM</t>
  </si>
  <si>
    <t>March 12, 2025 2:51:44 PM</t>
  </si>
  <si>
    <t>March 12, 2025 3:05:56 PM</t>
  </si>
  <si>
    <t>March 12, 2025 3:30:27 PM</t>
  </si>
  <si>
    <t>March 12, 2025 3:31:45 PM</t>
  </si>
  <si>
    <t>March 12, 2025 7:12:27 AM</t>
  </si>
  <si>
    <t>March 12, 2025 7:41:27 AM</t>
  </si>
  <si>
    <t>March 12, 2025 7:43:36 AM</t>
  </si>
  <si>
    <t>CYNTHIA FROST</t>
  </si>
  <si>
    <t>March 12, 2025 9:36:20 AM</t>
  </si>
  <si>
    <t>March 12, 2025 9:54:59 AM</t>
  </si>
  <si>
    <t>March 12, 2025 9:57:01 AM</t>
  </si>
  <si>
    <t>March 12, 2025 6:37:54 AM</t>
  </si>
  <si>
    <t>March 12, 2025 7:26:21 AM</t>
  </si>
  <si>
    <t>March 12, 2025 7:30:02 AM</t>
  </si>
  <si>
    <t>March 12, 2025 1:15:55 PM</t>
  </si>
  <si>
    <t>March 12, 2025 2:07:23 PM</t>
  </si>
  <si>
    <t>March 12, 2025 2:08:58 PM</t>
  </si>
  <si>
    <t>March 12, 2025 10:31:57 AM</t>
  </si>
  <si>
    <t>March 12, 2025 10:39:58 AM</t>
  </si>
  <si>
    <t>March 12, 2025 10:45:30 AM</t>
  </si>
  <si>
    <t>March 12, 2025 10:12:59 AM</t>
  </si>
  <si>
    <t>March 12, 2025 10:51:23 AM</t>
  </si>
  <si>
    <t>March 12, 2025 10:53:26 AM</t>
  </si>
  <si>
    <t>DEVONE BOOKER</t>
  </si>
  <si>
    <t>March 12, 2025 6:04:28 AM</t>
  </si>
  <si>
    <t>March 12, 2025 7:06:56 AM</t>
  </si>
  <si>
    <t>March 12, 2025 7:09:34 AM</t>
  </si>
  <si>
    <t>March 12, 2025 12:35:54 PM</t>
  </si>
  <si>
    <t>March 12, 2025 1:43:28 PM</t>
  </si>
  <si>
    <t>March 12, 2025 1:47:53 PM</t>
  </si>
  <si>
    <t>Alberto Lara-Torres</t>
  </si>
  <si>
    <t>March 12, 2025 11:06:26 AM</t>
  </si>
  <si>
    <t>March 12, 2025 11:44:57 AM</t>
  </si>
  <si>
    <t>March 12, 2025 11:49:26 AM</t>
  </si>
  <si>
    <t>March 12, 2025 3:14:58 PM</t>
  </si>
  <si>
    <t>March 12, 2025 3:44:55 PM</t>
  </si>
  <si>
    <t>March 12, 2025 3:46:06 PM</t>
  </si>
  <si>
    <t>March 12, 2025 8:57:23 AM</t>
  </si>
  <si>
    <t>March 12, 2025 9:12:59 AM</t>
  </si>
  <si>
    <t>March 12, 2025 9:14:59 AM</t>
  </si>
  <si>
    <t>March 13, 2025 9:20:26 AM</t>
  </si>
  <si>
    <t>March 13, 2025 9:35:29 AM</t>
  </si>
  <si>
    <t>March 13, 2025 9:36:22 AM</t>
  </si>
  <si>
    <t>March 13, 2025 8:16:56 AM</t>
  </si>
  <si>
    <t>March 13, 2025 9:05:25 AM</t>
  </si>
  <si>
    <t>March 13, 2025 9:07:30 AM</t>
  </si>
  <si>
    <t>March 13, 2025 1:57:56 PM</t>
  </si>
  <si>
    <t>March 13, 2025 2:45:57 PM</t>
  </si>
  <si>
    <t>March 13, 2025 2:50:03 PM</t>
  </si>
  <si>
    <t>March 13, 2025 8:24:57 AM</t>
  </si>
  <si>
    <t>March 13, 2025 9:12:59 AM</t>
  </si>
  <si>
    <t>March 13, 2025 9:16:36 AM</t>
  </si>
  <si>
    <t>March 13, 2025 7:42:24 AM</t>
  </si>
  <si>
    <t>March 13, 2025 8:39:24 AM</t>
  </si>
  <si>
    <t>March 13, 2025 8:42:21 AM</t>
  </si>
  <si>
    <t>March 13, 2025 11:37:21 AM</t>
  </si>
  <si>
    <t>March 13, 2025 11:54:29 AM</t>
  </si>
  <si>
    <t>March 13, 2025 11:56:11 AM</t>
  </si>
  <si>
    <t>March 13, 2025 10:11:21 AM</t>
  </si>
  <si>
    <t>March 13, 2025 10:33:23 AM</t>
  </si>
  <si>
    <t>March 13, 2025 10:38:34 AM</t>
  </si>
  <si>
    <t>HILDA MARTINEZ</t>
  </si>
  <si>
    <t>March 13, 2025 7:06:56 AM</t>
  </si>
  <si>
    <t>March 13, 2025 7:24:27 AM</t>
  </si>
  <si>
    <t>March 13, 2025 7:26:41 AM</t>
  </si>
  <si>
    <t>GUADALUPE BANDA</t>
  </si>
  <si>
    <t>March 13, 2025 11:17:23 AM</t>
  </si>
  <si>
    <t>March 13, 2025 12:15:56 PM</t>
  </si>
  <si>
    <t>March 13, 2025 12:19:28 PM</t>
  </si>
  <si>
    <t>March 13, 2025 5:20:25 AM</t>
  </si>
  <si>
    <t>March 13, 2025 6:21:55 AM</t>
  </si>
  <si>
    <t>March 13, 2025 6:24:43 AM</t>
  </si>
  <si>
    <t>NIKKI TAYLOR</t>
  </si>
  <si>
    <t>March 14, 2025 2:24:23 PM</t>
  </si>
  <si>
    <t>March 14, 2025 3:13:23 PM</t>
  </si>
  <si>
    <t>March 14, 2025 3:23:04 PM</t>
  </si>
  <si>
    <t>March 14, 2025 10:23:58 AM</t>
  </si>
  <si>
    <t>March 14, 2025 11:07:26 AM</t>
  </si>
  <si>
    <t>March 14, 2025 11:15:01 AM</t>
  </si>
  <si>
    <t>March 14, 2025 10:44:25 AM</t>
  </si>
  <si>
    <t>March 14, 2025 10:46:05 AM</t>
  </si>
  <si>
    <t>JOHN SOTO</t>
  </si>
  <si>
    <t>March 14, 2025 6:56:53 AM</t>
  </si>
  <si>
    <t>March 14, 2025 7:42:58 AM</t>
  </si>
  <si>
    <t>March 14, 2025 7:45:56 AM</t>
  </si>
  <si>
    <t>March 14, 2025 7:45:58 AM</t>
  </si>
  <si>
    <t>March 14, 2025 11:22:29 AM</t>
  </si>
  <si>
    <t>March 14, 2025 11:38:08 AM</t>
  </si>
  <si>
    <t>JOYCE CURLIN</t>
  </si>
  <si>
    <t>March 14, 2025 8:26:27 AM</t>
  </si>
  <si>
    <t>March 14, 2025 9:20:55 AM</t>
  </si>
  <si>
    <t>March 14, 2025 9:24:04 AM</t>
  </si>
  <si>
    <t>March 14, 2025 5:58:26 AM</t>
  </si>
  <si>
    <t>March 14, 2025 6:15:59 AM</t>
  </si>
  <si>
    <t>March 14, 2025 6:19:41 AM</t>
  </si>
  <si>
    <t>March 14, 2025 9:10:57 AM</t>
  </si>
  <si>
    <t>March 14, 2025 9:58:29 AM</t>
  </si>
  <si>
    <t>March 14, 2025 10:04:17 AM</t>
  </si>
  <si>
    <t>March 14, 2025 8:45:59 AM</t>
  </si>
  <si>
    <t>March 14, 2025 9:54:57 AM</t>
  </si>
  <si>
    <t>March 14, 2025 9:57:25 AM</t>
  </si>
  <si>
    <t>March 14, 2025 5:17:23 AM</t>
  </si>
  <si>
    <t>March 14, 2025 5:39:27 AM</t>
  </si>
  <si>
    <t>March 14, 2025 5:43:50 AM</t>
  </si>
  <si>
    <t>March 14, 2025 1:07:57 PM</t>
  </si>
  <si>
    <t>March 14, 2025 1:15:27 PM</t>
  </si>
  <si>
    <t>March 14, 2025 1:47:05 PM</t>
  </si>
  <si>
    <t xml:space="preserve">SAKINA  CAREY </t>
  </si>
  <si>
    <t>March 14, 2025 7:20:58 AM</t>
  </si>
  <si>
    <t>March 14, 2025 7:58:53 AM</t>
  </si>
  <si>
    <t>March 14, 2025 8:08:06 AM</t>
  </si>
  <si>
    <t>MARIA HERNANDEZ</t>
  </si>
  <si>
    <t>March 10, 2025 11:35:22 AM</t>
  </si>
  <si>
    <t>March 10, 2025 11:46:58 AM</t>
  </si>
  <si>
    <t>March 10, 2025 11:50:41 AM</t>
  </si>
  <si>
    <t>REBECCA AYARS</t>
  </si>
  <si>
    <t>March 10, 2025 11:15:21 AM</t>
  </si>
  <si>
    <t>March 10, 2025 12:29:56 PM</t>
  </si>
  <si>
    <t>March 10, 2025 12:32:40 PM</t>
  </si>
  <si>
    <t>March 10, 2025 10:22:53 AM</t>
  </si>
  <si>
    <t>March 10, 2025 10:55:21 AM</t>
  </si>
  <si>
    <t>March 10, 2025 10:58:22 AM</t>
  </si>
  <si>
    <t>EULOGIO REYNA</t>
  </si>
  <si>
    <t>March 10, 2025 8:53:56 AM</t>
  </si>
  <si>
    <t>March 10, 2025 9:50:57 AM</t>
  </si>
  <si>
    <t>March 10, 2025 9:59:31 AM</t>
  </si>
  <si>
    <t>March 10, 2025 8:28:25 AM</t>
  </si>
  <si>
    <t>March 10, 2025 8:43:40 AM</t>
  </si>
  <si>
    <t>VIRGINIA BERMEA</t>
  </si>
  <si>
    <t>March 10, 2025 7:20:25 AM</t>
  </si>
  <si>
    <t>March 10, 2025 7:38:29 AM</t>
  </si>
  <si>
    <t>March 10, 2025 7:46:37 AM</t>
  </si>
  <si>
    <t>March 10, 2025 1:51:23 PM</t>
  </si>
  <si>
    <t>March 10, 2025 2:44:29 PM</t>
  </si>
  <si>
    <t>March 10, 2025 2:47:54 PM</t>
  </si>
  <si>
    <t>March 10, 2025 6:57:26 AM</t>
  </si>
  <si>
    <t>March 10, 2025 7:12:58 AM</t>
  </si>
  <si>
    <t>March 10, 2025 7:15:56 AM</t>
  </si>
  <si>
    <t>March 10, 2025 2:25:24 PM</t>
  </si>
  <si>
    <t>March 10, 2025 3:07:57 PM</t>
  </si>
  <si>
    <t>March 10, 2025 3:11:22 PM</t>
  </si>
  <si>
    <t>March 10, 2025 12:09:27 PM</t>
  </si>
  <si>
    <t>March 10, 2025 12:51:30 PM</t>
  </si>
  <si>
    <t>March 10, 2025 12:54:18 PM</t>
  </si>
  <si>
    <t>March 11, 2025 7:43:28 AM</t>
  </si>
  <si>
    <t>March 11, 2025 8:18:59 AM</t>
  </si>
  <si>
    <t>March 11, 2025 8:20:36 AM</t>
  </si>
  <si>
    <t xml:space="preserve">Charles  Brown </t>
  </si>
  <si>
    <t>March 11, 2025 10:26:29 AM</t>
  </si>
  <si>
    <t>March 11, 2025 10:48:59 AM</t>
  </si>
  <si>
    <t>March 11, 2025 10:51:12 AM</t>
  </si>
  <si>
    <t>Gwendolyn  McTernen</t>
  </si>
  <si>
    <t>March 11, 2025 10:56:55 AM</t>
  </si>
  <si>
    <t>March 11, 2025 11:38:58 AM</t>
  </si>
  <si>
    <t>March 11, 2025 11:41:35 AM</t>
  </si>
  <si>
    <t>March 11, 2025 8:58:23 AM</t>
  </si>
  <si>
    <t>March 11, 2025 9:35:25 AM</t>
  </si>
  <si>
    <t>March 11, 2025 9:39:40 AM</t>
  </si>
  <si>
    <t>March 11, 2025 2:29:26 PM</t>
  </si>
  <si>
    <t>March 11, 2025 3:17:59 PM</t>
  </si>
  <si>
    <t>March 11, 2025 3:26:06 PM</t>
  </si>
  <si>
    <t>March 11, 2025 1:23:27 PM</t>
  </si>
  <si>
    <t>March 11, 2025 2:33:32 PM</t>
  </si>
  <si>
    <t>PETER NGUYEN</t>
  </si>
  <si>
    <t>March 11, 2025 2:14:26 PM</t>
  </si>
  <si>
    <t>March 11, 2025 3:02:57 PM</t>
  </si>
  <si>
    <t>March 11, 2025 3:04:40 PM</t>
  </si>
  <si>
    <t>JULITA TENEDERO</t>
  </si>
  <si>
    <t>March 11, 2025 12:15:28 PM</t>
  </si>
  <si>
    <t>March 11, 2025 12:46:28 PM</t>
  </si>
  <si>
    <t>March 11, 2025 12:50:59 PM</t>
  </si>
  <si>
    <t>March 10, 2025 11:56:57 AM</t>
  </si>
  <si>
    <t>March 10, 2025 12:07:59 PM</t>
  </si>
  <si>
    <t>March 10, 2025 12:18:45 PM</t>
  </si>
  <si>
    <t>March 10, 2025 6:41:56 AM</t>
  </si>
  <si>
    <t>March 10, 2025 7:11:28 AM</t>
  </si>
  <si>
    <t>March 10, 2025 7:13:08 AM</t>
  </si>
  <si>
    <t>March 10, 2025 2:18:59 PM</t>
  </si>
  <si>
    <t>March 10, 2025 2:47:57 PM</t>
  </si>
  <si>
    <t>March 10, 2025 2:50:16 PM</t>
  </si>
  <si>
    <t>DEBORAH LEE</t>
  </si>
  <si>
    <t>March 10, 2025 3:16:27 PM</t>
  </si>
  <si>
    <t>March 10, 2025 3:30:59 PM</t>
  </si>
  <si>
    <t>March 10, 2025 3:36:52 PM</t>
  </si>
  <si>
    <t>March 10, 2025 1:45:27 PM</t>
  </si>
  <si>
    <t>March 10, 2025 2:05:29 PM</t>
  </si>
  <si>
    <t>March 10, 2025 2:12:59 PM</t>
  </si>
  <si>
    <t>March 10, 2025 7:29:59 AM</t>
  </si>
  <si>
    <t>March 10, 2025 8:12:50 AM</t>
  </si>
  <si>
    <t>March 10, 2025 9:01:59 AM</t>
  </si>
  <si>
    <t>March 10, 2025 9:30:59 AM</t>
  </si>
  <si>
    <t>March 10, 2025 9:35:30 AM</t>
  </si>
  <si>
    <t>March 10, 2025 10:03:58 AM</t>
  </si>
  <si>
    <t>March 10, 2025 10:59:25 AM</t>
  </si>
  <si>
    <t>March 10, 2025 11:03:23 AM</t>
  </si>
  <si>
    <t>March 10, 2025 10:23:57 AM</t>
  </si>
  <si>
    <t>March 10, 2025 11:35:58 AM</t>
  </si>
  <si>
    <t>March 10, 2025 11:40:05 AM</t>
  </si>
  <si>
    <t>March 11, 2025 12:53:58 PM</t>
  </si>
  <si>
    <t>March 11, 2025 1:12:58 PM</t>
  </si>
  <si>
    <t>March 11, 2025 1:19:15 PM</t>
  </si>
  <si>
    <t>March 11, 2025 1:37:59 PM</t>
  </si>
  <si>
    <t>March 11, 2025 2:10:00 PM</t>
  </si>
  <si>
    <t>March 11, 2025 2:11:38 PM</t>
  </si>
  <si>
    <t>March 11, 2025 1:55:29 PM</t>
  </si>
  <si>
    <t>March 11, 2025 1:56:48 PM</t>
  </si>
  <si>
    <t>BESSIE WILLIAMS</t>
  </si>
  <si>
    <t>March 11, 2025 12:29:32 PM</t>
  </si>
  <si>
    <t>March 11, 2025 12:56:59 PM</t>
  </si>
  <si>
    <t>YOLANDA CORPUS</t>
  </si>
  <si>
    <t>March 11, 2025 10:45:22 AM</t>
  </si>
  <si>
    <t>March 11, 2025 11:33:29 AM</t>
  </si>
  <si>
    <t>March 11, 2025 11:35:11 AM</t>
  </si>
  <si>
    <t>March 11, 2025 3:00:28 PM</t>
  </si>
  <si>
    <t>March 11, 2025 3:22:29 PM</t>
  </si>
  <si>
    <t>March 11, 2025 3:29:19 PM</t>
  </si>
  <si>
    <t>ROBIN BENNETT</t>
  </si>
  <si>
    <t>March 11, 2025 9:02:24 AM</t>
  </si>
  <si>
    <t>March 11, 2025 9:23:59 AM</t>
  </si>
  <si>
    <t>March 11, 2025 9:28:12 AM</t>
  </si>
  <si>
    <t>March 11, 2025 8:30:25 AM</t>
  </si>
  <si>
    <t>March 11, 2025 9:08:38 AM</t>
  </si>
  <si>
    <t>March 11, 2025 7:15:28 AM</t>
  </si>
  <si>
    <t>March 11, 2025 8:02:00 AM</t>
  </si>
  <si>
    <t>March 11, 2025 8:05:20 AM</t>
  </si>
  <si>
    <t>March 11, 2025 11:08:29 AM</t>
  </si>
  <si>
    <t>March 11, 2025 11:19:28 AM</t>
  </si>
  <si>
    <t>March 11, 2025 11:21:47 AM</t>
  </si>
  <si>
    <t>ELVIN WINSLOW</t>
  </si>
  <si>
    <t>March 11, 2025 11:52:00 AM</t>
  </si>
  <si>
    <t>March 11, 2025 12:14:28 PM</t>
  </si>
  <si>
    <t>March 11, 2025 12:23:42 PM</t>
  </si>
  <si>
    <t>March 10, 2025 11:46:26 AM</t>
  </si>
  <si>
    <t>March 10, 2025 12:20:16 PM</t>
  </si>
  <si>
    <t>March 10, 2025 11:23:12 AM</t>
  </si>
  <si>
    <t>March 10, 2025 11:30:59 AM</t>
  </si>
  <si>
    <t>March 10, 2025 11:36:34 AM</t>
  </si>
  <si>
    <t>NYREE MACK</t>
  </si>
  <si>
    <t>March 10, 2025 1:47:55 PM</t>
  </si>
  <si>
    <t>March 10, 2025 2:29:27 PM</t>
  </si>
  <si>
    <t>March 10, 2025 2:31:10 PM</t>
  </si>
  <si>
    <t>March 10, 2025 9:00:29 AM</t>
  </si>
  <si>
    <t>March 10, 2025 10:05:58 AM</t>
  </si>
  <si>
    <t>March 10, 2025 10:07:07 AM</t>
  </si>
  <si>
    <t>March 10, 2025 7:49:26 AM</t>
  </si>
  <si>
    <t>March 10, 2025 8:26:26 AM</t>
  </si>
  <si>
    <t>March 10, 2025 8:31:55 AM</t>
  </si>
  <si>
    <t>March 10, 2025 9:32:28 AM</t>
  </si>
  <si>
    <t>March 10, 2025 10:35:58 AM</t>
  </si>
  <si>
    <t>March 10, 2025 10:39:57 AM</t>
  </si>
  <si>
    <t>CARLOS VELEZ</t>
  </si>
  <si>
    <t>March 10, 2025 7:31:29 AM</t>
  </si>
  <si>
    <t>March 10, 2025 8:15:28 AM</t>
  </si>
  <si>
    <t>March 10, 2025 8:16:24 AM</t>
  </si>
  <si>
    <t>March 11, 2025 2:01:29 PM</t>
  </si>
  <si>
    <t>March 11, 2025 2:45:24 PM</t>
  </si>
  <si>
    <t>March 11, 2025 2:48:16 PM</t>
  </si>
  <si>
    <t>LEON PHILLIPS</t>
  </si>
  <si>
    <t>March 11, 2025 10:33:57 AM</t>
  </si>
  <si>
    <t>March 11, 2025 11:12:57 AM</t>
  </si>
  <si>
    <t>March 11, 2025 11:15:28 AM</t>
  </si>
  <si>
    <t>March 11, 2025 9:58:27 AM</t>
  </si>
  <si>
    <t>March 11, 2025 10:23:27 AM</t>
  </si>
  <si>
    <t>March 11, 2025 10:27:22 AM</t>
  </si>
  <si>
    <t>March 11, 2025 3:17:27 PM</t>
  </si>
  <si>
    <t>March 11, 2025 3:19:07 PM</t>
  </si>
  <si>
    <t>March 11, 2025 8:56:28 AM</t>
  </si>
  <si>
    <t>March 11, 2025 9:40:57 AM</t>
  </si>
  <si>
    <t>March 11, 2025 9:42:51 AM</t>
  </si>
  <si>
    <t>JOSEPH ESTES</t>
  </si>
  <si>
    <t>March 11, 2025 7:52:58 AM</t>
  </si>
  <si>
    <t>March 11, 2025 8:22:28 AM</t>
  </si>
  <si>
    <t>March 11, 2025 8:24:40 AM</t>
  </si>
  <si>
    <t>DANIEL ADAMS</t>
  </si>
  <si>
    <t>March 11, 2025 1:52:29 PM</t>
  </si>
  <si>
    <t>March 11, 2025 2:16:55 PM</t>
  </si>
  <si>
    <t>March 11, 2025 7:34:25 AM</t>
  </si>
  <si>
    <t>March 11, 2025 8:14:57 AM</t>
  </si>
  <si>
    <t>March 11, 2025 8:18:01 AM</t>
  </si>
  <si>
    <t>March 11, 2025 7:21:57 AM</t>
  </si>
  <si>
    <t>March 11, 2025 8:18:03 AM</t>
  </si>
  <si>
    <t>March 12, 2025 8:51:54 AM</t>
  </si>
  <si>
    <t>March 12, 2025 9:03:59 AM</t>
  </si>
  <si>
    <t>March 12, 2025 9:05:28 AM</t>
  </si>
  <si>
    <t>OSCAR JOHNSON</t>
  </si>
  <si>
    <t>March 12, 2025 9:50:59 AM</t>
  </si>
  <si>
    <t>March 12, 2025 10:29:59 AM</t>
  </si>
  <si>
    <t>March 12, 2025 10:32:45 AM</t>
  </si>
  <si>
    <t>March 12, 2025 12:47:28 PM</t>
  </si>
  <si>
    <t>March 12, 2025 1:25:27 PM</t>
  </si>
  <si>
    <t>March 12, 2025 1:28:13 PM</t>
  </si>
  <si>
    <t>March 12, 2025 7:28:59 AM</t>
  </si>
  <si>
    <t>March 12, 2025 8:09:22 AM</t>
  </si>
  <si>
    <t>March 12, 2025 8:12:45 AM</t>
  </si>
  <si>
    <t>March 12, 2025 11:30:23 AM</t>
  </si>
  <si>
    <t>March 12, 2025 11:54:57 AM</t>
  </si>
  <si>
    <t>March 12, 2025 11:57:17 AM</t>
  </si>
  <si>
    <t>March 12, 2025 2:03:24 PM</t>
  </si>
  <si>
    <t>March 12, 2025 2:43:25 PM</t>
  </si>
  <si>
    <t>March 12, 2025 2:46:23 PM</t>
  </si>
  <si>
    <t>March 12, 2025 10:05:58 AM</t>
  </si>
  <si>
    <t>March 12, 2025 10:58:50 AM</t>
  </si>
  <si>
    <t>CRICELIA LUNA</t>
  </si>
  <si>
    <t>March 12, 2025 10:44:38 AM</t>
  </si>
  <si>
    <t>March 12, 2025 11:11:22 AM</t>
  </si>
  <si>
    <t>March 12, 2025 11:13:39 AM</t>
  </si>
  <si>
    <t>CARLOS  GIRON</t>
  </si>
  <si>
    <t>March 12, 2025 12:26:27 PM</t>
  </si>
  <si>
    <t>March 12, 2025 1:35:28 PM</t>
  </si>
  <si>
    <t>March 12, 2025 1:37:15 PM</t>
  </si>
  <si>
    <t>March 13, 2025 6:50:56 PM</t>
  </si>
  <si>
    <t>March 13, 2025 7:45:25 PM</t>
  </si>
  <si>
    <t>March 13, 2025 7:46:47 PM</t>
  </si>
  <si>
    <t>March 13, 2025 5:09:27 PM</t>
  </si>
  <si>
    <t>March 13, 2025 5:28:28 PM</t>
  </si>
  <si>
    <t>March 13, 2025 5:29:56 PM</t>
  </si>
  <si>
    <t>March 13, 2025 3:03:23 PM</t>
  </si>
  <si>
    <t>March 13, 2025 4:01:59 PM</t>
  </si>
  <si>
    <t>March 13, 2025 4:04:20 PM</t>
  </si>
  <si>
    <t>March 13, 2025 8:10:24 PM</t>
  </si>
  <si>
    <t>March 13, 2025 9:12:28 PM</t>
  </si>
  <si>
    <t>March 13, 2025 9:14:22 PM</t>
  </si>
  <si>
    <t>HELEN GARNER</t>
  </si>
  <si>
    <t>March 13, 2025 5:46:26 PM</t>
  </si>
  <si>
    <t>March 13, 2025 6:02:53 PM</t>
  </si>
  <si>
    <t>March 13, 2025 6:05:24 PM</t>
  </si>
  <si>
    <t>March 13, 2025 8:21:56 PM</t>
  </si>
  <si>
    <t>March 13, 2025 8:47:54 PM</t>
  </si>
  <si>
    <t>March 13, 2025 8:50:26 PM</t>
  </si>
  <si>
    <t>March 13, 2025 5:20:29 PM</t>
  </si>
  <si>
    <t>March 13, 2025 6:28:55 PM</t>
  </si>
  <si>
    <t>March 13, 2025 6:30:57 PM</t>
  </si>
  <si>
    <t>March 13, 2025 4:59:54 PM</t>
  </si>
  <si>
    <t>March 13, 2025 5:01:33 PM</t>
  </si>
  <si>
    <t>MICHAEL MYERS</t>
  </si>
  <si>
    <t>March 13, 2025 2:17:31 PM</t>
  </si>
  <si>
    <t>March 13, 2025 3:39:42 PM</t>
  </si>
  <si>
    <t>March 13, 2025 3:39:43 PM</t>
  </si>
  <si>
    <t>March 10, 2025 8:00:58 PM</t>
  </si>
  <si>
    <t>March 10, 2025 8:28:58 PM</t>
  </si>
  <si>
    <t>March 10, 2025 8:48:34 PM</t>
  </si>
  <si>
    <t>OTHA HEARN</t>
  </si>
  <si>
    <t>March 10, 2025 3:10:59 PM</t>
  </si>
  <si>
    <t>March 10, 2025 3:28:26 PM</t>
  </si>
  <si>
    <t>March 10, 2025 3:32:07 PM</t>
  </si>
  <si>
    <t>March 10, 2025 9:55:56 PM</t>
  </si>
  <si>
    <t>March 10, 2025 10:24:59 PM</t>
  </si>
  <si>
    <t>March 10, 2025 10:34:13 PM</t>
  </si>
  <si>
    <t>JUANA PORTUGAL</t>
  </si>
  <si>
    <t>March 10, 2025 6:47:59 PM</t>
  </si>
  <si>
    <t>March 10, 2025 7:39:56 PM</t>
  </si>
  <si>
    <t>March 10, 2025 7:49:46 PM</t>
  </si>
  <si>
    <t>March 10, 2025 6:30:27 PM</t>
  </si>
  <si>
    <t>March 10, 2025 7:14:29 PM</t>
  </si>
  <si>
    <t>March 10, 2025 7:20:58 PM</t>
  </si>
  <si>
    <t>March 11, 2025 8:22:59 PM</t>
  </si>
  <si>
    <t>March 11, 2025 8:37:57 PM</t>
  </si>
  <si>
    <t>March 11, 2025 8:40:29 PM</t>
  </si>
  <si>
    <t>March 11, 2025 5:31:56 PM</t>
  </si>
  <si>
    <t>March 11, 2025 5:50:27 PM</t>
  </si>
  <si>
    <t>March 11, 2025 5:52:55 PM</t>
  </si>
  <si>
    <t>March 11, 2025 8:45:29 PM</t>
  </si>
  <si>
    <t>March 11, 2025 9:04:26 PM</t>
  </si>
  <si>
    <t>March 11, 2025 9:09:41 PM</t>
  </si>
  <si>
    <t>March 11, 2025 9:29:29 PM</t>
  </si>
  <si>
    <t>March 11, 2025 9:55:57 PM</t>
  </si>
  <si>
    <t>March 11, 2025 10:10:42 PM</t>
  </si>
  <si>
    <t>March 11, 2025 2:51:27 PM</t>
  </si>
  <si>
    <t>March 11, 2025 3:35:44 PM</t>
  </si>
  <si>
    <t>March 11, 2025 3:35:45 PM</t>
  </si>
  <si>
    <t>March 11, 2025 4:53:57 PM</t>
  </si>
  <si>
    <t>March 11, 2025 5:07:58 PM</t>
  </si>
  <si>
    <t>March 11, 2025 5:15:21 PM</t>
  </si>
  <si>
    <t>March 11, 2025 3:51:29 PM</t>
  </si>
  <si>
    <t>March 11, 2025 4:22:57 PM</t>
  </si>
  <si>
    <t>March 11, 2025 4:28:16 PM</t>
  </si>
  <si>
    <t>Kelly  Brown</t>
  </si>
  <si>
    <t>March 11, 2025 6:47:58 PM</t>
  </si>
  <si>
    <t>March 11, 2025 7:26:27 PM</t>
  </si>
  <si>
    <t>March 11, 2025 7:35:44 PM</t>
  </si>
  <si>
    <t>March 13, 2025 8:52:55 PM</t>
  </si>
  <si>
    <t>March 13, 2025 9:21:28 PM</t>
  </si>
  <si>
    <t>March 13, 2025 9:24:21 PM</t>
  </si>
  <si>
    <t>ALLEN  PICKRELL</t>
  </si>
  <si>
    <t>March 13, 2025 2:51:57 PM</t>
  </si>
  <si>
    <t>March 13, 2025 3:23:59 PM</t>
  </si>
  <si>
    <t>March 13, 2025 3:34:40 PM</t>
  </si>
  <si>
    <t>March 13, 2025 4:12:28 PM</t>
  </si>
  <si>
    <t>March 13, 2025 4:58:25 PM</t>
  </si>
  <si>
    <t>March 13, 2025 5:00:52 PM</t>
  </si>
  <si>
    <t>March 13, 2025 8:31:56 PM</t>
  </si>
  <si>
    <t>March 13, 2025 8:43:56 PM</t>
  </si>
  <si>
    <t>March 13, 2025 8:44:30 PM</t>
  </si>
  <si>
    <t>March 16, 2025 4:53:56 PM</t>
  </si>
  <si>
    <t>March 16, 2025 5:46:59 PM</t>
  </si>
  <si>
    <t>March 16, 2025 5:52:17 PM</t>
  </si>
  <si>
    <t>March 16, 2025 5:15:59 PM</t>
  </si>
  <si>
    <t>March 16, 2025 5:27:57 PM</t>
  </si>
  <si>
    <t>March 16, 2025 5:30:09 PM</t>
  </si>
  <si>
    <t>March 16, 2025 8:09:58 PM</t>
  </si>
  <si>
    <t>March 16, 2025 9:03:42 PM</t>
  </si>
  <si>
    <t>March 16, 2025 7:11:27 PM</t>
  </si>
  <si>
    <t>March 16, 2025 7:38:28 PM</t>
  </si>
  <si>
    <t>March 16, 2025 7:44:08 PM</t>
  </si>
  <si>
    <t>March 10, 2025 10:15:29 AM</t>
  </si>
  <si>
    <t>March 10, 2025 10:49:58 AM</t>
  </si>
  <si>
    <t>March 10, 2025 10:50:59 AM</t>
  </si>
  <si>
    <t>IAN KINDLER</t>
  </si>
  <si>
    <t>March 10, 2025 8:39:40 AM</t>
  </si>
  <si>
    <t>March 10, 2025 9:23:28 AM</t>
  </si>
  <si>
    <t>March 10, 2025 9:23:49 AM</t>
  </si>
  <si>
    <t>March 10, 2025 7:34:26 AM</t>
  </si>
  <si>
    <t>March 10, 2025 7:46:24 AM</t>
  </si>
  <si>
    <t>March 10, 2025 7:47:00 AM</t>
  </si>
  <si>
    <t>ADAM DWYER</t>
  </si>
  <si>
    <t>March 10, 2025 11:01:22 AM</t>
  </si>
  <si>
    <t>March 10, 2025 11:55:29 AM</t>
  </si>
  <si>
    <t>March 10, 2025 12:05:06 PM</t>
  </si>
  <si>
    <t>March 10, 2025 1:15:29 PM</t>
  </si>
  <si>
    <t>March 10, 2025 2:48:26 PM</t>
  </si>
  <si>
    <t>March 10, 2025 2:49:53 PM</t>
  </si>
  <si>
    <t>March 10, 2025 1:50:59 PM</t>
  </si>
  <si>
    <t>March 10, 2025 2:27:29 PM</t>
  </si>
  <si>
    <t>March 10, 2025 2:33:09 PM</t>
  </si>
  <si>
    <t>ALMA PULE</t>
  </si>
  <si>
    <t>March 10, 2025 12:39:27 PM</t>
  </si>
  <si>
    <t>March 10, 2025 12:52:28 PM</t>
  </si>
  <si>
    <t>March 10, 2025 12:53:04 PM</t>
  </si>
  <si>
    <t>BRADLEY LOPEZ</t>
  </si>
  <si>
    <t>March 10, 2025 7:24:58 AM</t>
  </si>
  <si>
    <t>March 10, 2025 8:10:52 AM</t>
  </si>
  <si>
    <t>March 10, 2025 8:12:35 AM</t>
  </si>
  <si>
    <t>RYAN MELTON</t>
  </si>
  <si>
    <t>March 10, 2025 8:00:21 AM</t>
  </si>
  <si>
    <t>March 10, 2025 9:43:25 AM</t>
  </si>
  <si>
    <t>March 10, 2025 9:45:59 AM</t>
  </si>
  <si>
    <t>March 10, 2025 9:46:02 AM</t>
  </si>
  <si>
    <t xml:space="preserve">Aurelio Morales </t>
  </si>
  <si>
    <t>March 12, 2025 12:14:25 PM</t>
  </si>
  <si>
    <t>March 12, 2025 12:34:24 PM</t>
  </si>
  <si>
    <t>March 12, 2025 12:36:16 PM</t>
  </si>
  <si>
    <t>March 12, 2025 11:28:28 AM</t>
  </si>
  <si>
    <t>March 12, 2025 11:49:27 AM</t>
  </si>
  <si>
    <t>March 12, 2025 11:51:53 AM</t>
  </si>
  <si>
    <t>March 12, 2025 6:20:00 AM</t>
  </si>
  <si>
    <t>March 12, 2025 7:49:58 AM</t>
  </si>
  <si>
    <t>March 12, 2025 7:56:55 AM</t>
  </si>
  <si>
    <t>ABIGAIL KRAFT</t>
  </si>
  <si>
    <t>March 12, 2025 6:49:24 AM</t>
  </si>
  <si>
    <t>March 12, 2025 7:59:53 AM</t>
  </si>
  <si>
    <t>March 12, 2025 8:02:08 AM</t>
  </si>
  <si>
    <t>March 12, 2025 2:38:26 PM</t>
  </si>
  <si>
    <t>March 12, 2025 3:05:24 PM</t>
  </si>
  <si>
    <t>March 12, 2025 3:06:12 PM</t>
  </si>
  <si>
    <t>March 12, 2025 9:23:00 AM</t>
  </si>
  <si>
    <t>March 12, 2025 9:58:53 AM</t>
  </si>
  <si>
    <t>March 12, 2025 9:59:31 AM</t>
  </si>
  <si>
    <t>March 12, 2025 9:39:27 AM</t>
  </si>
  <si>
    <t>March 12, 2025 9:46:58 AM</t>
  </si>
  <si>
    <t>March 12, 2025 9:47:24 AM</t>
  </si>
  <si>
    <t>March 12, 2025 10:29:24 AM</t>
  </si>
  <si>
    <t>March 12, 2025 12:02:27 PM</t>
  </si>
  <si>
    <t>March 12, 2025 12:06:02 PM</t>
  </si>
  <si>
    <t>March 12, 2025 10:44:30 AM</t>
  </si>
  <si>
    <t>March 12, 2025 11:09:25 AM</t>
  </si>
  <si>
    <t>March 12, 2025 11:10:58 AM</t>
  </si>
  <si>
    <t>March 12, 2025 8:26:58 AM</t>
  </si>
  <si>
    <t>March 12, 2025 8:52:36 AM</t>
  </si>
  <si>
    <t>March 12, 2025 3:36:58 PM</t>
  </si>
  <si>
    <t>March 12, 2025 4:35:58 PM</t>
  </si>
  <si>
    <t>March 12, 2025 5:06:41 PM</t>
  </si>
  <si>
    <t>SAMUEL JACKSON</t>
  </si>
  <si>
    <t>March 13, 2025 6:26:56 AM</t>
  </si>
  <si>
    <t>March 13, 2025 7:20:57 AM</t>
  </si>
  <si>
    <t>March 13, 2025 12:28:51 PM</t>
  </si>
  <si>
    <t>March 13, 2025 12:41:27 PM</t>
  </si>
  <si>
    <t>March 13, 2025 12:42:17 PM</t>
  </si>
  <si>
    <t>March 13, 2025 7:06:59 AM</t>
  </si>
  <si>
    <t>March 13, 2025 8:05:00 AM</t>
  </si>
  <si>
    <t>March 13, 2025 8:05:57 AM</t>
  </si>
  <si>
    <t>March 13, 2025 10:39:49 AM</t>
  </si>
  <si>
    <t>March 13, 2025 11:03:59 AM</t>
  </si>
  <si>
    <t>March 13, 2025 11:05:29 AM</t>
  </si>
  <si>
    <t>March 13, 2025 2:57:29 PM</t>
  </si>
  <si>
    <t>March 13, 2025 3:25:29 PM</t>
  </si>
  <si>
    <t>March 13, 2025 3:25:58 PM</t>
  </si>
  <si>
    <t>March 13, 2025 11:57:58 AM</t>
  </si>
  <si>
    <t>March 13, 2025 12:19:58 PM</t>
  </si>
  <si>
    <t>March 13, 2025 12:21:45 PM</t>
  </si>
  <si>
    <t>WYATT OBERG</t>
  </si>
  <si>
    <t>March 13, 2025 9:04:27 AM</t>
  </si>
  <si>
    <t>March 13, 2025 9:45:28 AM</t>
  </si>
  <si>
    <t>March 13, 2025 9:47:47 AM</t>
  </si>
  <si>
    <t>FELEKECH DEMISSIE</t>
  </si>
  <si>
    <t>March 13, 2025 3:50:29 PM</t>
  </si>
  <si>
    <t>March 13, 2025 4:12:47 PM</t>
  </si>
  <si>
    <t>AIDAN THURMAN</t>
  </si>
  <si>
    <t>March 14, 2025 7:16:23 AM</t>
  </si>
  <si>
    <t>March 14, 2025 7:46:56 AM</t>
  </si>
  <si>
    <t>March 14, 2025 8:02:17 AM</t>
  </si>
  <si>
    <t>March 14, 2025 1:47:27 PM</t>
  </si>
  <si>
    <t>March 14, 2025 2:10:13 PM</t>
  </si>
  <si>
    <t>March 14, 2025 7:28:29 AM</t>
  </si>
  <si>
    <t>March 14, 2025 8:02:19 AM</t>
  </si>
  <si>
    <t>March 14, 2025 12:40:56 PM</t>
  </si>
  <si>
    <t>March 14, 2025 1:05:43 PM</t>
  </si>
  <si>
    <t>JOSE BETANCOURT ARELLANO</t>
  </si>
  <si>
    <t>March 14, 2025 3:40:26 PM</t>
  </si>
  <si>
    <t>March 14, 2025 4:00:26 PM</t>
  </si>
  <si>
    <t>March 14, 2025 4:03:28 PM</t>
  </si>
  <si>
    <t>MARCUS FRANCO</t>
  </si>
  <si>
    <t>March 14, 2025 12:55:24 PM</t>
  </si>
  <si>
    <t>March 14, 2025 1:19:23 PM</t>
  </si>
  <si>
    <t>March 14, 2025 1:20:28 PM</t>
  </si>
  <si>
    <t>March 14, 2025 6:20:27 AM</t>
  </si>
  <si>
    <t>March 14, 2025 8:02:21 AM</t>
  </si>
  <si>
    <t>DARRYL STUMPF</t>
  </si>
  <si>
    <t>March 14, 2025 10:23:59 AM</t>
  </si>
  <si>
    <t>March 14, 2025 10:37:32 AM</t>
  </si>
  <si>
    <t>TEKLE SHABAI</t>
  </si>
  <si>
    <t>March 14, 2025 11:21:57 AM</t>
  </si>
  <si>
    <t>March 14, 2025 11:39:52 AM</t>
  </si>
  <si>
    <t>March 14, 2025 11:41:05 AM</t>
  </si>
  <si>
    <t>NEDRA REDWINE</t>
  </si>
  <si>
    <t>March 14, 2025 9:09:53 AM</t>
  </si>
  <si>
    <t>March 14, 2025 9:55:28 AM</t>
  </si>
  <si>
    <t>March 14, 2025 9:56:42 AM</t>
  </si>
  <si>
    <t>JEFFREY KOGUTT</t>
  </si>
  <si>
    <t>March 14, 2025 2:39:26 PM</t>
  </si>
  <si>
    <t>March 14, 2025 3:10:55 PM</t>
  </si>
  <si>
    <t>March 14, 2025 3:11:35 PM</t>
  </si>
  <si>
    <t>March 14, 2025 11:56:27 AM</t>
  </si>
  <si>
    <t>March 14, 2025 12:22:00 PM</t>
  </si>
  <si>
    <t>March 14, 2025 12:24:21 PM</t>
  </si>
  <si>
    <t>March 14, 2025 8:35:58 AM</t>
  </si>
  <si>
    <t>March 14, 2025 9:00:20 AM</t>
  </si>
  <si>
    <t>March 14, 2025 9:02:14 AM</t>
  </si>
  <si>
    <t>PEYTON CLARK</t>
  </si>
  <si>
    <t>March 10, 2025 1:51:26 PM</t>
  </si>
  <si>
    <t>March 10, 2025 2:10:53 PM</t>
  </si>
  <si>
    <t>March 10, 2025 2:11:24 PM</t>
  </si>
  <si>
    <t>March 10, 2025 9:26:56 AM</t>
  </si>
  <si>
    <t>March 10, 2025 9:51:21 AM</t>
  </si>
  <si>
    <t>March 10, 2025 9:54:29 AM</t>
  </si>
  <si>
    <t>March 10, 2025 7:45:53 AM</t>
  </si>
  <si>
    <t>March 10, 2025 8:28:26 AM</t>
  </si>
  <si>
    <t>March 10, 2025 8:31:10 AM</t>
  </si>
  <si>
    <t>March 10, 2025 10:05:57 AM</t>
  </si>
  <si>
    <t>March 10, 2025 10:41:59 AM</t>
  </si>
  <si>
    <t>March 10, 2025 10:44:28 AM</t>
  </si>
  <si>
    <t>March 10, 2025 3:04:23 PM</t>
  </si>
  <si>
    <t>March 10, 2025 3:32:55 PM</t>
  </si>
  <si>
    <t>March 10, 2025 3:33:57 PM</t>
  </si>
  <si>
    <t>March 10, 2025 2:43:51 PM</t>
  </si>
  <si>
    <t>March 10, 2025 2:58:29 PM</t>
  </si>
  <si>
    <t>March 10, 2025 3:00:15 PM</t>
  </si>
  <si>
    <t>SCOTT DONOHUE</t>
  </si>
  <si>
    <t>March 10, 2025 2:38:59 PM</t>
  </si>
  <si>
    <t>March 10, 2025 3:00:13 PM</t>
  </si>
  <si>
    <t>March 10, 2025 7:15:29 AM</t>
  </si>
  <si>
    <t>March 10, 2025 8:01:57 AM</t>
  </si>
  <si>
    <t>March 10, 2025 8:07:53 AM</t>
  </si>
  <si>
    <t>March 10, 2025 10:15:26 AM</t>
  </si>
  <si>
    <t>March 10, 2025 10:30:08 AM</t>
  </si>
  <si>
    <t>March 10, 2025 8:56:52 AM</t>
  </si>
  <si>
    <t>March 10, 2025 9:39:55 AM</t>
  </si>
  <si>
    <t>March 10, 2025 9:42:39 AM</t>
  </si>
  <si>
    <t>March 10, 2025 11:58:24 AM</t>
  </si>
  <si>
    <t>March 10, 2025 12:35:27 PM</t>
  </si>
  <si>
    <t>March 10, 2025 12:36:18 PM</t>
  </si>
  <si>
    <t>VICKIE GALANIS</t>
  </si>
  <si>
    <t>March 10, 2025 4:18:59 PM</t>
  </si>
  <si>
    <t>March 10, 2025 4:38:53 PM</t>
  </si>
  <si>
    <t>March 10, 2025 4:41:22 PM</t>
  </si>
  <si>
    <t>JACKSON CAPLINGER</t>
  </si>
  <si>
    <t>March 10, 2025 1:25:58 PM</t>
  </si>
  <si>
    <t>March 10, 2025 2:18:24 PM</t>
  </si>
  <si>
    <t>March 10, 2025 2:19:58 PM</t>
  </si>
  <si>
    <t>ROWENA CAJUCOM</t>
  </si>
  <si>
    <t>March 10, 2025 4:48:28 PM</t>
  </si>
  <si>
    <t>March 10, 2025 5:04:25 PM</t>
  </si>
  <si>
    <t>March 10, 2025 5:08:48 PM</t>
  </si>
  <si>
    <t>March 16, 2025 10:39:55 AM</t>
  </si>
  <si>
    <t>March 16, 2025 10:56:20 AM</t>
  </si>
  <si>
    <t>March 16, 2025 10:58:25 AM</t>
  </si>
  <si>
    <t>Stuart Ashcraft</t>
  </si>
  <si>
    <t>March 16, 2025 6:36:53 AM</t>
  </si>
  <si>
    <t>March 16, 2025 6:49:59 AM</t>
  </si>
  <si>
    <t>March 16, 2025 7:01:49 AM</t>
  </si>
  <si>
    <t>March 16, 2025 9:02:23 AM</t>
  </si>
  <si>
    <t>March 16, 2025 9:13:24 AM</t>
  </si>
  <si>
    <t>March 16, 2025 9:15:47 AM</t>
  </si>
  <si>
    <t>March 16, 2025 11:18:24 AM</t>
  </si>
  <si>
    <t>March 16, 2025 11:32:28 AM</t>
  </si>
  <si>
    <t>March 16, 2025 11:35:01 AM</t>
  </si>
  <si>
    <t>March 16, 2025 11:53:27 AM</t>
  </si>
  <si>
    <t>March 16, 2025 12:22:45 PM</t>
  </si>
  <si>
    <t>MUHAMMAD KHAN</t>
  </si>
  <si>
    <t>March 16, 2025 10:00:57 AM</t>
  </si>
  <si>
    <t>March 16, 2025 10:08:20 AM</t>
  </si>
  <si>
    <t>March 16, 2025 10:08:53 AM</t>
  </si>
  <si>
    <t>RHONDA SWLAIMON</t>
  </si>
  <si>
    <t>March 16, 2025 12:57:53 PM</t>
  </si>
  <si>
    <t>March 16, 2025 1:10:29 PM</t>
  </si>
  <si>
    <t>March 16, 2025 1:13:08 PM</t>
  </si>
  <si>
    <t>BONNIE LIEBERMAN</t>
  </si>
  <si>
    <t>March 16, 2025 12:29:56 PM</t>
  </si>
  <si>
    <t>March 16, 2025 12:40:23 PM</t>
  </si>
  <si>
    <t>March 16, 2025 12:43:28 PM</t>
  </si>
  <si>
    <t>March 13, 2025 8:44:56 PM</t>
  </si>
  <si>
    <t>March 13, 2025 9:24:29 PM</t>
  </si>
  <si>
    <t>March 13, 2025 9:27:07 PM</t>
  </si>
  <si>
    <t>March 13, 2025 5:42:29 PM</t>
  </si>
  <si>
    <t>March 13, 2025 5:45:09 PM</t>
  </si>
  <si>
    <t>March 13, 2025 1:45:59 PM</t>
  </si>
  <si>
    <t>March 13, 2025 3:20:29 PM</t>
  </si>
  <si>
    <t>March 13, 2025 3:28:08 PM</t>
  </si>
  <si>
    <t>March 13, 2025 2:44:27 PM</t>
  </si>
  <si>
    <t>March 13, 2025 3:45:57 PM</t>
  </si>
  <si>
    <t>March 13, 2025 3:48:09 PM</t>
  </si>
  <si>
    <t>March 13, 2025 6:57:29 PM</t>
  </si>
  <si>
    <t>March 13, 2025 7:11:56 PM</t>
  </si>
  <si>
    <t>March 13, 2025 7:14:38 PM</t>
  </si>
  <si>
    <t>March 13, 2025 8:15:27 PM</t>
  </si>
  <si>
    <t>March 13, 2025 9:04:28 PM</t>
  </si>
  <si>
    <t>March 13, 2025 9:10:12 PM</t>
  </si>
  <si>
    <t>March 14, 2025 8:30:24 PM</t>
  </si>
  <si>
    <t>March 14, 2025 9:15:59 PM</t>
  </si>
  <si>
    <t>March 14, 2025 9:20:41 PM</t>
  </si>
  <si>
    <t>MANUEL RODRIGUEZ</t>
  </si>
  <si>
    <t>March 14, 2025 9:36:56 PM</t>
  </si>
  <si>
    <t>March 14, 2025 10:24:59 PM</t>
  </si>
  <si>
    <t>March 14, 2025 10:29:14 PM</t>
  </si>
  <si>
    <t>March 14, 2025 2:24:59 PM</t>
  </si>
  <si>
    <t>March 14, 2025 2:45:23 PM</t>
  </si>
  <si>
    <t>March 14, 2025 2:54:08 PM</t>
  </si>
  <si>
    <t>March 14, 2025 4:49:57 PM</t>
  </si>
  <si>
    <t>March 14, 2025 5:17:29 PM</t>
  </si>
  <si>
    <t>March 14, 2025 5:46:22 PM</t>
  </si>
  <si>
    <t>March 14, 2025 6:30:22 PM</t>
  </si>
  <si>
    <t>March 14, 2025 6:34:15 PM</t>
  </si>
  <si>
    <t>March 14, 2025 8:29:58 PM</t>
  </si>
  <si>
    <t>March 14, 2025 8:47:59 PM</t>
  </si>
  <si>
    <t>March 14, 2025 8:56:30 PM</t>
  </si>
  <si>
    <t>NANCY LUJAN</t>
  </si>
  <si>
    <t>March 14, 2025 11:38:27 PM</t>
  </si>
  <si>
    <t>March 15, 2025 12:01:58 AM</t>
  </si>
  <si>
    <t>March 15, 2025 12:06:51 AM</t>
  </si>
  <si>
    <t>March 14, 2025 8:01:29 PM</t>
  </si>
  <si>
    <t>March 14, 2025 8:21:57 PM</t>
  </si>
  <si>
    <t>March 14, 2025 8:24:37 PM</t>
  </si>
  <si>
    <t>March 14, 2025 7:08:58 PM</t>
  </si>
  <si>
    <t>March 14, 2025 7:41:30 PM</t>
  </si>
  <si>
    <t>March 14, 2025 7:44:06 PM</t>
  </si>
  <si>
    <t>March 14, 2025 3:26:57 PM</t>
  </si>
  <si>
    <t>March 14, 2025 4:05:57 PM</t>
  </si>
  <si>
    <t>March 14, 2025 4:08:58 PM</t>
  </si>
  <si>
    <t>March 14, 2025 5:46:56 PM</t>
  </si>
  <si>
    <t>March 14, 2025 6:10:59 PM</t>
  </si>
  <si>
    <t>March 14, 2025 6:14:39 PM</t>
  </si>
  <si>
    <t>March 14, 2025 4:13:57 PM</t>
  </si>
  <si>
    <t>March 14, 2025 4:15:40 PM</t>
  </si>
  <si>
    <t>NATASHA RANDOLPH</t>
  </si>
  <si>
    <t>March 14, 2025 4:33:29 PM</t>
  </si>
  <si>
    <t>March 14, 2025 4:37:39 PM</t>
  </si>
  <si>
    <t>March 14, 2025 4:37:41 PM</t>
  </si>
  <si>
    <t>March 15, 2025 10:42:59 PM</t>
  </si>
  <si>
    <t>March 15, 2025 11:09:57 PM</t>
  </si>
  <si>
    <t>March 15, 2025 11:13:49 PM</t>
  </si>
  <si>
    <t>March 15, 2025 7:11:29 PM</t>
  </si>
  <si>
    <t>March 15, 2025 8:08:24 PM</t>
  </si>
  <si>
    <t>March 15, 2025 8:13:22 PM</t>
  </si>
  <si>
    <t>ANIYAH CARTER</t>
  </si>
  <si>
    <t>March 15, 2025 4:08:28 PM</t>
  </si>
  <si>
    <t>March 15, 2025 5:26:15 PM</t>
  </si>
  <si>
    <t>March 15, 2025 5:30:29 PM</t>
  </si>
  <si>
    <t>March 15, 2025 3:25:23 PM</t>
  </si>
  <si>
    <t>March 15, 2025 3:34:24 PM</t>
  </si>
  <si>
    <t>March 15, 2025 3:39:00 PM</t>
  </si>
  <si>
    <t>March 15, 2025 8:45:28 PM</t>
  </si>
  <si>
    <t>March 15, 2025 9:00:26 PM</t>
  </si>
  <si>
    <t>March 15, 2025 9:05:19 PM</t>
  </si>
  <si>
    <t>March 16, 2025 8:29:52 PM</t>
  </si>
  <si>
    <t>March 16, 2025 8:51:26 PM</t>
  </si>
  <si>
    <t>March 16, 2025 8:55:50 PM</t>
  </si>
  <si>
    <t>March 16, 2025 10:55:28 PM</t>
  </si>
  <si>
    <t>March 16, 2025 11:23:56 PM</t>
  </si>
  <si>
    <t>March 16, 2025 11:27:53 PM</t>
  </si>
  <si>
    <t>March 16, 2025 4:07:27 PM</t>
  </si>
  <si>
    <t>March 16, 2025 5:02:58 PM</t>
  </si>
  <si>
    <t>March 16, 2025 5:12:52 PM</t>
  </si>
  <si>
    <t>March 16, 2025 5:35:58 PM</t>
  </si>
  <si>
    <t>March 16, 2025 5:54:27 PM</t>
  </si>
  <si>
    <t>March 16, 2025 6:00:39 PM</t>
  </si>
  <si>
    <t>March 16, 2025 9:10:55 PM</t>
  </si>
  <si>
    <t>March 16, 2025 9:53:59 PM</t>
  </si>
  <si>
    <t>March 16, 2025 9:56:59 PM</t>
  </si>
  <si>
    <t>JORDAN MURRELL</t>
  </si>
  <si>
    <t>March 16, 2025 7:05:27 PM</t>
  </si>
  <si>
    <t>March 16, 2025 7:23:56 PM</t>
  </si>
  <si>
    <t>March 16, 2025 7:25:19 PM</t>
  </si>
  <si>
    <t>March 16, 2025 7:59:59 PM</t>
  </si>
  <si>
    <t>March 16, 2025 8:13:59 PM</t>
  </si>
  <si>
    <t>March 16, 2025 8:18:52 PM</t>
  </si>
  <si>
    <t>March 10, 2025 3:48:28 PM</t>
  </si>
  <si>
    <t>March 10, 2025 4:09:52 PM</t>
  </si>
  <si>
    <t>March 10, 2025 4:12:19 PM</t>
  </si>
  <si>
    <t>TERAN DUPLESSIS</t>
  </si>
  <si>
    <t>March 10, 2025 9:37:27 AM</t>
  </si>
  <si>
    <t>March 10, 2025 10:44:58 AM</t>
  </si>
  <si>
    <t>March 10, 2025 10:46:01 AM</t>
  </si>
  <si>
    <t>March 10, 2025 3:27:27 PM</t>
  </si>
  <si>
    <t>March 10, 2025 3:41:56 PM</t>
  </si>
  <si>
    <t>March 10, 2025 3:44:56 PM</t>
  </si>
  <si>
    <t>ZARLINA MANNING</t>
  </si>
  <si>
    <t>March 10, 2025 7:57:56 AM</t>
  </si>
  <si>
    <t>March 10, 2025 8:23:57 AM</t>
  </si>
  <si>
    <t>March 10, 2025 8:29:18 AM</t>
  </si>
  <si>
    <t>March 10, 2025 10:01:58 AM</t>
  </si>
  <si>
    <t>March 10, 2025 10:22:28 AM</t>
  </si>
  <si>
    <t>March 10, 2025 10:28:07 AM</t>
  </si>
  <si>
    <t>March 10, 2025 12:55:59 PM</t>
  </si>
  <si>
    <t>March 10, 2025 1:36:27 PM</t>
  </si>
  <si>
    <t>March 10, 2025 1:39:10 PM</t>
  </si>
  <si>
    <t>March 10, 2025 7:25:27 AM</t>
  </si>
  <si>
    <t>March 10, 2025 8:40:27 AM</t>
  </si>
  <si>
    <t>March 10, 2025 8:42:23 AM</t>
  </si>
  <si>
    <t>March 10, 2025 2:08:26 PM</t>
  </si>
  <si>
    <t>March 10, 2025 2:34:29 PM</t>
  </si>
  <si>
    <t>March 10, 2025 2:35:43 PM</t>
  </si>
  <si>
    <t>GLENDA LOPEZ</t>
  </si>
  <si>
    <t>March 10, 2025 11:59:25 AM</t>
  </si>
  <si>
    <t>March 10, 2025 12:20:57 PM</t>
  </si>
  <si>
    <t>March 10, 2025 12:22:30 PM</t>
  </si>
  <si>
    <t>SOMAR THOMAS</t>
  </si>
  <si>
    <t>March 11, 2025 10:19:28 AM</t>
  </si>
  <si>
    <t>March 11, 2025 10:53:56 AM</t>
  </si>
  <si>
    <t>March 11, 2025 10:55:16 AM</t>
  </si>
  <si>
    <t>March 11, 2025 2:39:57 PM</t>
  </si>
  <si>
    <t>March 11, 2025 3:00:59 PM</t>
  </si>
  <si>
    <t>March 11, 2025 3:01:58 PM</t>
  </si>
  <si>
    <t>March 11, 2025 10:25:28 AM</t>
  </si>
  <si>
    <t>March 11, 2025 11:05:57 AM</t>
  </si>
  <si>
    <t>March 11, 2025 11:09:13 AM</t>
  </si>
  <si>
    <t>March 11, 2025 1:59:28 PM</t>
  </si>
  <si>
    <t>March 11, 2025 2:15:58 PM</t>
  </si>
  <si>
    <t>March 11, 2025 2:17:44 PM</t>
  </si>
  <si>
    <t>March 11, 2025 7:20:29 AM</t>
  </si>
  <si>
    <t>March 11, 2025 8:23:23 AM</t>
  </si>
  <si>
    <t>March 11, 2025 8:26:45 AM</t>
  </si>
  <si>
    <t>March 11, 2025 9:00:29 AM</t>
  </si>
  <si>
    <t>March 11, 2025 9:26:58 AM</t>
  </si>
  <si>
    <t>March 11, 2025 9:30:40 AM</t>
  </si>
  <si>
    <t>THOMAS HAYMAN</t>
  </si>
  <si>
    <t>March 11, 2025 12:50:50 PM</t>
  </si>
  <si>
    <t>March 11, 2025 1:11:29 PM</t>
  </si>
  <si>
    <t>March 11, 2025 1:13:46 PM</t>
  </si>
  <si>
    <t>March 11, 2025 7:45:29 AM</t>
  </si>
  <si>
    <t>March 11, 2025 8:39:58 AM</t>
  </si>
  <si>
    <t>March 11, 2025 8:41:54 AM</t>
  </si>
  <si>
    <t>March 12, 2025 1:42:26 PM</t>
  </si>
  <si>
    <t>March 12, 2025 1:57:59 PM</t>
  </si>
  <si>
    <t>March 12, 2025 1:59:01 PM</t>
  </si>
  <si>
    <t>March 12, 2025 2:01:27 PM</t>
  </si>
  <si>
    <t>March 12, 2025 2:02:59 PM</t>
  </si>
  <si>
    <t>March 12, 2025 10:16:57 AM</t>
  </si>
  <si>
    <t>March 12, 2025 10:23:27 AM</t>
  </si>
  <si>
    <t>March 12, 2025 10:24:54 AM</t>
  </si>
  <si>
    <t>March 12, 2025 12:08:28 PM</t>
  </si>
  <si>
    <t>March 12, 2025 12:27:27 PM</t>
  </si>
  <si>
    <t>March 12, 2025 12:29:49 PM</t>
  </si>
  <si>
    <t>March 12, 2025 12:50:26 PM</t>
  </si>
  <si>
    <t>March 12, 2025 1:12:53 PM</t>
  </si>
  <si>
    <t>March 12, 2025 1:14:15 PM</t>
  </si>
  <si>
    <t>March 12, 2025 7:45:57 AM</t>
  </si>
  <si>
    <t>March 12, 2025 8:20:26 AM</t>
  </si>
  <si>
    <t>March 12, 2025 8:22:49 AM</t>
  </si>
  <si>
    <t>March 12, 2025 11:28:31 AM</t>
  </si>
  <si>
    <t>March 12, 2025 11:57:54 AM</t>
  </si>
  <si>
    <t>March 12, 2025 12:01:06 PM</t>
  </si>
  <si>
    <t>March 12, 2025 7:13:55 AM</t>
  </si>
  <si>
    <t>March 12, 2025 7:31:29 AM</t>
  </si>
  <si>
    <t>March 12, 2025 7:33:16 AM</t>
  </si>
  <si>
    <t>March 12, 2025 8:59:31 AM</t>
  </si>
  <si>
    <t>March 12, 2025 9:24:59 AM</t>
  </si>
  <si>
    <t>March 12, 2025 9:29:20 AM</t>
  </si>
  <si>
    <t>March 12, 2025 10:42:53 AM</t>
  </si>
  <si>
    <t>March 12, 2025 11:03:57 AM</t>
  </si>
  <si>
    <t>March 12, 2025 11:08:45 AM</t>
  </si>
  <si>
    <t>March 12, 2025 7:33:21 AM</t>
  </si>
  <si>
    <t>WANDA HIGGS</t>
  </si>
  <si>
    <t>March 12, 2025 3:17:26 PM</t>
  </si>
  <si>
    <t>March 12, 2025 3:27:57 PM</t>
  </si>
  <si>
    <t>March 12, 2025 3:29:55 PM</t>
  </si>
  <si>
    <t>March 12, 2025 9:12:57 AM</t>
  </si>
  <si>
    <t>March 12, 2025 9:32:29 AM</t>
  </si>
  <si>
    <t>March 12, 2025 9:34:58 AM</t>
  </si>
  <si>
    <t>March 12, 2025 2:47:26 PM</t>
  </si>
  <si>
    <t>March 12, 2025 3:12:59 PM</t>
  </si>
  <si>
    <t>March 12, 2025 3:14:19 PM</t>
  </si>
  <si>
    <t>JAMES  ABEL</t>
  </si>
  <si>
    <t>March 12, 2025 2:26:57 PM</t>
  </si>
  <si>
    <t>March 12, 2025 2:58:28 PM</t>
  </si>
  <si>
    <t>March 12, 2025 3:01:32 PM</t>
  </si>
  <si>
    <t>KASHUNNYA  WASHINGTON</t>
  </si>
  <si>
    <t>March 12, 2025 3:05:23 PM</t>
  </si>
  <si>
    <t>March 12, 2025 3:07:58 PM</t>
  </si>
  <si>
    <t>March 13, 2025 7:15:59 AM</t>
  </si>
  <si>
    <t>March 13, 2025 7:45:59 AM</t>
  </si>
  <si>
    <t>March 13, 2025 7:49:03 AM</t>
  </si>
  <si>
    <t>March 13, 2025 9:14:59 AM</t>
  </si>
  <si>
    <t>March 13, 2025 10:00:28 AM</t>
  </si>
  <si>
    <t>March 13, 2025 10:02:23 AM</t>
  </si>
  <si>
    <t>March 13, 2025 7:32:59 AM</t>
  </si>
  <si>
    <t>March 13, 2025 7:49:05 AM</t>
  </si>
  <si>
    <t>ROGER MARTIN</t>
  </si>
  <si>
    <t>March 13, 2025 10:26:25 AM</t>
  </si>
  <si>
    <t>March 13, 2025 11:06:24 AM</t>
  </si>
  <si>
    <t>March 13, 2025 11:09:14 AM</t>
  </si>
  <si>
    <t>March 13, 2025 3:09:59 PM</t>
  </si>
  <si>
    <t>March 13, 2025 3:25:59 PM</t>
  </si>
  <si>
    <t>March 13, 2025 3:27:21 PM</t>
  </si>
  <si>
    <t>March 13, 2025 11:59:29 AM</t>
  </si>
  <si>
    <t>March 13, 2025 12:35:29 PM</t>
  </si>
  <si>
    <t>March 13, 2025 12:37:58 PM</t>
  </si>
  <si>
    <t>March 13, 2025 4:05:59 PM</t>
  </si>
  <si>
    <t>March 13, 2025 4:28:29 PM</t>
  </si>
  <si>
    <t>March 13, 2025 4:30:26 PM</t>
  </si>
  <si>
    <t>March 13, 2025 8:01:57 AM</t>
  </si>
  <si>
    <t>March 13, 2025 8:59:58 AM</t>
  </si>
  <si>
    <t>March 13, 2025 9:01:32 AM</t>
  </si>
  <si>
    <t>March 13, 2025 1:41:56 PM</t>
  </si>
  <si>
    <t>March 13, 2025 2:13:28 PM</t>
  </si>
  <si>
    <t>March 13, 2025 2:16:34 PM</t>
  </si>
  <si>
    <t>March 13, 2025 2:47:30 PM</t>
  </si>
  <si>
    <t>March 13, 2025 2:49:51 PM</t>
  </si>
  <si>
    <t>March 13, 2025 9:29:29 AM</t>
  </si>
  <si>
    <t>March 13, 2025 10:12:27 AM</t>
  </si>
  <si>
    <t>March 13, 2025 10:17:56 AM</t>
  </si>
  <si>
    <t>March 15, 2025 8:55:59 AM</t>
  </si>
  <si>
    <t>March 15, 2025 9:30:27 AM</t>
  </si>
  <si>
    <t>March 15, 2025 9:32:57 AM</t>
  </si>
  <si>
    <t>ERNEST FORD</t>
  </si>
  <si>
    <t>March 15, 2025 11:09:58 AM</t>
  </si>
  <si>
    <t>March 15, 2025 12:50:58 PM</t>
  </si>
  <si>
    <t>March 15, 2025 12:54:15 PM</t>
  </si>
  <si>
    <t>March 15, 2025 10:18:59 AM</t>
  </si>
  <si>
    <t>March 15, 2025 10:32:27 AM</t>
  </si>
  <si>
    <t>March 15, 2025 10:34:34 AM</t>
  </si>
  <si>
    <t>CAROL WHITE</t>
  </si>
  <si>
    <t>March 15, 2025 1:24:27 PM</t>
  </si>
  <si>
    <t>March 15, 2025 2:01:59 PM</t>
  </si>
  <si>
    <t>March 15, 2025 2:05:29 PM</t>
  </si>
  <si>
    <t>CARYN STEINE</t>
  </si>
  <si>
    <t>March 15, 2025 2:26:24 PM</t>
  </si>
  <si>
    <t>March 15, 2025 2:29:10 PM</t>
  </si>
  <si>
    <t>March 15, 2025 2:55:58 PM</t>
  </si>
  <si>
    <t>March 15, 2025 3:19:59 PM</t>
  </si>
  <si>
    <t>March 15, 2025 3:26:17 PM</t>
  </si>
  <si>
    <t>March 16, 2025 11:54:23 AM</t>
  </si>
  <si>
    <t>March 16, 2025 12:12:25 PM</t>
  </si>
  <si>
    <t>March 16, 2025 12:15:56 PM</t>
  </si>
  <si>
    <t>March 16, 2025 9:47:56 AM</t>
  </si>
  <si>
    <t>March 16, 2025 10:30:56 AM</t>
  </si>
  <si>
    <t>March 16, 2025 10:33:57 AM</t>
  </si>
  <si>
    <t>BRANDON BAYLOCK</t>
  </si>
  <si>
    <t>March 16, 2025 9:30:28 AM</t>
  </si>
  <si>
    <t>March 16, 2025 10:09:27 AM</t>
  </si>
  <si>
    <t>March 16, 2025 10:14:26 AM</t>
  </si>
  <si>
    <t>ANTHONY SAVALA</t>
  </si>
  <si>
    <t>March 16, 2025 8:08:57 AM</t>
  </si>
  <si>
    <t>March 16, 2025 9:06:26 AM</t>
  </si>
  <si>
    <t>March 16, 2025 9:07:45 AM</t>
  </si>
  <si>
    <t>March 16, 2025 11:02:29 AM</t>
  </si>
  <si>
    <t>March 16, 2025 11:26:58 AM</t>
  </si>
  <si>
    <t>March 16, 2025 11:28:37 AM</t>
  </si>
  <si>
    <t>March 16, 2025 1:17:28 PM</t>
  </si>
  <si>
    <t>March 16, 2025 1:40:00 PM</t>
  </si>
  <si>
    <t>March 16, 2025 1:45:28 PM</t>
  </si>
  <si>
    <t>MADELINE JONES</t>
  </si>
  <si>
    <t>March 16, 2025 12:20:28 PM</t>
  </si>
  <si>
    <t>March 16, 2025 1:09:58 PM</t>
  </si>
  <si>
    <t>March 16, 2025 1:12:26 PM</t>
  </si>
  <si>
    <t xml:space="preserve">CHARLES  POWELL </t>
  </si>
  <si>
    <t>March 16, 2025 8:41:28 AM</t>
  </si>
  <si>
    <t>March 16, 2025 8:54:57 AM</t>
  </si>
  <si>
    <t>March 16, 2025 8:56:33 AM</t>
  </si>
  <si>
    <t>March 10, 2025 6:00:57 AM</t>
  </si>
  <si>
    <t>March 10, 2025 6:17:25 AM</t>
  </si>
  <si>
    <t>March 10, 2025 6:18:45 AM</t>
  </si>
  <si>
    <t>March 10, 2025 3:57:56 AM</t>
  </si>
  <si>
    <t>March 10, 2025 4:14:29 AM</t>
  </si>
  <si>
    <t>March 10, 2025 4:30:54 AM</t>
  </si>
  <si>
    <t>March 10, 2025 7:55:53 AM</t>
  </si>
  <si>
    <t>March 10, 2025 8:23:28 AM</t>
  </si>
  <si>
    <t>March 10, 2025 8:25:47 AM</t>
  </si>
  <si>
    <t>March 10, 2025 8:12:51 AM</t>
  </si>
  <si>
    <t>March 10, 2025 8:47:56 AM</t>
  </si>
  <si>
    <t>March 10, 2025 8:48:38 AM</t>
  </si>
  <si>
    <t>March 10, 2025 6:48:59 AM</t>
  </si>
  <si>
    <t>March 10, 2025 7:37:24 AM</t>
  </si>
  <si>
    <t>March 10, 2025 7:39:54 AM</t>
  </si>
  <si>
    <t>March 10, 2025 7:23:25 AM</t>
  </si>
  <si>
    <t>March 10, 2025 8:25:45 AM</t>
  </si>
  <si>
    <t>March 10, 2025 4:07:59 AM</t>
  </si>
  <si>
    <t>March 10, 2025 4:30:55 AM</t>
  </si>
  <si>
    <t>March 10, 2025 9:19:22 AM</t>
  </si>
  <si>
    <t>March 10, 2025 9:54:26 AM</t>
  </si>
  <si>
    <t>March 10, 2025 9:56:44 AM</t>
  </si>
  <si>
    <t>March 10, 2025 4:42:28 AM</t>
  </si>
  <si>
    <t>March 10, 2025 5:07:58 AM</t>
  </si>
  <si>
    <t>March 10, 2025 5:11:14 AM</t>
  </si>
  <si>
    <t>ANA BELLOSO</t>
  </si>
  <si>
    <t>March 10, 2025 9:26:58 AM</t>
  </si>
  <si>
    <t>March 10, 2025 9:50:25 AM</t>
  </si>
  <si>
    <t>March 10, 2025 9:51:32 AM</t>
  </si>
  <si>
    <t>BILLIE STEVENSON</t>
  </si>
  <si>
    <t>March 10, 2025 10:58:29 AM</t>
  </si>
  <si>
    <t>March 10, 2025 11:32:21 AM</t>
  </si>
  <si>
    <t>March 10, 2025 11:46:31 AM</t>
  </si>
  <si>
    <t>March 10, 2025 10:39:30 AM</t>
  </si>
  <si>
    <t>March 11, 2025 4:18:53 AM</t>
  </si>
  <si>
    <t>March 11, 2025 4:27:56 AM</t>
  </si>
  <si>
    <t>March 11, 2025 4:30:35 AM</t>
  </si>
  <si>
    <t>CHAZNEY CURIEL</t>
  </si>
  <si>
    <t>March 11, 2025 10:55:58 AM</t>
  </si>
  <si>
    <t>March 11, 2025 11:47:55 AM</t>
  </si>
  <si>
    <t>March 11, 2025 11:54:54 AM</t>
  </si>
  <si>
    <t>March 11, 2025 11:19:55 AM</t>
  </si>
  <si>
    <t>March 11, 2025 11:30:22 AM</t>
  </si>
  <si>
    <t>March 11, 2025 11:33:35 AM</t>
  </si>
  <si>
    <t>March 11, 2025 7:15:25 AM</t>
  </si>
  <si>
    <t>March 11, 2025 8:27:29 AM</t>
  </si>
  <si>
    <t>March 11, 2025 8:30:43 AM</t>
  </si>
  <si>
    <t>March 11, 2025 6:23:24 AM</t>
  </si>
  <si>
    <t>March 11, 2025 7:38:29 AM</t>
  </si>
  <si>
    <t>March 11, 2025 8:00:26 AM</t>
  </si>
  <si>
    <t>March 11, 2025 6:45:21 AM</t>
  </si>
  <si>
    <t>March 11, 2025 8:00:25 AM</t>
  </si>
  <si>
    <t>SANDRA GREEN</t>
  </si>
  <si>
    <t>March 11, 2025 9:50:28 AM</t>
  </si>
  <si>
    <t>March 11, 2025 10:22:27 AM</t>
  </si>
  <si>
    <t>March 11, 2025 10:25:10 AM</t>
  </si>
  <si>
    <t>March 12, 2025 10:56:58 AM</t>
  </si>
  <si>
    <t>March 12, 2025 11:24:53 AM</t>
  </si>
  <si>
    <t>March 12, 2025 11:27:01 AM</t>
  </si>
  <si>
    <t>March 12, 2025 9:56:56 AM</t>
  </si>
  <si>
    <t>March 12, 2025 10:10:00 AM</t>
  </si>
  <si>
    <t>March 12, 2025 10:11:19 AM</t>
  </si>
  <si>
    <t>SANDRA WILSON</t>
  </si>
  <si>
    <t>March 12, 2025 9:15:54 AM</t>
  </si>
  <si>
    <t>March 12, 2025 9:36:25 AM</t>
  </si>
  <si>
    <t>March 12, 2025 9:39:05 AM</t>
  </si>
  <si>
    <t>ISAAC SAUCEDO</t>
  </si>
  <si>
    <t>March 12, 2025 4:31:29 AM</t>
  </si>
  <si>
    <t>March 12, 2025 4:49:55 AM</t>
  </si>
  <si>
    <t>March 12, 2025 4:52:51 AM</t>
  </si>
  <si>
    <t>March 12, 2025 9:21:56 AM</t>
  </si>
  <si>
    <t>March 12, 2025 9:47:29 AM</t>
  </si>
  <si>
    <t>March 12, 2025 9:51:09 AM</t>
  </si>
  <si>
    <t>March 12, 2025 10:39:26 AM</t>
  </si>
  <si>
    <t>March 12, 2025 11:11:58 AM</t>
  </si>
  <si>
    <t>March 12, 2025 11:16:06 AM</t>
  </si>
  <si>
    <t>CLYDE STRICKLAND</t>
  </si>
  <si>
    <t>March 12, 2025 6:02:55 AM</t>
  </si>
  <si>
    <t>March 12, 2025 6:24:54 AM</t>
  </si>
  <si>
    <t>March 12, 2025 5:09:24 AM</t>
  </si>
  <si>
    <t>March 12, 2025 5:19:53 AM</t>
  </si>
  <si>
    <t>March 12, 2025 5:20:55 AM</t>
  </si>
  <si>
    <t>March 12, 2025 4:20:55 AM</t>
  </si>
  <si>
    <t>March 12, 2025 4:42:53 AM</t>
  </si>
  <si>
    <t>March 12, 2025 4:45:32 AM</t>
  </si>
  <si>
    <t>March 12, 2025 8:14:28 AM</t>
  </si>
  <si>
    <t>March 12, 2025 8:39:56 AM</t>
  </si>
  <si>
    <t>March 12, 2025 8:42:06 AM</t>
  </si>
  <si>
    <t>March 12, 2025 4:03:58 AM</t>
  </si>
  <si>
    <t>March 12, 2025 4:52:50 AM</t>
  </si>
  <si>
    <t>CHUNG-TSUI RANDOLPH</t>
  </si>
  <si>
    <t>March 13, 2025 11:41:54 AM</t>
  </si>
  <si>
    <t>March 13, 2025 11:50:27 AM</t>
  </si>
  <si>
    <t>March 13, 2025 12:00:59 PM</t>
  </si>
  <si>
    <t>March 13, 2025 5:51:58 AM</t>
  </si>
  <si>
    <t>March 13, 2025 6:55:22 AM</t>
  </si>
  <si>
    <t>March 13, 2025 7:23:47 AM</t>
  </si>
  <si>
    <t>March 13, 2025 8:57:29 AM</t>
  </si>
  <si>
    <t>March 13, 2025 9:23:50 AM</t>
  </si>
  <si>
    <t>March 13, 2025 4:15:22 AM</t>
  </si>
  <si>
    <t>March 13, 2025 4:27:53 AM</t>
  </si>
  <si>
    <t>March 13, 2025 4:38:51 AM</t>
  </si>
  <si>
    <t>March 13, 2025 6:40:50 AM</t>
  </si>
  <si>
    <t>March 13, 2025 8:10:27 AM</t>
  </si>
  <si>
    <t>March 13, 2025 8:15:52 AM</t>
  </si>
  <si>
    <t>March 14, 2025 7:30:25 AM</t>
  </si>
  <si>
    <t>March 14, 2025 7:38:56 AM</t>
  </si>
  <si>
    <t>March 14, 2025 7:41:26 AM</t>
  </si>
  <si>
    <t>March 14, 2025 4:35:59 AM</t>
  </si>
  <si>
    <t>March 14, 2025 5:35:59 AM</t>
  </si>
  <si>
    <t>March 14, 2025 5:41:32 AM</t>
  </si>
  <si>
    <t>March 14, 2025 10:21:27 AM</t>
  </si>
  <si>
    <t>March 14, 2025 10:39:58 AM</t>
  </si>
  <si>
    <t>March 14, 2025 10:41:38 AM</t>
  </si>
  <si>
    <t>SHERMAN SESSION</t>
  </si>
  <si>
    <t>March 14, 2025 10:32:00 AM</t>
  </si>
  <si>
    <t>March 14, 2025 10:46:29 AM</t>
  </si>
  <si>
    <t>March 14, 2025 10:48:52 AM</t>
  </si>
  <si>
    <t>March 14, 2025 6:20:28 AM</t>
  </si>
  <si>
    <t>March 14, 2025 6:58:23 AM</t>
  </si>
  <si>
    <t>March 14, 2025 7:05:48 AM</t>
  </si>
  <si>
    <t>March 14, 2025 4:23:57 AM</t>
  </si>
  <si>
    <t>March 14, 2025 5:10:59 AM</t>
  </si>
  <si>
    <t>March 14, 2025 5:12:24 AM</t>
  </si>
  <si>
    <t>March 14, 2025 6:47:59 AM</t>
  </si>
  <si>
    <t>March 14, 2025 7:05:49 AM</t>
  </si>
  <si>
    <t>March 14, 2025 4:01:57 AM</t>
  </si>
  <si>
    <t>March 14, 2025 4:56:55 AM</t>
  </si>
  <si>
    <t>March 14, 2025 4:58:51 AM</t>
  </si>
  <si>
    <t>CAROL GILLILAND</t>
  </si>
  <si>
    <t>March 14, 2025 7:58:26 AM</t>
  </si>
  <si>
    <t>March 14, 2025 9:18:55 AM</t>
  </si>
  <si>
    <t>March 14, 2025 9:20:29 AM</t>
  </si>
  <si>
    <t>March 16, 2025 4:00:50 PM</t>
  </si>
  <si>
    <t>March 16, 2025 4:14:58 PM</t>
  </si>
  <si>
    <t>March 16, 2025 4:18:21 PM</t>
  </si>
  <si>
    <t>March 16, 2025 1:29:00 PM</t>
  </si>
  <si>
    <t>March 16, 2025 1:41:29 PM</t>
  </si>
  <si>
    <t>March 16, 2025 1:43:30 PM</t>
  </si>
  <si>
    <t>March 16, 2025 2:26:27 PM</t>
  </si>
  <si>
    <t>March 16, 2025 3:18:28 PM</t>
  </si>
  <si>
    <t>March 16, 2025 3:21:55 PM</t>
  </si>
  <si>
    <t>March 16, 2025 3:37:25 PM</t>
  </si>
  <si>
    <t>March 16, 2025 4:07:56 PM</t>
  </si>
  <si>
    <t>March 16, 2025 4:08:52 PM</t>
  </si>
  <si>
    <t>March 16, 2025 4:30:27 PM</t>
  </si>
  <si>
    <t>March 16, 2025 5:17:58 PM</t>
  </si>
  <si>
    <t>March 16, 2025 5:22:18 PM</t>
  </si>
  <si>
    <t>March 16, 2025 12:09:57 PM</t>
  </si>
  <si>
    <t>March 16, 2025 12:29:51 PM</t>
  </si>
  <si>
    <t>March 16, 2025 12:34:49 PM</t>
  </si>
  <si>
    <t>March 16, 2025 6:18:56 PM</t>
  </si>
  <si>
    <t>March 16, 2025 6:24:29 PM</t>
  </si>
  <si>
    <t>March 10, 2025 7:01:28 AM</t>
  </si>
  <si>
    <t>March 10, 2025 8:38:57 AM</t>
  </si>
  <si>
    <t>March 10, 2025 8:41:37 AM</t>
  </si>
  <si>
    <t>March 10, 2025 4:06:58 AM</t>
  </si>
  <si>
    <t>March 10, 2025 4:31:27 AM</t>
  </si>
  <si>
    <t>March 10, 2025 4:43:40 AM</t>
  </si>
  <si>
    <t>March 10, 2025 5:00:52 AM</t>
  </si>
  <si>
    <t>March 10, 2025 5:26:28 AM</t>
  </si>
  <si>
    <t>March 10, 2025 5:29:44 AM</t>
  </si>
  <si>
    <t>AGERE TADESSE</t>
  </si>
  <si>
    <t>March 10, 2025 6:00:26 AM</t>
  </si>
  <si>
    <t>March 10, 2025 6:19:15 AM</t>
  </si>
  <si>
    <t>March 10, 2025 7:30:27 AM</t>
  </si>
  <si>
    <t>March 10, 2025 8:00:29 AM</t>
  </si>
  <si>
    <t>March 10, 2025 8:03:46 AM</t>
  </si>
  <si>
    <t>JESSICA SHIELDS</t>
  </si>
  <si>
    <t>March 10, 2025 8:11:58 AM</t>
  </si>
  <si>
    <t>March 10, 2025 9:47:27 AM</t>
  </si>
  <si>
    <t>March 10, 2025 9:49:44 AM</t>
  </si>
  <si>
    <t>ALLEN MCCURDY</t>
  </si>
  <si>
    <t>March 10, 2025 9:49:42 AM</t>
  </si>
  <si>
    <t>March 10, 2025 9:00:00 AM</t>
  </si>
  <si>
    <t>March 10, 2025 9:14:56 AM</t>
  </si>
  <si>
    <t>March 10, 2025 9:17:57 AM</t>
  </si>
  <si>
    <t>March 10, 2025 11:05:00 AM</t>
  </si>
  <si>
    <t>March 10, 2025 11:43:29 AM</t>
  </si>
  <si>
    <t>March 10, 2025 12:06:20 PM</t>
  </si>
  <si>
    <t>James  Cain</t>
  </si>
  <si>
    <t>March 11, 2025 8:31:56 AM</t>
  </si>
  <si>
    <t>March 11, 2025 9:20:25 AM</t>
  </si>
  <si>
    <t>March 11, 2025 9:26:12 AM</t>
  </si>
  <si>
    <t>March 11, 2025 7:07:27 AM</t>
  </si>
  <si>
    <t>March 11, 2025 7:54:25 AM</t>
  </si>
  <si>
    <t>March 11, 2025 5:17:53 AM</t>
  </si>
  <si>
    <t>March 11, 2025 5:36:28 AM</t>
  </si>
  <si>
    <t>March 11, 2025 5:39:48 AM</t>
  </si>
  <si>
    <t>March 11, 2025 8:17:28 AM</t>
  </si>
  <si>
    <t>March 11, 2025 8:55:57 AM</t>
  </si>
  <si>
    <t>March 11, 2025 8:57:18 AM</t>
  </si>
  <si>
    <t>March 11, 2025 4:02:29 AM</t>
  </si>
  <si>
    <t>March 11, 2025 4:35:04 AM</t>
  </si>
  <si>
    <t>March 11, 2025 10:26:00 AM</t>
  </si>
  <si>
    <t>March 11, 2025 10:53:26 AM</t>
  </si>
  <si>
    <t>March 11, 2025 10:57:02 AM</t>
  </si>
  <si>
    <t>March 11, 2025 6:22:29 AM</t>
  </si>
  <si>
    <t>March 11, 2025 6:40:58 AM</t>
  </si>
  <si>
    <t>March 11, 2025 6:45:07 AM</t>
  </si>
  <si>
    <t>March 12, 2025 10:49:55 AM</t>
  </si>
  <si>
    <t>March 12, 2025 11:46:26 AM</t>
  </si>
  <si>
    <t>March 12, 2025 11:49:24 AM</t>
  </si>
  <si>
    <t>March 12, 2025 4:05:27 AM</t>
  </si>
  <si>
    <t>March 12, 2025 4:23:56 AM</t>
  </si>
  <si>
    <t>March 12, 2025 4:27:20 AM</t>
  </si>
  <si>
    <t>March 12, 2025 8:42:29 AM</t>
  </si>
  <si>
    <t>March 12, 2025 9:31:25 AM</t>
  </si>
  <si>
    <t>March 12, 2025 9:35:27 AM</t>
  </si>
  <si>
    <t>March 12, 2025 5:14:59 AM</t>
  </si>
  <si>
    <t>March 12, 2025 6:02:20 AM</t>
  </si>
  <si>
    <t>March 12, 2025 11:13:58 AM</t>
  </si>
  <si>
    <t>March 12, 2025 12:01:50 PM</t>
  </si>
  <si>
    <t>March 12, 2025 12:05:23 PM</t>
  </si>
  <si>
    <t>March 12, 2025 7:06:57 AM</t>
  </si>
  <si>
    <t>March 12, 2025 7:30:29 AM</t>
  </si>
  <si>
    <t>March 12, 2025 8:02:03 AM</t>
  </si>
  <si>
    <t>March 12, 2025 4:39:54 AM</t>
  </si>
  <si>
    <t>March 12, 2025 4:57:28 AM</t>
  </si>
  <si>
    <t>March 12, 2025 5:01:47 AM</t>
  </si>
  <si>
    <t>March 13, 2025 5:43:25 AM</t>
  </si>
  <si>
    <t>March 13, 2025 6:24:22 AM</t>
  </si>
  <si>
    <t>March 13, 2025 6:29:24 AM</t>
  </si>
  <si>
    <t>March 13, 2025 7:58:55 AM</t>
  </si>
  <si>
    <t>March 13, 2025 8:14:50 AM</t>
  </si>
  <si>
    <t>GARLINDA PARKER</t>
  </si>
  <si>
    <t>March 13, 2025 10:51:23 AM</t>
  </si>
  <si>
    <t>March 13, 2025 11:29:54 AM</t>
  </si>
  <si>
    <t>March 13, 2025 11:35:48 AM</t>
  </si>
  <si>
    <t>March 13, 2025 9:49:27 AM</t>
  </si>
  <si>
    <t>March 13, 2025 10:17:55 AM</t>
  </si>
  <si>
    <t>March 13, 2025 10:25:47 AM</t>
  </si>
  <si>
    <t>March 13, 2025 4:17:59 AM</t>
  </si>
  <si>
    <t>March 13, 2025 4:39:23 AM</t>
  </si>
  <si>
    <t>March 13, 2025 4:54:31 AM</t>
  </si>
  <si>
    <t>March 13, 2025 8:29:57 AM</t>
  </si>
  <si>
    <t>March 13, 2025 8:55:28 AM</t>
  </si>
  <si>
    <t>March 13, 2025 8:59:07 AM</t>
  </si>
  <si>
    <t>March 13, 2025 7:18:28 AM</t>
  </si>
  <si>
    <t>March 13, 2025 7:52:26 AM</t>
  </si>
  <si>
    <t>March 13, 2025 7:54:53 AM</t>
  </si>
  <si>
    <t>JABRE SWANIGAN</t>
  </si>
  <si>
    <t>March 13, 2025 9:22:54 AM</t>
  </si>
  <si>
    <t>March 13, 2025 10:08:27 AM</t>
  </si>
  <si>
    <t>March 13, 2025 10:10:48 AM</t>
  </si>
  <si>
    <t>March 13, 2025 6:36:59 AM</t>
  </si>
  <si>
    <t>March 13, 2025 7:07:53 AM</t>
  </si>
  <si>
    <t>March 13, 2025 7:10:53 AM</t>
  </si>
  <si>
    <t>March 14, 2025 10:41:57 AM</t>
  </si>
  <si>
    <t>March 14, 2025 10:59:24 AM</t>
  </si>
  <si>
    <t>March 14, 2025 11:02:01 AM</t>
  </si>
  <si>
    <t>March 14, 2025 6:00:29 AM</t>
  </si>
  <si>
    <t>March 14, 2025 6:32:49 AM</t>
  </si>
  <si>
    <t>March 14, 2025 8:39:29 AM</t>
  </si>
  <si>
    <t>March 14, 2025 9:27:05 AM</t>
  </si>
  <si>
    <t>March 14, 2025 4:37:57 AM</t>
  </si>
  <si>
    <t>March 14, 2025 4:47:28 AM</t>
  </si>
  <si>
    <t>March 14, 2025 5:10:45 AM</t>
  </si>
  <si>
    <t>March 14, 2025 7:28:59 AM</t>
  </si>
  <si>
    <t>March 14, 2025 8:10:28 AM</t>
  </si>
  <si>
    <t>March 14, 2025 8:16:38 AM</t>
  </si>
  <si>
    <t>March 14, 2025 4:04:23 AM</t>
  </si>
  <si>
    <t>March 14, 2025 5:12:58 AM</t>
  </si>
  <si>
    <t>March 14, 2025 5:16:26 AM</t>
  </si>
  <si>
    <t>March 10, 2025 6:20:27 AM</t>
  </si>
  <si>
    <t>March 10, 2025 7:34:29 AM</t>
  </si>
  <si>
    <t>March 10, 2025 7:36:15 AM</t>
  </si>
  <si>
    <t>March 10, 2025 7:00:28 AM</t>
  </si>
  <si>
    <t>March 10, 2025 7:54:58 AM</t>
  </si>
  <si>
    <t>March 10, 2025 7:58:27 AM</t>
  </si>
  <si>
    <t>March 10, 2025 4:09:25 AM</t>
  </si>
  <si>
    <t>March 10, 2025 4:22:21 AM</t>
  </si>
  <si>
    <t>March 10, 2025 4:32:23 AM</t>
  </si>
  <si>
    <t>March 10, 2025 4:59:23 AM</t>
  </si>
  <si>
    <t>March 10, 2025 5:15:20 AM</t>
  </si>
  <si>
    <t>March 10, 2025 5:17:18 AM</t>
  </si>
  <si>
    <t>March 10, 2025 11:25:27 AM</t>
  </si>
  <si>
    <t>March 10, 2025 12:01:27 PM</t>
  </si>
  <si>
    <t>March 10, 2025 12:20:51 PM</t>
  </si>
  <si>
    <t>MARK NEWMAN</t>
  </si>
  <si>
    <t>March 10, 2025 10:40:27 AM</t>
  </si>
  <si>
    <t>March 10, 2025 10:53:29 AM</t>
  </si>
  <si>
    <t>March 10, 2025 11:00:04 AM</t>
  </si>
  <si>
    <t>March 10, 2025 8:57:29 AM</t>
  </si>
  <si>
    <t>March 10, 2025 9:34:09 AM</t>
  </si>
  <si>
    <t>March 10, 2025 4:41:57 AM</t>
  </si>
  <si>
    <t>March 10, 2025 5:09:23 AM</t>
  </si>
  <si>
    <t>March 10, 2025 5:11:24 AM</t>
  </si>
  <si>
    <t>March 10, 2025 9:08:23 AM</t>
  </si>
  <si>
    <t>March 10, 2025 9:09:43 AM</t>
  </si>
  <si>
    <t>March 10, 2025 8:15:25 AM</t>
  </si>
  <si>
    <t>March 10, 2025 8:29:23 AM</t>
  </si>
  <si>
    <t>March 10, 2025 8:31:53 AM</t>
  </si>
  <si>
    <t>March 10, 2025 9:34:28 AM</t>
  </si>
  <si>
    <t>March 10, 2025 10:19:00 AM</t>
  </si>
  <si>
    <t>March 10, 2025 10:23:08 AM</t>
  </si>
  <si>
    <t>March 11, 2025 9:38:27 AM</t>
  </si>
  <si>
    <t>March 11, 2025 10:46:27 AM</t>
  </si>
  <si>
    <t>March 11, 2025 10:47:56 AM</t>
  </si>
  <si>
    <t>March 11, 2025 8:08:27 AM</t>
  </si>
  <si>
    <t>March 11, 2025 8:58:55 AM</t>
  </si>
  <si>
    <t>March 11, 2025 9:01:11 AM</t>
  </si>
  <si>
    <t>LILLIE COX</t>
  </si>
  <si>
    <t>March 11, 2025 10:30:24 AM</t>
  </si>
  <si>
    <t>March 11, 2025 11:38:55 AM</t>
  </si>
  <si>
    <t>March 11, 2025 11:41:18 AM</t>
  </si>
  <si>
    <t>March 11, 2025 5:35:29 AM</t>
  </si>
  <si>
    <t>March 11, 2025 6:17:53 AM</t>
  </si>
  <si>
    <t>March 11, 2025 7:33:38 AM</t>
  </si>
  <si>
    <t>MARTA VELASQUEZ</t>
  </si>
  <si>
    <t>March 11, 2025 4:13:28 AM</t>
  </si>
  <si>
    <t>March 11, 2025 4:36:27 AM</t>
  </si>
  <si>
    <t>March 11, 2025 4:37:33 AM</t>
  </si>
  <si>
    <t>SHARON WOOTEN</t>
  </si>
  <si>
    <t>March 11, 2025 7:51:23 AM</t>
  </si>
  <si>
    <t>March 11, 2025 9:08:59 AM</t>
  </si>
  <si>
    <t>March 11, 2025 9:13:55 AM</t>
  </si>
  <si>
    <t>ROSALIND HARPER</t>
  </si>
  <si>
    <t>March 11, 2025 10:54:58 AM</t>
  </si>
  <si>
    <t>March 11, 2025 12:04:59 PM</t>
  </si>
  <si>
    <t>March 11, 2025 12:39:17 PM</t>
  </si>
  <si>
    <t>LUCIOUS WAGNER</t>
  </si>
  <si>
    <t>March 11, 2025 4:50:25 AM</t>
  </si>
  <si>
    <t>March 11, 2025 5:25:21 AM</t>
  </si>
  <si>
    <t>March 11, 2025 5:27:12 AM</t>
  </si>
  <si>
    <t>March 12, 2025 8:45:28 AM</t>
  </si>
  <si>
    <t>March 12, 2025 9:11:55 AM</t>
  </si>
  <si>
    <t>March 12, 2025 9:13:22 AM</t>
  </si>
  <si>
    <t>ANTONIO MYLES</t>
  </si>
  <si>
    <t>March 12, 2025 6:20:28 AM</t>
  </si>
  <si>
    <t>March 12, 2025 7:59:01 AM</t>
  </si>
  <si>
    <t>March 12, 2025 7:59:02 AM</t>
  </si>
  <si>
    <t>SUNITHA CHILUKA</t>
  </si>
  <si>
    <t>March 12, 2025 11:02:24 AM</t>
  </si>
  <si>
    <t>March 12, 2025 11:17:28 AM</t>
  </si>
  <si>
    <t>March 12, 2025 11:20:01 AM</t>
  </si>
  <si>
    <t>March 12, 2025 4:21:29 AM</t>
  </si>
  <si>
    <t>March 12, 2025 4:30:29 AM</t>
  </si>
  <si>
    <t>March 12, 2025 4:31:50 AM</t>
  </si>
  <si>
    <t>March 12, 2025 4:53:26 AM</t>
  </si>
  <si>
    <t>March 12, 2025 5:29:07 AM</t>
  </si>
  <si>
    <t>March 12, 2025 5:27:55 AM</t>
  </si>
  <si>
    <t>March 12, 2025 5:48:08 AM</t>
  </si>
  <si>
    <t>March 12, 2025 9:28:28 AM</t>
  </si>
  <si>
    <t>March 12, 2025 9:47:21 AM</t>
  </si>
  <si>
    <t>March 12, 2025 7:00:51 AM</t>
  </si>
  <si>
    <t>March 12, 2025 7:59:07 AM</t>
  </si>
  <si>
    <t>March 12, 2025 4:06:59 AM</t>
  </si>
  <si>
    <t>March 12, 2025 4:38:29 AM</t>
  </si>
  <si>
    <t>March 12, 2025 4:41:32 AM</t>
  </si>
  <si>
    <t>March 12, 2025 6:43:28 AM</t>
  </si>
  <si>
    <t>March 12, 2025 8:16:28 AM</t>
  </si>
  <si>
    <t>March 12, 2025 8:19:01 AM</t>
  </si>
  <si>
    <t>March 13, 2025 8:15:20 AM</t>
  </si>
  <si>
    <t>March 13, 2025 8:49:59 AM</t>
  </si>
  <si>
    <t>March 13, 2025 8:53:00 AM</t>
  </si>
  <si>
    <t>MERVAT BARSOOM</t>
  </si>
  <si>
    <t>March 13, 2025 9:19:59 AM</t>
  </si>
  <si>
    <t>March 13, 2025 10:01:33 AM</t>
  </si>
  <si>
    <t>March 13, 2025 4:20:28 AM</t>
  </si>
  <si>
    <t>March 13, 2025 4:35:22 AM</t>
  </si>
  <si>
    <t>March 13, 2025 4:40:32 AM</t>
  </si>
  <si>
    <t>March 13, 2025 11:10:28 AM</t>
  </si>
  <si>
    <t>March 13, 2025 11:49:21 AM</t>
  </si>
  <si>
    <t>March 13, 2025 12:26:59 PM</t>
  </si>
  <si>
    <t>March 13, 2025 6:24:24 AM</t>
  </si>
  <si>
    <t>March 13, 2025 7:30:24 AM</t>
  </si>
  <si>
    <t>March 13, 2025 8:02:41 AM</t>
  </si>
  <si>
    <t>COLLEEN ROBINSON</t>
  </si>
  <si>
    <t>March 13, 2025 5:44:57 AM</t>
  </si>
  <si>
    <t>March 13, 2025 6:00:56 AM</t>
  </si>
  <si>
    <t>March 13, 2025 6:06:50 AM</t>
  </si>
  <si>
    <t>March 13, 2025 6:55:20 AM</t>
  </si>
  <si>
    <t>March 13, 2025 7:40:25 AM</t>
  </si>
  <si>
    <t>March 13, 2025 8:02:43 AM</t>
  </si>
  <si>
    <t>March 14, 2025 5:15:28 AM</t>
  </si>
  <si>
    <t>March 14, 2025 5:43:29 AM</t>
  </si>
  <si>
    <t>March 14, 2025 5:44:56 AM</t>
  </si>
  <si>
    <t>March 14, 2025 7:14:25 AM</t>
  </si>
  <si>
    <t>March 14, 2025 8:43:53 AM</t>
  </si>
  <si>
    <t>March 14, 2025 8:47:24 AM</t>
  </si>
  <si>
    <t>BRADAN RANKIN</t>
  </si>
  <si>
    <t>March 14, 2025 6:37:59 AM</t>
  </si>
  <si>
    <t>March 14, 2025 7:43:28 AM</t>
  </si>
  <si>
    <t>March 14, 2025 8:02:47 AM</t>
  </si>
  <si>
    <t>March 14, 2025 4:56:29 AM</t>
  </si>
  <si>
    <t>March 14, 2025 5:07:26 AM</t>
  </si>
  <si>
    <t>March 14, 2025 5:09:09 AM</t>
  </si>
  <si>
    <t>JORGE VEGA</t>
  </si>
  <si>
    <t>March 14, 2025 10:05:24 AM</t>
  </si>
  <si>
    <t>March 14, 2025 10:33:29 AM</t>
  </si>
  <si>
    <t>March 14, 2025 10:36:25 AM</t>
  </si>
  <si>
    <t>March 14, 2025 8:15:25 AM</t>
  </si>
  <si>
    <t>March 14, 2025 8:47:19 AM</t>
  </si>
  <si>
    <t>MARY CAMPBELL</t>
  </si>
  <si>
    <t>March 14, 2025 4:09:59 AM</t>
  </si>
  <si>
    <t>March 14, 2025 4:20:00 AM</t>
  </si>
  <si>
    <t>March 14, 2025 4:34:29 AM</t>
  </si>
  <si>
    <t>March 14, 2025 9:03:29 AM</t>
  </si>
  <si>
    <t>March 14, 2025 9:35:20 AM</t>
  </si>
  <si>
    <t>March 14, 2025 9:37:51 AM</t>
  </si>
  <si>
    <t>March 14, 2025 10:57:46 AM</t>
  </si>
  <si>
    <t>March 14, 2025 11:18:55 AM</t>
  </si>
  <si>
    <t>March 14, 2025 11:42:00 AM</t>
  </si>
  <si>
    <t>March 12, 2025 2:23:49 PM</t>
  </si>
  <si>
    <t>March 12, 2025 2:39:20 PM</t>
  </si>
  <si>
    <t>March 12, 2025 2:40:34 PM</t>
  </si>
  <si>
    <t xml:space="preserve">ANTHONY  GASTON </t>
  </si>
  <si>
    <t>March 12, 2025 3:44:58 PM</t>
  </si>
  <si>
    <t>March 12, 2025 5:03:55 PM</t>
  </si>
  <si>
    <t>March 12, 2025 5:05:45 PM</t>
  </si>
  <si>
    <t>March 12, 2025 8:46:51 PM</t>
  </si>
  <si>
    <t>March 12, 2025 9:29:53 PM</t>
  </si>
  <si>
    <t>March 12, 2025 9:34:07 PM</t>
  </si>
  <si>
    <t>March 12, 2025 4:15:28 PM</t>
  </si>
  <si>
    <t>March 12, 2025 5:16:20 PM</t>
  </si>
  <si>
    <t>March 12, 2025 5:18:21 PM</t>
  </si>
  <si>
    <t>March 12, 2025 8:16:57 PM</t>
  </si>
  <si>
    <t>March 12, 2025 8:56:59 PM</t>
  </si>
  <si>
    <t>March 12, 2025 8:59:35 PM</t>
  </si>
  <si>
    <t>March 12, 2025 5:37:28 PM</t>
  </si>
  <si>
    <t>INNA LONG</t>
  </si>
  <si>
    <t>March 13, 2025 2:32:56 PM</t>
  </si>
  <si>
    <t>March 13, 2025 3:03:24 PM</t>
  </si>
  <si>
    <t>March 13, 2025 3:11:13 PM</t>
  </si>
  <si>
    <t>March 13, 2025 1:56:27 PM</t>
  </si>
  <si>
    <t>March 13, 2025 2:49:54 PM</t>
  </si>
  <si>
    <t>March 13, 2025 2:52:16 PM</t>
  </si>
  <si>
    <t>March 13, 2025 11:08:28 AM</t>
  </si>
  <si>
    <t>March 13, 2025 11:40:52 AM</t>
  </si>
  <si>
    <t>March 13, 2025 12:00:09 PM</t>
  </si>
  <si>
    <t>March 13, 2025 7:49:29 AM</t>
  </si>
  <si>
    <t>March 13, 2025 8:32:58 AM</t>
  </si>
  <si>
    <t>March 13, 2025 8:37:07 AM</t>
  </si>
  <si>
    <t>March 13, 2025 9:23:57 AM</t>
  </si>
  <si>
    <t>March 13, 2025 9:34:25 AM</t>
  </si>
  <si>
    <t>March 13, 2025 9:35:32 AM</t>
  </si>
  <si>
    <t>March 13, 2025 8:06:25 AM</t>
  </si>
  <si>
    <t>March 13, 2025 8:37:05 AM</t>
  </si>
  <si>
    <t>March 13, 2025 10:56:57 AM</t>
  </si>
  <si>
    <t>March 13, 2025 12:00:08 PM</t>
  </si>
  <si>
    <t>Kaye Easterday</t>
  </si>
  <si>
    <t>March 10, 2025 7:24:28 PM</t>
  </si>
  <si>
    <t>March 10, 2025 7:41:26 PM</t>
  </si>
  <si>
    <t>March 10, 2025 7:46:35 PM</t>
  </si>
  <si>
    <t>March 10, 2025 11:28:53 PM</t>
  </si>
  <si>
    <t>March 10, 2025 11:47:58 PM</t>
  </si>
  <si>
    <t>March 10, 2025 11:49:20 PM</t>
  </si>
  <si>
    <t>ALVIN BIENEMY</t>
  </si>
  <si>
    <t>March 10, 2025 7:53:59 PM</t>
  </si>
  <si>
    <t>March 10, 2025 8:43:24 PM</t>
  </si>
  <si>
    <t>March 10, 2025 8:45:55 PM</t>
  </si>
  <si>
    <t>March 10, 2025 2:21:27 PM</t>
  </si>
  <si>
    <t>March 10, 2025 2:48:07 PM</t>
  </si>
  <si>
    <t>March 10, 2025 9:09:59 PM</t>
  </si>
  <si>
    <t>March 10, 2025 9:25:56 PM</t>
  </si>
  <si>
    <t>March 10, 2025 9:32:37 PM</t>
  </si>
  <si>
    <t>March 10, 2025 10:23:29 PM</t>
  </si>
  <si>
    <t>March 10, 2025 10:47:58 PM</t>
  </si>
  <si>
    <t>March 10, 2025 10:49:46 PM</t>
  </si>
  <si>
    <t>HARVEY HUBBARD</t>
  </si>
  <si>
    <t>March 10, 2025 3:33:26 PM</t>
  </si>
  <si>
    <t>March 10, 2025 4:48:25 PM</t>
  </si>
  <si>
    <t>March 10, 2025 5:07:38 PM</t>
  </si>
  <si>
    <t>March 10, 2025 2:56:55 PM</t>
  </si>
  <si>
    <t>March 10, 2025 3:14:52 PM</t>
  </si>
  <si>
    <t>March 14, 2025 2:56:26 PM</t>
  </si>
  <si>
    <t>March 14, 2025 3:28:56 PM</t>
  </si>
  <si>
    <t>TREVONE PAYNE</t>
  </si>
  <si>
    <t>March 14, 2025 7:24:28 PM</t>
  </si>
  <si>
    <t>March 14, 2025 9:57:29 PM</t>
  </si>
  <si>
    <t>March 14, 2025 10:07:00 PM</t>
  </si>
  <si>
    <t>March 14, 2025 10:56:28 PM</t>
  </si>
  <si>
    <t>March 14, 2025 11:18:25 PM</t>
  </si>
  <si>
    <t>March 14, 2025 11:20:29 PM</t>
  </si>
  <si>
    <t>March 14, 2025 3:44:54 PM</t>
  </si>
  <si>
    <t>March 14, 2025 4:04:58 PM</t>
  </si>
  <si>
    <t>March 14, 2025 4:08:19 PM</t>
  </si>
  <si>
    <t>March 14, 2025 4:32:28 PM</t>
  </si>
  <si>
    <t>March 14, 2025 6:19:28 PM</t>
  </si>
  <si>
    <t>March 14, 2025 6:27:00 PM</t>
  </si>
  <si>
    <t>LETICIA GARCIA</t>
  </si>
  <si>
    <t>March 14, 2025 9:14:58 PM</t>
  </si>
  <si>
    <t>March 14, 2025 9:44:57 PM</t>
  </si>
  <si>
    <t>March 14, 2025 2:26:25 PM</t>
  </si>
  <si>
    <t>March 14, 2025 2:34:29 PM</t>
  </si>
  <si>
    <t>March 14, 2025 2:37:46 PM</t>
  </si>
  <si>
    <t>March 15, 2025 3:53:26 PM</t>
  </si>
  <si>
    <t>March 15, 2025 4:12:26 PM</t>
  </si>
  <si>
    <t>March 15, 2025 4:16:23 PM</t>
  </si>
  <si>
    <t xml:space="preserve">YOLONDA PARKER </t>
  </si>
  <si>
    <t>March 15, 2025 7:50:55 PM</t>
  </si>
  <si>
    <t>March 15, 2025 8:35:57 PM</t>
  </si>
  <si>
    <t>March 15, 2025 8:37:52 PM</t>
  </si>
  <si>
    <t>March 15, 2025 6:30:58 PM</t>
  </si>
  <si>
    <t>March 15, 2025 6:57:51 PM</t>
  </si>
  <si>
    <t>March 15, 2025 7:07:02 PM</t>
  </si>
  <si>
    <t>ASIA  ALSHATTAWI</t>
  </si>
  <si>
    <t>March 15, 2025 8:58:57 PM</t>
  </si>
  <si>
    <t>March 15, 2025 9:16:58 PM</t>
  </si>
  <si>
    <t>March 15, 2025 9:20:35 PM</t>
  </si>
  <si>
    <t>March 15, 2025 10:32:58 PM</t>
  </si>
  <si>
    <t>March 15, 2025 11:01:29 PM</t>
  </si>
  <si>
    <t>March 15, 2025 11:10:24 PM</t>
  </si>
  <si>
    <t>ARMENNIA HAYES</t>
  </si>
  <si>
    <t>March 15, 2025 5:18:26 PM</t>
  </si>
  <si>
    <t>March 15, 2025 5:47:53 PM</t>
  </si>
  <si>
    <t>March 15, 2025 5:50:41 PM</t>
  </si>
  <si>
    <t>March 16, 2025 8:09:27 PM</t>
  </si>
  <si>
    <t>March 16, 2025 9:00:54 PM</t>
  </si>
  <si>
    <t>March 16, 2025 9:04:34 PM</t>
  </si>
  <si>
    <t>March 16, 2025 10:45:52 PM</t>
  </si>
  <si>
    <t>March 16, 2025 11:16:59 PM</t>
  </si>
  <si>
    <t>March 16, 2025 11:19:04 PM</t>
  </si>
  <si>
    <t>March 16, 2025 8:45:57 PM</t>
  </si>
  <si>
    <t>March 16, 2025 9:23:28 PM</t>
  </si>
  <si>
    <t>March 16, 2025 9:25:05 PM</t>
  </si>
  <si>
    <t>CHARLENE JACKSON</t>
  </si>
  <si>
    <t>March 16, 2025 5:06:55 PM</t>
  </si>
  <si>
    <t>March 16, 2025 5:21:55 PM</t>
  </si>
  <si>
    <t>March 16, 2025 5:28:03 PM</t>
  </si>
  <si>
    <t>March 16, 2025 9:58:54 PM</t>
  </si>
  <si>
    <t>March 16, 2025 10:24:59 PM</t>
  </si>
  <si>
    <t>March 16, 2025 10:29:53 PM</t>
  </si>
  <si>
    <t>March 16, 2025 5:46:23 PM</t>
  </si>
  <si>
    <t>March 16, 2025 6:46:18 PM</t>
  </si>
  <si>
    <t>ELEANA DEMUS</t>
  </si>
  <si>
    <t>March 10, 2025 9:38:27 AM</t>
  </si>
  <si>
    <t>March 10, 2025 10:01:24 AM</t>
  </si>
  <si>
    <t>March 10, 2025 10:05:30 AM</t>
  </si>
  <si>
    <t>March 10, 2025 2:34:26 PM</t>
  </si>
  <si>
    <t>March 10, 2025 3:13:59 PM</t>
  </si>
  <si>
    <t>March 10, 2025 3:18:41 PM</t>
  </si>
  <si>
    <t>LILLIE CALLOWAY</t>
  </si>
  <si>
    <t>March 10, 2025 12:29:54 PM</t>
  </si>
  <si>
    <t>March 10, 2025 1:20:53 PM</t>
  </si>
  <si>
    <t>March 10, 2025 1:24:36 PM</t>
  </si>
  <si>
    <t>March 10, 2025 11:23:28 AM</t>
  </si>
  <si>
    <t>March 10, 2025 11:41:58 AM</t>
  </si>
  <si>
    <t>March 10, 2025 11:46:12 AM</t>
  </si>
  <si>
    <t>March 10, 2025 3:03:27 PM</t>
  </si>
  <si>
    <t>March 10, 2025 3:05:54 PM</t>
  </si>
  <si>
    <t>KELDON SHEARS</t>
  </si>
  <si>
    <t>March 10, 2025 7:15:58 AM</t>
  </si>
  <si>
    <t>March 10, 2025 7:40:27 AM</t>
  </si>
  <si>
    <t>March 10, 2025 7:44:30 AM</t>
  </si>
  <si>
    <t>March 10, 2025 8:13:20 AM</t>
  </si>
  <si>
    <t>March 10, 2025 8:58:45 AM</t>
  </si>
  <si>
    <t>March 10, 2025 8:05:23 AM</t>
  </si>
  <si>
    <t>March 10, 2025 8:41:20 AM</t>
  </si>
  <si>
    <t>March 10, 2025 8:42:55 AM</t>
  </si>
  <si>
    <t>Robert  Moyo</t>
  </si>
  <si>
    <t>March 13, 2025 6:19:56 AM</t>
  </si>
  <si>
    <t>March 13, 2025 7:03:42 AM</t>
  </si>
  <si>
    <t>March 13, 2025 11:20:29 AM</t>
  </si>
  <si>
    <t>March 13, 2025 11:51:21 AM</t>
  </si>
  <si>
    <t>March 13, 2025 11:55:07 AM</t>
  </si>
  <si>
    <t>March 13, 2025 6:12:59 AM</t>
  </si>
  <si>
    <t>March 13, 2025 6:26:39 AM</t>
  </si>
  <si>
    <t>PABLO MORAN</t>
  </si>
  <si>
    <t>March 13, 2025 8:54:27 AM</t>
  </si>
  <si>
    <t>March 13, 2025 9:36:17 AM</t>
  </si>
  <si>
    <t>March 13, 2025 4:44:28 AM</t>
  </si>
  <si>
    <t>March 13, 2025 5:32:42 AM</t>
  </si>
  <si>
    <t>March 13, 2025 3:58:56 AM</t>
  </si>
  <si>
    <t>March 13, 2025 4:16:25 AM</t>
  </si>
  <si>
    <t>March 13, 2025 4:18:09 AM</t>
  </si>
  <si>
    <t>March 13, 2025 8:05:27 AM</t>
  </si>
  <si>
    <t>March 13, 2025 8:25:57 AM</t>
  </si>
  <si>
    <t>March 13, 2025 8:27:57 AM</t>
  </si>
  <si>
    <t>March 14, 2025 4:11:57 AM</t>
  </si>
  <si>
    <t>March 14, 2025 4:21:28 AM</t>
  </si>
  <si>
    <t>March 14, 2025 4:36:14 AM</t>
  </si>
  <si>
    <t>March 14, 2025 10:57:30 AM</t>
  </si>
  <si>
    <t>March 14, 2025 11:12:57 AM</t>
  </si>
  <si>
    <t>March 14, 2025 11:15:27 AM</t>
  </si>
  <si>
    <t>March 14, 2025 6:32:58 AM</t>
  </si>
  <si>
    <t>March 14, 2025 7:28:24 AM</t>
  </si>
  <si>
    <t>March 14, 2025 7:30:59 AM</t>
  </si>
  <si>
    <t>March 14, 2025 4:00:58 AM</t>
  </si>
  <si>
    <t>March 14, 2025 4:36:12 AM</t>
  </si>
  <si>
    <t>SERVANDO TRINIDAD</t>
  </si>
  <si>
    <t>March 14, 2025 9:32:26 AM</t>
  </si>
  <si>
    <t>March 14, 2025 9:59:00 AM</t>
  </si>
  <si>
    <t>March 14, 2025 10:01:29 AM</t>
  </si>
  <si>
    <t>March 14, 2025 4:44:29 AM</t>
  </si>
  <si>
    <t>March 14, 2025 5:28:29 AM</t>
  </si>
  <si>
    <t>March 14, 2025 5:31:44 AM</t>
  </si>
  <si>
    <t>March 14, 2025 5:58:59 AM</t>
  </si>
  <si>
    <t>March 14, 2025 6:42:59 AM</t>
  </si>
  <si>
    <t>March 14, 2025 6:46:04 AM</t>
  </si>
  <si>
    <t>TINELGE BRADFORD</t>
  </si>
  <si>
    <t>March 14, 2025 11:58:28 AM</t>
  </si>
  <si>
    <t>March 14, 2025 12:24:57 PM</t>
  </si>
  <si>
    <t>March 14, 2025 12:28:27 PM</t>
  </si>
  <si>
    <t>March 14, 2025 6:55:59 AM</t>
  </si>
  <si>
    <t>March 14, 2025 7:45:59 AM</t>
  </si>
  <si>
    <t>March 14, 2025 7:48:03 AM</t>
  </si>
  <si>
    <t>March 14, 2025 8:15:27 AM</t>
  </si>
  <si>
    <t>March 14, 2025 8:58:26 AM</t>
  </si>
  <si>
    <t>March 14, 2025 9:01:05 AM</t>
  </si>
  <si>
    <t>March 15, 2025 7:53:58 AM</t>
  </si>
  <si>
    <t>March 15, 2025 8:53:23 AM</t>
  </si>
  <si>
    <t>March 15, 2025 8:55:55 AM</t>
  </si>
  <si>
    <t>March 15, 2025 6:45:58 AM</t>
  </si>
  <si>
    <t>March 15, 2025 7:21:28 AM</t>
  </si>
  <si>
    <t>March 15, 2025 7:23:18 AM</t>
  </si>
  <si>
    <t>DOROTHY TITUS</t>
  </si>
  <si>
    <t>March 15, 2025 10:28:56 AM</t>
  </si>
  <si>
    <t>March 15, 2025 10:45:28 AM</t>
  </si>
  <si>
    <t>March 15, 2025 10:46:47 AM</t>
  </si>
  <si>
    <t>March 15, 2025 9:31:27 AM</t>
  </si>
  <si>
    <t>March 15, 2025 10:09:58 AM</t>
  </si>
  <si>
    <t>March 15, 2025 10:12:51 AM</t>
  </si>
  <si>
    <t>March 15, 2025 9:11:29 AM</t>
  </si>
  <si>
    <t>March 15, 2025 9:56:55 AM</t>
  </si>
  <si>
    <t>March 15, 2025 9:59:19 AM</t>
  </si>
  <si>
    <t>March 15, 2025 5:54:29 AM</t>
  </si>
  <si>
    <t>March 15, 2025 6:18:59 AM</t>
  </si>
  <si>
    <t>March 15, 2025 6:20:59 AM</t>
  </si>
  <si>
    <t>March 15, 2025 5:12:28 AM</t>
  </si>
  <si>
    <t>March 15, 2025 5:39:26 AM</t>
  </si>
  <si>
    <t>March 15, 2025 5:43:39 AM</t>
  </si>
  <si>
    <t>March 15, 2025 5:18:54 AM</t>
  </si>
  <si>
    <t>March 15, 2025 5:43:38 AM</t>
  </si>
  <si>
    <t>March 15, 2025 11:41:58 AM</t>
  </si>
  <si>
    <t>March 15, 2025 12:05:56 PM</t>
  </si>
  <si>
    <t>March 15, 2025 12:08:16 PM</t>
  </si>
  <si>
    <t>QUINCY WIGFALL</t>
  </si>
  <si>
    <t>March 15, 2025 11:26:56 AM</t>
  </si>
  <si>
    <t>March 15, 2025 11:54:29 AM</t>
  </si>
  <si>
    <t>March 15, 2025 11:55:55 AM</t>
  </si>
  <si>
    <t>March 16, 2025 12:43:29 PM</t>
  </si>
  <si>
    <t>March 16, 2025 1:05:57 PM</t>
  </si>
  <si>
    <t>March 16, 2025 1:08:58 PM</t>
  </si>
  <si>
    <t>March 16, 2025 7:56:28 AM</t>
  </si>
  <si>
    <t>March 16, 2025 8:11:28 AM</t>
  </si>
  <si>
    <t>March 16, 2025 8:15:02 AM</t>
  </si>
  <si>
    <t>ARETHA EVANS</t>
  </si>
  <si>
    <t>March 16, 2025 9:55:56 AM</t>
  </si>
  <si>
    <t>March 16, 2025 10:48:56 AM</t>
  </si>
  <si>
    <t>March 16, 2025 10:52:28 AM</t>
  </si>
  <si>
    <t>March 16, 2025 9:17:28 AM</t>
  </si>
  <si>
    <t>March 16, 2025 9:50:29 AM</t>
  </si>
  <si>
    <t>March 16, 2025 9:53:31 AM</t>
  </si>
  <si>
    <t>March 16, 2025 8:31:29 AM</t>
  </si>
  <si>
    <t>March 16, 2025 8:47:53 AM</t>
  </si>
  <si>
    <t>March 16, 2025 2:01:26 PM</t>
  </si>
  <si>
    <t>March 16, 2025 2:35:58 PM</t>
  </si>
  <si>
    <t>March 16, 2025 2:38:20 PM</t>
  </si>
  <si>
    <t>March 16, 2025 11:46:56 AM</t>
  </si>
  <si>
    <t>March 16, 2025 1:19:56 PM</t>
  </si>
  <si>
    <t>March 16, 2025 1:21:31 PM</t>
  </si>
  <si>
    <t>KASEY EVANS</t>
  </si>
  <si>
    <t>March 12, 2025 11:22:26 PM</t>
  </si>
  <si>
    <t>March 12, 2025 11:52:53 PM</t>
  </si>
  <si>
    <t>March 12, 2025 11:54:47 PM</t>
  </si>
  <si>
    <t>EMMA ADAMS</t>
  </si>
  <si>
    <t>March 12, 2025 4:56:58 PM</t>
  </si>
  <si>
    <t>March 12, 2025 5:34:55 PM</t>
  </si>
  <si>
    <t>March 12, 2025 5:45:01 PM</t>
  </si>
  <si>
    <t>March 12, 2025 2:32:30 PM</t>
  </si>
  <si>
    <t>March 12, 2025 3:21:58 PM</t>
  </si>
  <si>
    <t>March 12, 2025 3:26:26 PM</t>
  </si>
  <si>
    <t>March 12, 2025 10:29:56 PM</t>
  </si>
  <si>
    <t>March 12, 2025 11:10:55 PM</t>
  </si>
  <si>
    <t>March 12, 2025 11:12:54 PM</t>
  </si>
  <si>
    <t>March 12, 2025 3:49:59 PM</t>
  </si>
  <si>
    <t>March 12, 2025 4:32:54 PM</t>
  </si>
  <si>
    <t>March 12, 2025 4:42:33 PM</t>
  </si>
  <si>
    <t>March 12, 2025 6:51:52 PM</t>
  </si>
  <si>
    <t>March 12, 2025 7:24:20 PM</t>
  </si>
  <si>
    <t>March 12, 2025 7:31:17 PM</t>
  </si>
  <si>
    <t>March 12, 2025 8:39:25 PM</t>
  </si>
  <si>
    <t>March 12, 2025 9:22:27 PM</t>
  </si>
  <si>
    <t>March 12, 2025 9:24:51 PM</t>
  </si>
  <si>
    <t>March 12, 2025 7:42:29 PM</t>
  </si>
  <si>
    <t>March 12, 2025 8:03:27 PM</t>
  </si>
  <si>
    <t>March 12, 2025 8:22:24 PM</t>
  </si>
  <si>
    <t>March 12, 2025 6:03:54 PM</t>
  </si>
  <si>
    <t>March 12, 2025 6:25:28 PM</t>
  </si>
  <si>
    <t>March 12, 2025 6:32:29 PM</t>
  </si>
  <si>
    <t>March 10, 2025 12:55:28 PM</t>
  </si>
  <si>
    <t>March 10, 2025 1:30:29 PM</t>
  </si>
  <si>
    <t>March 10, 2025 1:33:23 PM</t>
  </si>
  <si>
    <t>March 10, 2025 1:49:29 PM</t>
  </si>
  <si>
    <t>March 10, 2025 2:07:26 PM</t>
  </si>
  <si>
    <t>March 10, 2025 2:09:10 PM</t>
  </si>
  <si>
    <t>March 10, 2025 2:15:23 PM</t>
  </si>
  <si>
    <t>March 10, 2025 2:40:28 PM</t>
  </si>
  <si>
    <t>March 10, 2025 2:41:41 PM</t>
  </si>
  <si>
    <t>CAROL LUCAS</t>
  </si>
  <si>
    <t>March 10, 2025 3:11:25 PM</t>
  </si>
  <si>
    <t>March 10, 2025 3:45:57 PM</t>
  </si>
  <si>
    <t>March 10, 2025 3:50:59 PM</t>
  </si>
  <si>
    <t>EMEKA EKWEANI</t>
  </si>
  <si>
    <t>March 10, 2025 10:59:59 AM</t>
  </si>
  <si>
    <t>March 10, 2025 11:47:53 AM</t>
  </si>
  <si>
    <t>March 10, 2025 12:08:54 PM</t>
  </si>
  <si>
    <t>March 10, 2025 4:30:57 PM</t>
  </si>
  <si>
    <t>March 10, 2025 5:07:59 PM</t>
  </si>
  <si>
    <t>March 10, 2025 5:12:13 PM</t>
  </si>
  <si>
    <t>MAURICE MARRAM</t>
  </si>
  <si>
    <t>March 10, 2025 11:17:29 AM</t>
  </si>
  <si>
    <t>March 10, 2025 12:29:29 PM</t>
  </si>
  <si>
    <t>March 10, 2025 12:30:11 PM</t>
  </si>
  <si>
    <t>CAROL YOUNGBLOOD</t>
  </si>
  <si>
    <t>March 10, 2025 9:33:57 AM</t>
  </si>
  <si>
    <t>March 10, 2025 10:18:58 AM</t>
  </si>
  <si>
    <t>March 10, 2025 10:22:59 AM</t>
  </si>
  <si>
    <t>March 10, 2025 2:14:59 PM</t>
  </si>
  <si>
    <t>March 10, 2025 2:57:28 PM</t>
  </si>
  <si>
    <t>March 10, 2025 3:00:25 PM</t>
  </si>
  <si>
    <t>JESSICA JONES</t>
  </si>
  <si>
    <t>March 10, 2025 3:38:28 PM</t>
  </si>
  <si>
    <t>March 10, 2025 3:40:12 PM</t>
  </si>
  <si>
    <t>AIHUONG NGUYEN</t>
  </si>
  <si>
    <t>March 11, 2025 2:25:24 PM</t>
  </si>
  <si>
    <t>March 11, 2025 2:31:59 PM</t>
  </si>
  <si>
    <t>March 11, 2025 2:37:28 PM</t>
  </si>
  <si>
    <t>March 11, 2025 10:46:57 AM</t>
  </si>
  <si>
    <t>March 11, 2025 11:36:29 AM</t>
  </si>
  <si>
    <t>March 11, 2025 12:00:49 PM</t>
  </si>
  <si>
    <t>March 11, 2025 4:44:56 PM</t>
  </si>
  <si>
    <t>March 11, 2025 5:38:28 PM</t>
  </si>
  <si>
    <t>March 11, 2025 5:43:33 PM</t>
  </si>
  <si>
    <t>March 11, 2025 11:25:59 AM</t>
  </si>
  <si>
    <t>March 11, 2025 12:21:57 PM</t>
  </si>
  <si>
    <t>March 11, 2025 12:24:51 PM</t>
  </si>
  <si>
    <t>March 11, 2025 2:59:55 PM</t>
  </si>
  <si>
    <t>March 11, 2025 4:20:25 PM</t>
  </si>
  <si>
    <t>March 11, 2025 4:25:39 PM</t>
  </si>
  <si>
    <t>March 11, 2025 1:27:29 PM</t>
  </si>
  <si>
    <t>March 11, 2025 2:04:23 PM</t>
  </si>
  <si>
    <t>March 11, 2025 2:06:18 PM</t>
  </si>
  <si>
    <t>March 11, 2025 11:05:59 AM</t>
  </si>
  <si>
    <t>March 11, 2025 12:00:51 PM</t>
  </si>
  <si>
    <t xml:space="preserve">Cecelia  Davis </t>
  </si>
  <si>
    <t>March 11, 2025 1:09:58 PM</t>
  </si>
  <si>
    <t>March 11, 2025 1:20:56 PM</t>
  </si>
  <si>
    <t>March 11, 2025 1:22:53 PM</t>
  </si>
  <si>
    <t>March 11, 2025 9:35:38 AM</t>
  </si>
  <si>
    <t>March 11, 2025 9:44:27 AM</t>
  </si>
  <si>
    <t>March 11, 2025 9:48:00 AM</t>
  </si>
  <si>
    <t>March 12, 2025 2:10:51 PM</t>
  </si>
  <si>
    <t>March 12, 2025 3:02:57 PM</t>
  </si>
  <si>
    <t>March 12, 2025 3:04:32 PM</t>
  </si>
  <si>
    <t>March 12, 2025 10:15:25 AM</t>
  </si>
  <si>
    <t>March 12, 2025 10:49:59 AM</t>
  </si>
  <si>
    <t>March 12, 2025 10:53:23 AM</t>
  </si>
  <si>
    <t>GAL SACKS</t>
  </si>
  <si>
    <t>March 12, 2025 8:11:30 AM</t>
  </si>
  <si>
    <t>March 12, 2025 8:28:59 AM</t>
  </si>
  <si>
    <t>March 12, 2025 8:31:09 AM</t>
  </si>
  <si>
    <t>CID NAZIR</t>
  </si>
  <si>
    <t>March 12, 2025 8:42:26 AM</t>
  </si>
  <si>
    <t>March 12, 2025 9:13:29 AM</t>
  </si>
  <si>
    <t>March 12, 2025 9:20:06 AM</t>
  </si>
  <si>
    <t>March 12, 2025 2:21:22 PM</t>
  </si>
  <si>
    <t>March 12, 2025 3:10:58 PM</t>
  </si>
  <si>
    <t>March 12, 2025 3:15:53 PM</t>
  </si>
  <si>
    <t>March 12, 2025 11:21:24 AM</t>
  </si>
  <si>
    <t>March 12, 2025 11:59:51 AM</t>
  </si>
  <si>
    <t>DENISE  BROWN</t>
  </si>
  <si>
    <t>March 12, 2025 9:20:24 AM</t>
  </si>
  <si>
    <t>March 12, 2025 9:41:29 AM</t>
  </si>
  <si>
    <t>March 12, 2025 9:48:26 AM</t>
  </si>
  <si>
    <t>March 12, 2025 12:57:56 PM</t>
  </si>
  <si>
    <t>March 12, 2025 1:22:57 PM</t>
  </si>
  <si>
    <t>March 12, 2025 1:25:49 PM</t>
  </si>
  <si>
    <t>March 14, 2025 3:59:58 PM</t>
  </si>
  <si>
    <t>March 14, 2025 4:14:52 PM</t>
  </si>
  <si>
    <t>March 14, 2025 4:17:50 PM</t>
  </si>
  <si>
    <t>March 14, 2025 9:36:27 AM</t>
  </si>
  <si>
    <t>March 14, 2025 10:20:59 AM</t>
  </si>
  <si>
    <t>March 14, 2025 10:28:58 AM</t>
  </si>
  <si>
    <t>March 14, 2025 10:42:27 AM</t>
  </si>
  <si>
    <t>March 14, 2025 10:43:41 AM</t>
  </si>
  <si>
    <t>March 14, 2025 4:37:53 PM</t>
  </si>
  <si>
    <t>March 14, 2025 5:22:28 PM</t>
  </si>
  <si>
    <t>March 14, 2025 5:25:18 PM</t>
  </si>
  <si>
    <t>March 14, 2025 1:31:58 PM</t>
  </si>
  <si>
    <t>March 14, 2025 1:41:28 PM</t>
  </si>
  <si>
    <t>March 14, 2025 1:42:54 PM</t>
  </si>
  <si>
    <t>March 14, 2025 3:18:55 PM</t>
  </si>
  <si>
    <t>March 14, 2025 3:25:58 PM</t>
  </si>
  <si>
    <t>March 14, 2025 3:29:23 PM</t>
  </si>
  <si>
    <t>March 14, 2025 6:02:57 PM</t>
  </si>
  <si>
    <t>March 14, 2025 6:17:28 PM</t>
  </si>
  <si>
    <t>March 14, 2025 6:18:56 PM</t>
  </si>
  <si>
    <t>March 14, 2025 1:58:56 PM</t>
  </si>
  <si>
    <t>March 14, 2025 2:37:29 PM</t>
  </si>
  <si>
    <t>March 14, 2025 2:39:30 PM</t>
  </si>
  <si>
    <t>March 14, 2025 9:48:56 AM</t>
  </si>
  <si>
    <t>March 14, 2025 11:24:58 AM</t>
  </si>
  <si>
    <t>March 14, 2025 11:25:46 AM</t>
  </si>
  <si>
    <t>March 14, 2025 9:40:56 AM</t>
  </si>
  <si>
    <t>March 14, 2025 9:41:52 AM</t>
  </si>
  <si>
    <t>FELICIANO BALDERAS</t>
  </si>
  <si>
    <t>March 14, 2025 2:55:59 PM</t>
  </si>
  <si>
    <t>March 14, 2025 3:38:29 PM</t>
  </si>
  <si>
    <t>March 14, 2025 3:41:11 PM</t>
  </si>
  <si>
    <t>March 15, 2025 11:45:28 AM</t>
  </si>
  <si>
    <t>March 15, 2025 12:33:58 PM</t>
  </si>
  <si>
    <t>March 15, 2025 12:36:53 PM</t>
  </si>
  <si>
    <t>March 15, 2025 1:11:28 PM</t>
  </si>
  <si>
    <t>March 15, 2025 1:34:59 PM</t>
  </si>
  <si>
    <t>March 15, 2025 1:36:36 PM</t>
  </si>
  <si>
    <t>March 15, 2025 10:10:59 AM</t>
  </si>
  <si>
    <t>March 15, 2025 10:53:28 AM</t>
  </si>
  <si>
    <t>March 15, 2025 10:55:20 AM</t>
  </si>
  <si>
    <t>March 15, 2025 1:54:59 PM</t>
  </si>
  <si>
    <t>March 15, 2025 2:10:59 PM</t>
  </si>
  <si>
    <t>March 15, 2025 2:12:56 PM</t>
  </si>
  <si>
    <t>March 15, 2025 10:23:28 AM</t>
  </si>
  <si>
    <t>March 15, 2025 11:09:56 AM</t>
  </si>
  <si>
    <t>March 15, 2025 11:11:47 AM</t>
  </si>
  <si>
    <t>SYDNEY JORDAN</t>
  </si>
  <si>
    <t>March 15, 2025 12:53:25 PM</t>
  </si>
  <si>
    <t>March 15, 2025 1:26:28 PM</t>
  </si>
  <si>
    <t>March 15, 2025 1:27:55 PM</t>
  </si>
  <si>
    <t>March 15, 2025 3:29:51 PM</t>
  </si>
  <si>
    <t>March 15, 2025 5:09:26 PM</t>
  </si>
  <si>
    <t>March 15, 2025 5:15:43 PM</t>
  </si>
  <si>
    <t>CLYDE ORR</t>
  </si>
  <si>
    <t>March 10, 2025 12:31:55 PM</t>
  </si>
  <si>
    <t>March 10, 2025 1:33:56 PM</t>
  </si>
  <si>
    <t>March 10, 2025 1:42:35 PM</t>
  </si>
  <si>
    <t>March 10, 2025 9:52:25 AM</t>
  </si>
  <si>
    <t>March 10, 2025 8:51:24 AM</t>
  </si>
  <si>
    <t>March 10, 2025 8:55:23 AM</t>
  </si>
  <si>
    <t>March 10, 2025 7:51:54 AM</t>
  </si>
  <si>
    <t>March 10, 2025 9:26:26 AM</t>
  </si>
  <si>
    <t>March 10, 2025 9:29:34 AM</t>
  </si>
  <si>
    <t>March 10, 2025 11:50:28 AM</t>
  </si>
  <si>
    <t>March 10, 2025 12:23:26 PM</t>
  </si>
  <si>
    <t>March 10, 2025 12:29:11 PM</t>
  </si>
  <si>
    <t>March 10, 2025 3:04:28 PM</t>
  </si>
  <si>
    <t>March 10, 2025 3:25:59 PM</t>
  </si>
  <si>
    <t>March 10, 2025 3:34:27 PM</t>
  </si>
  <si>
    <t>March 10, 2025 10:23:51 AM</t>
  </si>
  <si>
    <t>March 10, 2025 10:48:28 AM</t>
  </si>
  <si>
    <t>March 10, 2025 10:53:46 AM</t>
  </si>
  <si>
    <t>March 10, 2025 7:45:58 AM</t>
  </si>
  <si>
    <t>March 10, 2025 8:39:59 AM</t>
  </si>
  <si>
    <t>March 10, 2025 8:42:53 AM</t>
  </si>
  <si>
    <t>March 11, 2025 11:50:29 AM</t>
  </si>
  <si>
    <t>March 11, 2025 12:04:35 PM</t>
  </si>
  <si>
    <t>March 11, 2025 12:04:36 PM</t>
  </si>
  <si>
    <t>March 11, 2025 10:40:28 AM</t>
  </si>
  <si>
    <t>March 11, 2025 11:17:57 AM</t>
  </si>
  <si>
    <t>March 11, 2025 11:28:13 AM</t>
  </si>
  <si>
    <t>March 11, 2025 9:58:57 AM</t>
  </si>
  <si>
    <t>March 11, 2025 10:16:23 AM</t>
  </si>
  <si>
    <t>March 11, 2025 10:22:24 AM</t>
  </si>
  <si>
    <t>March 11, 2025 2:29:59 PM</t>
  </si>
  <si>
    <t>March 11, 2025 3:06:30 PM</t>
  </si>
  <si>
    <t>March 12, 2025 8:38:20 AM</t>
  </si>
  <si>
    <t>March 12, 2025 9:54:29 AM</t>
  </si>
  <si>
    <t>March 12, 2025 9:58:23 AM</t>
  </si>
  <si>
    <t>March 12, 2025 1:28:52 PM</t>
  </si>
  <si>
    <t>March 12, 2025 1:52:06 PM</t>
  </si>
  <si>
    <t>Woody  Morris</t>
  </si>
  <si>
    <t>March 12, 2025 12:55:58 PM</t>
  </si>
  <si>
    <t>March 12, 2025 1:16:51 PM</t>
  </si>
  <si>
    <t>March 12, 2025 1:23:26 PM</t>
  </si>
  <si>
    <t>LASHONDA WILLIAMS</t>
  </si>
  <si>
    <t>March 12, 2025 11:00:59 AM</t>
  </si>
  <si>
    <t>March 12, 2025 11:34:49 AM</t>
  </si>
  <si>
    <t>March 12, 2025 10:09:29 AM</t>
  </si>
  <si>
    <t>March 12, 2025 10:19:53 AM</t>
  </si>
  <si>
    <t>March 12, 2025 10:28:33 AM</t>
  </si>
  <si>
    <t>March 12, 2025 8:07:23 AM</t>
  </si>
  <si>
    <t>March 12, 2025 8:53:59 AM</t>
  </si>
  <si>
    <t>March 12, 2025 8:58:07 AM</t>
  </si>
  <si>
    <t>SUSAN CALDWELL</t>
  </si>
  <si>
    <t>March 12, 2025 2:53:10 PM</t>
  </si>
  <si>
    <t>March 12, 2025 3:01:51 PM</t>
  </si>
  <si>
    <t>March 12, 2025 8:27:58 AM</t>
  </si>
  <si>
    <t>March 12, 2025 9:26:22 AM</t>
  </si>
  <si>
    <t>March 12, 2025 9:30:13 AM</t>
  </si>
  <si>
    <t>March 13, 2025 1:02:57 PM</t>
  </si>
  <si>
    <t>March 13, 2025 1:44:58 PM</t>
  </si>
  <si>
    <t>March 13, 2025 1:58:57 PM</t>
  </si>
  <si>
    <t>March 13, 2025 2:33:26 PM</t>
  </si>
  <si>
    <t>March 13, 2025 3:11:53 PM</t>
  </si>
  <si>
    <t>March 13, 2025 3:37:28 PM</t>
  </si>
  <si>
    <t>BEATRIZ MEDINA-FLORES</t>
  </si>
  <si>
    <t>March 13, 2025 9:09:53 AM</t>
  </si>
  <si>
    <t>March 13, 2025 9:40:53 AM</t>
  </si>
  <si>
    <t>March 13, 2025 9:45:10 AM</t>
  </si>
  <si>
    <t>March 13, 2025 10:25:57 AM</t>
  </si>
  <si>
    <t>March 13, 2025 11:27:49 AM</t>
  </si>
  <si>
    <t>March 13, 2025 11:36:45 AM</t>
  </si>
  <si>
    <t>HERLINDA GARCIA</t>
  </si>
  <si>
    <t>March 14, 2025 11:18:58 AM</t>
  </si>
  <si>
    <t>March 14, 2025 12:00:29 PM</t>
  </si>
  <si>
    <t>March 14, 2025 12:09:30 PM</t>
  </si>
  <si>
    <t>March 14, 2025 9:42:27 AM</t>
  </si>
  <si>
    <t>March 14, 2025 10:09:09 AM</t>
  </si>
  <si>
    <t>March 14, 2025 1:39:58 PM</t>
  </si>
  <si>
    <t>March 14, 2025 2:21:59 PM</t>
  </si>
  <si>
    <t>March 14, 2025 3:10:41 PM</t>
  </si>
  <si>
    <t>March 14, 2025 8:42:29 AM</t>
  </si>
  <si>
    <t>March 14, 2025 9:14:25 AM</t>
  </si>
  <si>
    <t>March 14, 2025 9:20:13 AM</t>
  </si>
  <si>
    <t>March 10, 2025 5:15:25 AM</t>
  </si>
  <si>
    <t>March 10, 2025 5:18:11 AM</t>
  </si>
  <si>
    <t>MARILYN LOWERY</t>
  </si>
  <si>
    <t>March 10, 2025 6:32:54 AM</t>
  </si>
  <si>
    <t>March 10, 2025 6:59:06 AM</t>
  </si>
  <si>
    <t>March 10, 2025 7:29:51 AM</t>
  </si>
  <si>
    <t>March 10, 2025 8:42:24 AM</t>
  </si>
  <si>
    <t>March 10, 2025 8:45:37 AM</t>
  </si>
  <si>
    <t>March 10, 2025 11:08:53 AM</t>
  </si>
  <si>
    <t>March 10, 2025 11:44:58 AM</t>
  </si>
  <si>
    <t>March 10, 2025 12:02:11 PM</t>
  </si>
  <si>
    <t>March 10, 2025 10:26:57 AM</t>
  </si>
  <si>
    <t>March 10, 2025 10:53:59 AM</t>
  </si>
  <si>
    <t>March 10, 2025 10:55:52 AM</t>
  </si>
  <si>
    <t>March 10, 2025 4:16:57 AM</t>
  </si>
  <si>
    <t>March 10, 2025 4:57:53 AM</t>
  </si>
  <si>
    <t>March 10, 2025 5:00:50 AM</t>
  </si>
  <si>
    <t>March 10, 2025 8:45:36 AM</t>
  </si>
  <si>
    <t>March 10, 2025 4:01:27 AM</t>
  </si>
  <si>
    <t>March 10, 2025 4:40:25 AM</t>
  </si>
  <si>
    <t>March 10, 2025 4:44:45 AM</t>
  </si>
  <si>
    <t>March 10, 2025 9:42:57 AM</t>
  </si>
  <si>
    <t>March 10, 2025 9:45:08 AM</t>
  </si>
  <si>
    <t>March 11, 2025 6:17:55 AM</t>
  </si>
  <si>
    <t>March 11, 2025 7:17:26 AM</t>
  </si>
  <si>
    <t>March 11, 2025 7:43:36 AM</t>
  </si>
  <si>
    <t>March 11, 2025 8:40:59 AM</t>
  </si>
  <si>
    <t>March 11, 2025 9:55:24 AM</t>
  </si>
  <si>
    <t>March 11, 2025 9:59:30 AM</t>
  </si>
  <si>
    <t>March 11, 2025 4:11:55 AM</t>
  </si>
  <si>
    <t>March 11, 2025 4:39:52 AM</t>
  </si>
  <si>
    <t>March 11, 2025 4:42:14 AM</t>
  </si>
  <si>
    <t>March 11, 2025 10:25:19 AM</t>
  </si>
  <si>
    <t>March 11, 2025 10:50:57 AM</t>
  </si>
  <si>
    <t>March 11, 2025 10:53:21 AM</t>
  </si>
  <si>
    <t>March 11, 2025 11:18:55 AM</t>
  </si>
  <si>
    <t>March 11, 2025 11:37:27 AM</t>
  </si>
  <si>
    <t>March 11, 2025 11:38:49 AM</t>
  </si>
  <si>
    <t>JOEL VARGAS</t>
  </si>
  <si>
    <t>March 11, 2025 10:58:25 AM</t>
  </si>
  <si>
    <t>March 11, 2025 12:01:27 PM</t>
  </si>
  <si>
    <t>March 11, 2025 12:12:12 PM</t>
  </si>
  <si>
    <t>CECIL SPITLER</t>
  </si>
  <si>
    <t>March 11, 2025 9:16:53 AM</t>
  </si>
  <si>
    <t>March 11, 2025 10:12:56 AM</t>
  </si>
  <si>
    <t>March 11, 2025 10:15:33 AM</t>
  </si>
  <si>
    <t>March 11, 2025 5:37:53 AM</t>
  </si>
  <si>
    <t>March 11, 2025 5:49:27 AM</t>
  </si>
  <si>
    <t>March 11, 2025 5:51:45 AM</t>
  </si>
  <si>
    <t>March 11, 2025 6:46:55 AM</t>
  </si>
  <si>
    <t>March 11, 2025 8:28:25 AM</t>
  </si>
  <si>
    <t>March 11, 2025 8:32:06 AM</t>
  </si>
  <si>
    <t>March 12, 2025 10:16:23 AM</t>
  </si>
  <si>
    <t>March 12, 2025 10:50:54 AM</t>
  </si>
  <si>
    <t>March 12, 2025 10:52:16 AM</t>
  </si>
  <si>
    <t>March 12, 2025 4:18:28 AM</t>
  </si>
  <si>
    <t>March 12, 2025 4:53:24 AM</t>
  </si>
  <si>
    <t>March 12, 2025 5:04:40 AM</t>
  </si>
  <si>
    <t>March 12, 2025 6:53:14 AM</t>
  </si>
  <si>
    <t>March 12, 2025 8:28:29 AM</t>
  </si>
  <si>
    <t>March 12, 2025 8:34:18 AM</t>
  </si>
  <si>
    <t>March 12, 2025 9:55:54 AM</t>
  </si>
  <si>
    <t>March 12, 2025 10:41:58 AM</t>
  </si>
  <si>
    <t>March 12, 2025 10:46:34 AM</t>
  </si>
  <si>
    <t>March 12, 2025 4:00:29 AM</t>
  </si>
  <si>
    <t>March 12, 2025 5:04:42 AM</t>
  </si>
  <si>
    <t>March 12, 2025 4:40:26 AM</t>
  </si>
  <si>
    <t>March 12, 2025 5:22:58 AM</t>
  </si>
  <si>
    <t>March 12, 2025 5:25:27 AM</t>
  </si>
  <si>
    <t>March 12, 2025 6:06:26 AM</t>
  </si>
  <si>
    <t>March 12, 2025 6:39:27 AM</t>
  </si>
  <si>
    <t>March 12, 2025 6:42:24 AM</t>
  </si>
  <si>
    <t>March 12, 2025 11:21:57 AM</t>
  </si>
  <si>
    <t>March 12, 2025 11:49:25 AM</t>
  </si>
  <si>
    <t>March 12, 2025 12:00:29 PM</t>
  </si>
  <si>
    <t>March 12, 2025 7:54:58 AM</t>
  </si>
  <si>
    <t>March 12, 2025 8:45:55 AM</t>
  </si>
  <si>
    <t>March 12, 2025 8:47:54 AM</t>
  </si>
  <si>
    <t>March 13, 2025 6:15:28 AM</t>
  </si>
  <si>
    <t>March 13, 2025 7:05:22 AM</t>
  </si>
  <si>
    <t>March 13, 2025 7:09:49 AM</t>
  </si>
  <si>
    <t>March 13, 2025 7:25:23 AM</t>
  </si>
  <si>
    <t>March 13, 2025 8:23:21 AM</t>
  </si>
  <si>
    <t>March 13, 2025 8:25:35 AM</t>
  </si>
  <si>
    <t>MAYRA CALIXTO-VASQUEZ</t>
  </si>
  <si>
    <t>March 13, 2025 11:23:27 AM</t>
  </si>
  <si>
    <t>March 13, 2025 12:11:27 PM</t>
  </si>
  <si>
    <t>March 13, 2025 12:20:50 PM</t>
  </si>
  <si>
    <t>March 13, 2025 7:34:56 AM</t>
  </si>
  <si>
    <t>March 13, 2025 7:47:25 AM</t>
  </si>
  <si>
    <t>March 13, 2025 8:01:25 AM</t>
  </si>
  <si>
    <t>TERRY   THOMAS</t>
  </si>
  <si>
    <t>March 13, 2025 9:05:56 AM</t>
  </si>
  <si>
    <t>March 13, 2025 9:16:24 AM</t>
  </si>
  <si>
    <t>March 13, 2025 9:19:11 AM</t>
  </si>
  <si>
    <t>March 13, 2025 10:30:26 AM</t>
  </si>
  <si>
    <t>March 13, 2025 11:04:26 AM</t>
  </si>
  <si>
    <t>March 13, 2025 11:07:07 AM</t>
  </si>
  <si>
    <t>March 13, 2025 4:52:58 AM</t>
  </si>
  <si>
    <t>March 13, 2025 5:52:57 AM</t>
  </si>
  <si>
    <t>March 13, 2025 5:56:08 AM</t>
  </si>
  <si>
    <t>March 13, 2025 4:14:28 AM</t>
  </si>
  <si>
    <t>March 13, 2025 5:31:29 AM</t>
  </si>
  <si>
    <t>March 13, 2025 5:33:35 AM</t>
  </si>
  <si>
    <t>March 14, 2025 5:45:24 AM</t>
  </si>
  <si>
    <t>March 14, 2025 6:01:24 AM</t>
  </si>
  <si>
    <t>March 14, 2025 6:03:07 AM</t>
  </si>
  <si>
    <t>March 14, 2025 8:05:53 AM</t>
  </si>
  <si>
    <t>March 14, 2025 8:28:56 AM</t>
  </si>
  <si>
    <t>March 14, 2025 8:36:04 AM</t>
  </si>
  <si>
    <t>March 14, 2025 4:00:45 AM</t>
  </si>
  <si>
    <t>March 14, 2025 4:40:28 AM</t>
  </si>
  <si>
    <t>March 14, 2025 4:43:22 AM</t>
  </si>
  <si>
    <t>March 14, 2025 4:26:29 AM</t>
  </si>
  <si>
    <t>March 14, 2025 5:02:56 AM</t>
  </si>
  <si>
    <t>March 14, 2025 5:05:27 AM</t>
  </si>
  <si>
    <t>March 14, 2025 11:06:58 AM</t>
  </si>
  <si>
    <t>March 14, 2025 11:53:58 AM</t>
  </si>
  <si>
    <t>March 14, 2025 12:06:50 PM</t>
  </si>
  <si>
    <t>March 14, 2025 4:10:58 AM</t>
  </si>
  <si>
    <t>March 14, 2025 4:42:02 AM</t>
  </si>
  <si>
    <t>MOSHARRATH SHAHANA</t>
  </si>
  <si>
    <t>March 14, 2025 10:04:26 AM</t>
  </si>
  <si>
    <t>March 14, 2025 10:49:54 AM</t>
  </si>
  <si>
    <t>March 14, 2025 10:54:26 AM</t>
  </si>
  <si>
    <t>CONSTANCE VAN ALTENA</t>
  </si>
  <si>
    <t>March 14, 2025 10:25:23 AM</t>
  </si>
  <si>
    <t>March 14, 2025 10:27:29 AM</t>
  </si>
  <si>
    <t>CATHERINE CALLAWAY</t>
  </si>
  <si>
    <t>March 14, 2025 9:01:27 AM</t>
  </si>
  <si>
    <t>March 14, 2025 9:09:51 AM</t>
  </si>
  <si>
    <t>March 14, 2025 9:12:11 AM</t>
  </si>
  <si>
    <t>March 14, 2025 6:57:22 AM</t>
  </si>
  <si>
    <t>March 14, 2025 7:40:29 AM</t>
  </si>
  <si>
    <t>March 14, 2025 7:44:57 AM</t>
  </si>
  <si>
    <t>March 14, 2025 5:24:29 AM</t>
  </si>
  <si>
    <t>March 14, 2025 6:48:26 AM</t>
  </si>
  <si>
    <t>March 14, 2025 6:49:58 AM</t>
  </si>
  <si>
    <t>March 10, 2025 2:30:27 PM</t>
  </si>
  <si>
    <t>March 10, 2025 3:03:59 PM</t>
  </si>
  <si>
    <t>March 10, 2025 3:08:38 PM</t>
  </si>
  <si>
    <t>March 10, 2025 11:03:57 AM</t>
  </si>
  <si>
    <t>March 10, 2025 11:34:58 AM</t>
  </si>
  <si>
    <t>March 10, 2025 11:37:23 AM</t>
  </si>
  <si>
    <t>March 10, 2025 10:17:30 AM</t>
  </si>
  <si>
    <t>March 10, 2025 10:39:29 AM</t>
  </si>
  <si>
    <t>March 10, 2025 10:42:34 AM</t>
  </si>
  <si>
    <t>March 10, 2025 10:25:23 AM</t>
  </si>
  <si>
    <t>March 10, 2025 10:29:23 AM</t>
  </si>
  <si>
    <t>March 10, 2025 5:21:23 AM</t>
  </si>
  <si>
    <t>March 10, 2025 5:37:27 AM</t>
  </si>
  <si>
    <t>March 10, 2025 5:38:35 AM</t>
  </si>
  <si>
    <t>March 10, 2025 7:33:59 AM</t>
  </si>
  <si>
    <t>March 10, 2025 8:35:29 AM</t>
  </si>
  <si>
    <t>March 10, 2025 8:37:23 AM</t>
  </si>
  <si>
    <t>March 10, 2025 6:14:59 AM</t>
  </si>
  <si>
    <t>March 10, 2025 6:35:28 AM</t>
  </si>
  <si>
    <t>March 10, 2025 6:40:58 AM</t>
  </si>
  <si>
    <t>March 10, 2025 8:01:29 AM</t>
  </si>
  <si>
    <t>March 10, 2025 8:37:24 AM</t>
  </si>
  <si>
    <t>March 10, 2025 1:33:28 PM</t>
  </si>
  <si>
    <t>March 10, 2025 2:04:00 PM</t>
  </si>
  <si>
    <t>March 10, 2025 2:07:00 PM</t>
  </si>
  <si>
    <t>March 10, 2025 9:00:58 AM</t>
  </si>
  <si>
    <t>March 10, 2025 9:39:24 AM</t>
  </si>
  <si>
    <t>March 10, 2025 9:46:55 AM</t>
  </si>
  <si>
    <t xml:space="preserve">Michael  Lew </t>
  </si>
  <si>
    <t>March 10, 2025 12:00:26 PM</t>
  </si>
  <si>
    <t>March 10, 2025 12:37:28 PM</t>
  </si>
  <si>
    <t>March 10, 2025 12:41:52 PM</t>
  </si>
  <si>
    <t>March 11, 2025 6:51:25 AM</t>
  </si>
  <si>
    <t>March 11, 2025 8:12:54 AM</t>
  </si>
  <si>
    <t>March 11, 2025 8:14:25 AM</t>
  </si>
  <si>
    <t>March 11, 2025 10:39:57 AM</t>
  </si>
  <si>
    <t>March 11, 2025 10:48:27 AM</t>
  </si>
  <si>
    <t>March 11, 2025 10:52:11 AM</t>
  </si>
  <si>
    <t>March 11, 2025 10:02:26 AM</t>
  </si>
  <si>
    <t>March 11, 2025 10:24:56 AM</t>
  </si>
  <si>
    <t>March 11, 2025 10:28:37 AM</t>
  </si>
  <si>
    <t>CHRISTOPHER  SHARP</t>
  </si>
  <si>
    <t>March 11, 2025 7:40:27 AM</t>
  </si>
  <si>
    <t>March 11, 2025 8:32:50 AM</t>
  </si>
  <si>
    <t>March 11, 2025 2:52:59 PM</t>
  </si>
  <si>
    <t>March 11, 2025 3:18:29 PM</t>
  </si>
  <si>
    <t>March 11, 2025 3:23:03 PM</t>
  </si>
  <si>
    <t>March 11, 2025 1:32:22 PM</t>
  </si>
  <si>
    <t>March 11, 2025 2:10:29 PM</t>
  </si>
  <si>
    <t>March 11, 2025 2:27:09 PM</t>
  </si>
  <si>
    <t>March 11, 2025 6:00:24 AM</t>
  </si>
  <si>
    <t>March 11, 2025 6:13:59 AM</t>
  </si>
  <si>
    <t>March 11, 2025 6:20:09 AM</t>
  </si>
  <si>
    <t>March 11, 2025 7:01:59 AM</t>
  </si>
  <si>
    <t>March 11, 2025 7:12:53 AM</t>
  </si>
  <si>
    <t>March 11, 2025 7:14:13 AM</t>
  </si>
  <si>
    <t>March 11, 2025 8:14:26 AM</t>
  </si>
  <si>
    <t>March 12, 2025 9:25:56 AM</t>
  </si>
  <si>
    <t>March 12, 2025 9:54:27 AM</t>
  </si>
  <si>
    <t>March 12, 2025 10:12:07 AM</t>
  </si>
  <si>
    <t>March 12, 2025 10:27:59 AM</t>
  </si>
  <si>
    <t>March 12, 2025 10:44:27 AM</t>
  </si>
  <si>
    <t>March 12, 2025 10:48:34 AM</t>
  </si>
  <si>
    <t>March 12, 2025 11:04:01 AM</t>
  </si>
  <si>
    <t>March 12, 2025 11:35:55 AM</t>
  </si>
  <si>
    <t>March 12, 2025 12:03:29 PM</t>
  </si>
  <si>
    <t>YANET AVILES</t>
  </si>
  <si>
    <t>March 12, 2025 12:46:58 PM</t>
  </si>
  <si>
    <t>March 12, 2025 1:13:28 PM</t>
  </si>
  <si>
    <t>March 12, 2025 1:16:15 PM</t>
  </si>
  <si>
    <t>March 12, 2025 12:03:30 PM</t>
  </si>
  <si>
    <t>March 12, 2025 1:57:28 PM</t>
  </si>
  <si>
    <t>March 12, 2025 2:22:55 PM</t>
  </si>
  <si>
    <t>March 12, 2025 2:29:34 PM</t>
  </si>
  <si>
    <t>March 12, 2025 2:47:28 PM</t>
  </si>
  <si>
    <t>March 12, 2025 3:11:56 PM</t>
  </si>
  <si>
    <t>March 12, 2025 3:13:24 PM</t>
  </si>
  <si>
    <t>March 12, 2025 5:17:53 PM</t>
  </si>
  <si>
    <t>March 12, 2025 5:19:45 PM</t>
  </si>
  <si>
    <t>March 12, 2025 5:51:29 PM</t>
  </si>
  <si>
    <t>March 12, 2025 6:26:58 PM</t>
  </si>
  <si>
    <t>March 12, 2025 6:28:50 PM</t>
  </si>
  <si>
    <t>March 12, 2025 3:39:57 PM</t>
  </si>
  <si>
    <t>March 12, 2025 4:23:58 PM</t>
  </si>
  <si>
    <t>March 12, 2025 4:27:17 PM</t>
  </si>
  <si>
    <t>March 12, 2025 5:41:05 PM</t>
  </si>
  <si>
    <t>March 12, 2025 3:03:29 PM</t>
  </si>
  <si>
    <t>March 12, 2025 3:05:43 PM</t>
  </si>
  <si>
    <t>March 13, 2025 2:37:57 PM</t>
  </si>
  <si>
    <t>March 13, 2025 3:05:56 PM</t>
  </si>
  <si>
    <t>March 13, 2025 3:07:08 PM</t>
  </si>
  <si>
    <t>March 13, 2025 4:54:54 PM</t>
  </si>
  <si>
    <t>March 13, 2025 5:17:29 PM</t>
  </si>
  <si>
    <t>March 13, 2025 5:19:10 PM</t>
  </si>
  <si>
    <t>BOBBIE BELL</t>
  </si>
  <si>
    <t>March 13, 2025 9:24:54 AM</t>
  </si>
  <si>
    <t>March 13, 2025 9:38:29 AM</t>
  </si>
  <si>
    <t>March 13, 2025 9:41:47 AM</t>
  </si>
  <si>
    <t xml:space="preserve">SAJID KHAN </t>
  </si>
  <si>
    <t>March 13, 2025 2:14:27 PM</t>
  </si>
  <si>
    <t>March 13, 2025 2:29:29 PM</t>
  </si>
  <si>
    <t>March 13, 2025 2:32:39 PM</t>
  </si>
  <si>
    <t>March 13, 2025 3:50:00 PM</t>
  </si>
  <si>
    <t>March 13, 2025 4:03:27 PM</t>
  </si>
  <si>
    <t>March 13, 2025 4:09:43 PM</t>
  </si>
  <si>
    <t>March 13, 2025 5:31:26 PM</t>
  </si>
  <si>
    <t>March 13, 2025 5:34:36 PM</t>
  </si>
  <si>
    <t>March 13, 2025 3:39:57 PM</t>
  </si>
  <si>
    <t>March 13, 2025 3:44:13 PM</t>
  </si>
  <si>
    <t>March 13, 2025 12:02:29 PM</t>
  </si>
  <si>
    <t>March 13, 2025 12:13:27 PM</t>
  </si>
  <si>
    <t>March 13, 2025 12:15:28 PM</t>
  </si>
  <si>
    <t>AKBER JAMAL</t>
  </si>
  <si>
    <t>March 13, 2025 12:20:57 PM</t>
  </si>
  <si>
    <t>March 13, 2025 12:43:29 PM</t>
  </si>
  <si>
    <t>March 13, 2025 12:47:56 PM</t>
  </si>
  <si>
    <t>March 13, 2025 1:05:27 PM</t>
  </si>
  <si>
    <t>March 13, 2025 1:40:29 PM</t>
  </si>
  <si>
    <t>March 13, 2025 1:43:22 PM</t>
  </si>
  <si>
    <t>March 13, 2025 10:24:55 AM</t>
  </si>
  <si>
    <t>March 13, 2025 10:39:57 AM</t>
  </si>
  <si>
    <t>March 13, 2025 10:41:44 AM</t>
  </si>
  <si>
    <t>ANALUCIA MACIAS</t>
  </si>
  <si>
    <t>March 11, 2025 12:15:29 PM</t>
  </si>
  <si>
    <t>March 11, 2025 12:38:59 PM</t>
  </si>
  <si>
    <t>March 11, 2025 12:41:07 PM</t>
  </si>
  <si>
    <t>March 11, 2025 6:37:25 AM</t>
  </si>
  <si>
    <t>March 11, 2025 7:09:57 AM</t>
  </si>
  <si>
    <t>March 11, 2025 7:13:45 AM</t>
  </si>
  <si>
    <t>March 11, 2025 3:06:29 PM</t>
  </si>
  <si>
    <t>March 11, 2025 3:37:55 PM</t>
  </si>
  <si>
    <t>March 11, 2025 3:42:53 PM</t>
  </si>
  <si>
    <t>March 11, 2025 12:53:59 PM</t>
  </si>
  <si>
    <t>March 11, 2025 1:09:56 PM</t>
  </si>
  <si>
    <t>March 11, 2025 1:12:05 PM</t>
  </si>
  <si>
    <t>ALVIN WRIGHT</t>
  </si>
  <si>
    <t>March 11, 2025 2:29:27 PM</t>
  </si>
  <si>
    <t>March 11, 2025 2:54:59 PM</t>
  </si>
  <si>
    <t>March 11, 2025 3:00:04 PM</t>
  </si>
  <si>
    <t>March 11, 2025 1:16:29 PM</t>
  </si>
  <si>
    <t>March 11, 2025 1:18:22 PM</t>
  </si>
  <si>
    <t>March 11, 2025 5:06:25 PM</t>
  </si>
  <si>
    <t>March 11, 2025 5:35:58 PM</t>
  </si>
  <si>
    <t>March 11, 2025 5:38:50 PM</t>
  </si>
  <si>
    <t>March 11, 2025 7:24:57 AM</t>
  </si>
  <si>
    <t>March 11, 2025 8:21:56 AM</t>
  </si>
  <si>
    <t>March 11, 2025 8:26:17 AM</t>
  </si>
  <si>
    <t>March 11, 2025 10:24:29 AM</t>
  </si>
  <si>
    <t>March 11, 2025 11:01:56 AM</t>
  </si>
  <si>
    <t>March 11, 2025 11:05:50 AM</t>
  </si>
  <si>
    <t>March 11, 2025 1:45:26 PM</t>
  </si>
  <si>
    <t>March 11, 2025 3:32:59 PM</t>
  </si>
  <si>
    <t>March 11, 2025 3:36:23 PM</t>
  </si>
  <si>
    <t>March 11, 2025 4:24:26 PM</t>
  </si>
  <si>
    <t>March 11, 2025 4:36:55 PM</t>
  </si>
  <si>
    <t>March 11, 2025 4:43:08 PM</t>
  </si>
  <si>
    <t>March 11, 2025 9:09:29 AM</t>
  </si>
  <si>
    <t>March 11, 2025 9:34:56 AM</t>
  </si>
  <si>
    <t>March 11, 2025 9:36:44 AM</t>
  </si>
  <si>
    <t>VIVIAN MCKINNEY</t>
  </si>
  <si>
    <t>March 11, 2025 10:38:56 AM</t>
  </si>
  <si>
    <t>March 11, 2025 11:30:52 AM</t>
  </si>
  <si>
    <t>March 11, 2025 11:35:54 AM</t>
  </si>
  <si>
    <t>March 11, 2025 8:11:25 AM</t>
  </si>
  <si>
    <t>March 11, 2025 8:36:25 AM</t>
  </si>
  <si>
    <t>March 11, 2025 8:38:37 AM</t>
  </si>
  <si>
    <t>March 12, 2025 7:45:59 AM</t>
  </si>
  <si>
    <t>March 12, 2025 8:30:28 AM</t>
  </si>
  <si>
    <t>March 12, 2025 8:36:34 AM</t>
  </si>
  <si>
    <t>March 12, 2025 11:30:29 AM</t>
  </si>
  <si>
    <t>March 12, 2025 12:15:31 PM</t>
  </si>
  <si>
    <t>REMONA JOHNSON</t>
  </si>
  <si>
    <t>March 12, 2025 12:00:25 PM</t>
  </si>
  <si>
    <t>March 12, 2025 12:44:28 PM</t>
  </si>
  <si>
    <t>March 12, 2025 12:47:04 PM</t>
  </si>
  <si>
    <t>NANCY APPELMAN</t>
  </si>
  <si>
    <t>March 12, 2025 3:03:59 PM</t>
  </si>
  <si>
    <t>March 12, 2025 3:58:28 PM</t>
  </si>
  <si>
    <t>March 12, 2025 4:08:37 PM</t>
  </si>
  <si>
    <t>VEENA SHAH</t>
  </si>
  <si>
    <t>March 12, 2025 10:15:26 AM</t>
  </si>
  <si>
    <t>March 12, 2025 10:47:28 AM</t>
  </si>
  <si>
    <t>March 12, 2025 10:51:20 AM</t>
  </si>
  <si>
    <t>March 12, 2025 7:11:24 AM</t>
  </si>
  <si>
    <t>March 12, 2025 7:36:29 AM</t>
  </si>
  <si>
    <t>March 13, 2025 5:50:59 AM</t>
  </si>
  <si>
    <t>March 13, 2025 6:56:29 AM</t>
  </si>
  <si>
    <t>March 13, 2025 7:32:05 AM</t>
  </si>
  <si>
    <t>March 13, 2025 8:08:27 AM</t>
  </si>
  <si>
    <t>March 13, 2025 8:34:27 AM</t>
  </si>
  <si>
    <t>March 13, 2025 8:39:30 AM</t>
  </si>
  <si>
    <t>KENNETH DRIVER</t>
  </si>
  <si>
    <t>March 13, 2025 9:05:27 AM</t>
  </si>
  <si>
    <t>March 13, 2025 9:25:26 AM</t>
  </si>
  <si>
    <t>March 13, 2025 9:41:27 AM</t>
  </si>
  <si>
    <t>MICHAEL LOVE</t>
  </si>
  <si>
    <t>March 13, 2025 2:20:29 PM</t>
  </si>
  <si>
    <t>March 13, 2025 2:39:29 PM</t>
  </si>
  <si>
    <t>March 13, 2025 2:44:07 PM</t>
  </si>
  <si>
    <t>March 13, 2025 10:16:54 AM</t>
  </si>
  <si>
    <t>March 13, 2025 10:33:56 AM</t>
  </si>
  <si>
    <t>March 13, 2025 10:38:17 AM</t>
  </si>
  <si>
    <t>March 13, 2025 1:30:17 PM</t>
  </si>
  <si>
    <t>March 13, 2025 1:59:27 PM</t>
  </si>
  <si>
    <t>March 13, 2025 2:01:11 PM</t>
  </si>
  <si>
    <t>Carolyn Taylor</t>
  </si>
  <si>
    <t>March 14, 2025 8:31:26 AM</t>
  </si>
  <si>
    <t>March 14, 2025 8:59:59 AM</t>
  </si>
  <si>
    <t>March 14, 2025 9:07:02 AM</t>
  </si>
  <si>
    <t>March 14, 2025 2:07:57 PM</t>
  </si>
  <si>
    <t>March 14, 2025 2:47:58 PM</t>
  </si>
  <si>
    <t>March 14, 2025 2:50:47 PM</t>
  </si>
  <si>
    <t>March 14, 2025 5:06:57 AM</t>
  </si>
  <si>
    <t>March 14, 2025 5:26:56 AM</t>
  </si>
  <si>
    <t>March 14, 2025 5:29:45 AM</t>
  </si>
  <si>
    <t>March 14, 2025 11:25:29 AM</t>
  </si>
  <si>
    <t>March 14, 2025 11:56:28 AM</t>
  </si>
  <si>
    <t>March 14, 2025 12:00:13 PM</t>
  </si>
  <si>
    <t>TAMIKA BATES</t>
  </si>
  <si>
    <t>March 14, 2025 11:21:19 AM</t>
  </si>
  <si>
    <t>March 14, 2025 11:42:58 AM</t>
  </si>
  <si>
    <t>March 14, 2025 11:47:12 AM</t>
  </si>
  <si>
    <t>March 14, 2025 7:38:58 AM</t>
  </si>
  <si>
    <t>March 14, 2025 8:21:59 AM</t>
  </si>
  <si>
    <t>March 14, 2025 8:26:22 AM</t>
  </si>
  <si>
    <t>March 14, 2025 3:17:26 PM</t>
  </si>
  <si>
    <t>March 14, 2025 3:19:12 PM</t>
  </si>
  <si>
    <t>March 14, 2025 1:14:29 PM</t>
  </si>
  <si>
    <t>March 14, 2025 1:35:26 PM</t>
  </si>
  <si>
    <t>March 14, 2025 1:42:02 PM</t>
  </si>
  <si>
    <t>March 14, 2025 9:51:26 AM</t>
  </si>
  <si>
    <t>March 14, 2025 10:25:30 AM</t>
  </si>
  <si>
    <t>March 14, 2025 10:32:43 AM</t>
  </si>
  <si>
    <t>March 14, 2025 3:03:59 PM</t>
  </si>
  <si>
    <t>March 14, 2025 3:38:25 PM</t>
  </si>
  <si>
    <t>March 14, 2025 3:41:31 PM</t>
  </si>
  <si>
    <t>March 14, 2025 6:50:28 AM</t>
  </si>
  <si>
    <t>March 14, 2025 7:08:55 AM</t>
  </si>
  <si>
    <t>March 14, 2025 7:12:38 AM</t>
  </si>
  <si>
    <t>March 15, 2025 5:27:57 AM</t>
  </si>
  <si>
    <t>March 15, 2025 5:45:30 AM</t>
  </si>
  <si>
    <t>March 15, 2025 5:58:28 AM</t>
  </si>
  <si>
    <t>March 15, 2025 6:35:28 AM</t>
  </si>
  <si>
    <t>March 15, 2025 6:36:33 AM</t>
  </si>
  <si>
    <t>March 15, 2025 8:55:29 AM</t>
  </si>
  <si>
    <t>March 15, 2025 9:37:23 AM</t>
  </si>
  <si>
    <t>March 15, 2025 9:48:06 AM</t>
  </si>
  <si>
    <t>March 15, 2025 8:12:59 AM</t>
  </si>
  <si>
    <t>March 15, 2025 8:34:58 AM</t>
  </si>
  <si>
    <t>March 15, 2025 8:41:27 AM</t>
  </si>
  <si>
    <t>March 15, 2025 11:51:28 AM</t>
  </si>
  <si>
    <t>March 15, 2025 12:07:59 PM</t>
  </si>
  <si>
    <t>March 15, 2025 12:12:14 PM</t>
  </si>
  <si>
    <t>DAVID FIGUEROA</t>
  </si>
  <si>
    <t>March 15, 2025 10:48:57 AM</t>
  </si>
  <si>
    <t>March 15, 2025 11:14:58 AM</t>
  </si>
  <si>
    <t>March 15, 2025 11:17:49 AM</t>
  </si>
  <si>
    <t>March 15, 2025 10:20:25 AM</t>
  </si>
  <si>
    <t>March 15, 2025 10:32:59 AM</t>
  </si>
  <si>
    <t>March 15, 2025 10:39:05 AM</t>
  </si>
  <si>
    <t>MARIA YBARRA</t>
  </si>
  <si>
    <t>March 10, 2025 9:18:54 AM</t>
  </si>
  <si>
    <t>March 10, 2025 9:32:27 AM</t>
  </si>
  <si>
    <t>March 10, 2025 9:34:23 AM</t>
  </si>
  <si>
    <t>March 10, 2025 2:25:26 PM</t>
  </si>
  <si>
    <t>March 10, 2025 2:58:52 PM</t>
  </si>
  <si>
    <t>March 10, 2025 3:00:58 PM</t>
  </si>
  <si>
    <t>WILLIAM FORD</t>
  </si>
  <si>
    <t>March 10, 2025 10:43:53 AM</t>
  </si>
  <si>
    <t>March 10, 2025 11:13:27 AM</t>
  </si>
  <si>
    <t>March 10, 2025 11:16:10 AM</t>
  </si>
  <si>
    <t>March 10, 2025 4:28:59 PM</t>
  </si>
  <si>
    <t>March 10, 2025 4:46:57 PM</t>
  </si>
  <si>
    <t>March 10, 2025 4:51:47 PM</t>
  </si>
  <si>
    <t>March 10, 2025 12:25:26 PM</t>
  </si>
  <si>
    <t>March 10, 2025 1:29:53 PM</t>
  </si>
  <si>
    <t>March 10, 2025 1:31:47 PM</t>
  </si>
  <si>
    <t>March 10, 2025 5:06:27 PM</t>
  </si>
  <si>
    <t>March 10, 2025 5:28:29 PM</t>
  </si>
  <si>
    <t>March 10, 2025 5:35:43 PM</t>
  </si>
  <si>
    <t>March 10, 2025 1:57:25 PM</t>
  </si>
  <si>
    <t>March 10, 2025 2:12:57 PM</t>
  </si>
  <si>
    <t>March 10, 2025 2:14:46 PM</t>
  </si>
  <si>
    <t>GABRIELLE WHITE</t>
  </si>
  <si>
    <t>March 10, 2025 9:59:57 AM</t>
  </si>
  <si>
    <t>March 10, 2025 10:24:27 AM</t>
  </si>
  <si>
    <t>March 10, 2025 10:29:17 AM</t>
  </si>
  <si>
    <t>CHACE SMITH</t>
  </si>
  <si>
    <t>March 10, 2025 3:07:26 PM</t>
  </si>
  <si>
    <t>March 10, 2025 3:22:28 PM</t>
  </si>
  <si>
    <t>March 10, 2025 3:27:40 PM</t>
  </si>
  <si>
    <t>March 11, 2025 2:50:59 PM</t>
  </si>
  <si>
    <t>March 11, 2025 2:57:29 PM</t>
  </si>
  <si>
    <t>March 11, 2025 9:41:51 AM</t>
  </si>
  <si>
    <t>March 11, 2025 9:52:29 AM</t>
  </si>
  <si>
    <t>March 11, 2025 10:02:30 AM</t>
  </si>
  <si>
    <t>March 11, 2025 1:05:24 PM</t>
  </si>
  <si>
    <t>March 11, 2025 2:03:27 PM</t>
  </si>
  <si>
    <t>March 11, 2025 2:08:44 PM</t>
  </si>
  <si>
    <t>March 11, 2025 4:47:29 PM</t>
  </si>
  <si>
    <t>March 11, 2025 5:08:23 PM</t>
  </si>
  <si>
    <t>March 11, 2025 5:12:36 PM</t>
  </si>
  <si>
    <t>March 11, 2025 3:29:26 PM</t>
  </si>
  <si>
    <t>March 11, 2025 5:29:29 PM</t>
  </si>
  <si>
    <t>March 11, 2025 5:33:18 PM</t>
  </si>
  <si>
    <t>March 11, 2025 3:56:59 PM</t>
  </si>
  <si>
    <t>March 11, 2025 3:59:45 PM</t>
  </si>
  <si>
    <t>March 11, 2025 11:26:27 AM</t>
  </si>
  <si>
    <t>March 11, 2025 11:54:12 AM</t>
  </si>
  <si>
    <t>March 11, 2025 10:51:23 AM</t>
  </si>
  <si>
    <t>March 11, 2025 10:59:28 AM</t>
  </si>
  <si>
    <t>March 11, 2025 11:02:51 AM</t>
  </si>
  <si>
    <t>March 11, 2025 5:37:47 PM</t>
  </si>
  <si>
    <t>March 11, 2025 12:43:24 PM</t>
  </si>
  <si>
    <t>March 11, 2025 12:58:57 PM</t>
  </si>
  <si>
    <t>March 11, 2025 1:00:18 PM</t>
  </si>
  <si>
    <t>March 11, 2025 3:21:28 PM</t>
  </si>
  <si>
    <t>March 11, 2025 4:03:27 PM</t>
  </si>
  <si>
    <t>March 11, 2025 4:04:59 PM</t>
  </si>
  <si>
    <t>March 12, 2025 3:15:26 PM</t>
  </si>
  <si>
    <t>March 12, 2025 4:49:59 PM</t>
  </si>
  <si>
    <t>March 12, 2025 4:51:20 PM</t>
  </si>
  <si>
    <t>March 12, 2025 4:51:21 PM</t>
  </si>
  <si>
    <t>March 12, 2025 12:56:52 PM</t>
  </si>
  <si>
    <t>March 12, 2025 1:14:21 PM</t>
  </si>
  <si>
    <t>March 12, 2025 1:17:56 PM</t>
  </si>
  <si>
    <t>March 12, 2025 1:37:23 PM</t>
  </si>
  <si>
    <t>March 12, 2025 1:46:58 PM</t>
  </si>
  <si>
    <t>March 12, 2025 1:50:00 PM</t>
  </si>
  <si>
    <t>March 12, 2025 2:42:55 PM</t>
  </si>
  <si>
    <t>March 12, 2025 2:57:59 PM</t>
  </si>
  <si>
    <t>March 12, 2025 3:00:47 PM</t>
  </si>
  <si>
    <t>RAFAEL MARTINEZ</t>
  </si>
  <si>
    <t>March 12, 2025 10:25:59 AM</t>
  </si>
  <si>
    <t>March 12, 2025 10:52:26 AM</t>
  </si>
  <si>
    <t>March 12, 2025 11:00:17 AM</t>
  </si>
  <si>
    <t>March 12, 2025 4:01:52 PM</t>
  </si>
  <si>
    <t>March 12, 2025 4:02:52 PM</t>
  </si>
  <si>
    <t>March 12, 2025 4:14:25 PM</t>
  </si>
  <si>
    <t>March 12, 2025 5:41:55 PM</t>
  </si>
  <si>
    <t>March 12, 2025 5:45:12 PM</t>
  </si>
  <si>
    <t>STEPHANIE (Wesely) GALLARDO</t>
  </si>
  <si>
    <t>March 12, 2025 2:23:21 PM</t>
  </si>
  <si>
    <t>March 12, 2025 3:04:26 PM</t>
  </si>
  <si>
    <t>March 12, 2025 3:06:01 PM</t>
  </si>
  <si>
    <t>March 12, 2025 5:00:28 PM</t>
  </si>
  <si>
    <t>March 12, 2025 5:17:04 PM</t>
  </si>
  <si>
    <t>March 12, 2025 3:56:25 PM</t>
  </si>
  <si>
    <t>March 12, 2025 3:57:57 PM</t>
  </si>
  <si>
    <t>March 12, 2025 9:30:28 AM</t>
  </si>
  <si>
    <t>March 12, 2025 9:43:56 AM</t>
  </si>
  <si>
    <t>March 12, 2025 9:46:27 AM</t>
  </si>
  <si>
    <t>MARCI DUDEK</t>
  </si>
  <si>
    <t>March 12, 2025 11:58:29 AM</t>
  </si>
  <si>
    <t>March 12, 2025 12:11:02 PM</t>
  </si>
  <si>
    <t>ADRIANA DRUM</t>
  </si>
  <si>
    <t>March 11, 2025 2:14:57 PM</t>
  </si>
  <si>
    <t>March 11, 2025 2:34:58 PM</t>
  </si>
  <si>
    <t>March 11, 2025 2:38:12 PM</t>
  </si>
  <si>
    <t>JUANITA SILVA</t>
  </si>
  <si>
    <t>March 11, 2025 7:28:27 AM</t>
  </si>
  <si>
    <t>March 11, 2025 8:06:25 AM</t>
  </si>
  <si>
    <t>March 11, 2025 8:11:34 AM</t>
  </si>
  <si>
    <t>March 11, 2025 10:59:57 AM</t>
  </si>
  <si>
    <t>March 11, 2025 11:35:58 AM</t>
  </si>
  <si>
    <t>March 11, 2025 11:38:45 AM</t>
  </si>
  <si>
    <t>March 11, 2025 10:43:24 AM</t>
  </si>
  <si>
    <t>March 11, 2025 11:08:28 AM</t>
  </si>
  <si>
    <t>March 11, 2025 11:14:55 AM</t>
  </si>
  <si>
    <t>March 11, 2025 1:47:57 PM</t>
  </si>
  <si>
    <t>March 11, 2025 2:49:55 PM</t>
  </si>
  <si>
    <t>March 11, 2025 2:58:00 PM</t>
  </si>
  <si>
    <t>SERVANDO MENECES</t>
  </si>
  <si>
    <t>March 11, 2025 7:21:28 AM</t>
  </si>
  <si>
    <t>March 11, 2025 7:45:58 AM</t>
  </si>
  <si>
    <t>March 11, 2025 7:49:49 AM</t>
  </si>
  <si>
    <t>March 11, 2025 12:20:24 PM</t>
  </si>
  <si>
    <t>March 11, 2025 12:50:58 PM</t>
  </si>
  <si>
    <t>March 11, 2025 12:53:16 PM</t>
  </si>
  <si>
    <t>March 12, 2025 2:05:27 PM</t>
  </si>
  <si>
    <t>March 12, 2025 2:39:55 PM</t>
  </si>
  <si>
    <t>March 12, 2025 2:44:30 PM</t>
  </si>
  <si>
    <t>March 12, 2025 11:54:29 AM</t>
  </si>
  <si>
    <t>March 12, 2025 12:12:54 PM</t>
  </si>
  <si>
    <t>March 12, 2025 12:17:50 PM</t>
  </si>
  <si>
    <t>March 12, 2025 1:01:28 PM</t>
  </si>
  <si>
    <t>March 12, 2025 1:39:25 PM</t>
  </si>
  <si>
    <t>March 12, 2025 1:42:30 PM</t>
  </si>
  <si>
    <t>March 12, 2025 10:55:25 AM</t>
  </si>
  <si>
    <t>March 12, 2025 11:37:55 AM</t>
  </si>
  <si>
    <t>March 12, 2025 11:42:55 AM</t>
  </si>
  <si>
    <t xml:space="preserve">Jacqueline  Robinson </t>
  </si>
  <si>
    <t>March 12, 2025 9:51:57 AM</t>
  </si>
  <si>
    <t>March 12, 2025 10:18:54 AM</t>
  </si>
  <si>
    <t>March 12, 2025 10:22:08 AM</t>
  </si>
  <si>
    <t>March 12, 2025 8:22:24 AM</t>
  </si>
  <si>
    <t>March 12, 2025 9:18:59 AM</t>
  </si>
  <si>
    <t>March 12, 2025 9:20:07 AM</t>
  </si>
  <si>
    <t>DOROTHY MILLER</t>
  </si>
  <si>
    <t>March 12, 2025 7:36:27 AM</t>
  </si>
  <si>
    <t>March 12, 2025 8:45:59 AM</t>
  </si>
  <si>
    <t>March 12, 2025 8:46:41 AM</t>
  </si>
  <si>
    <t>March 12, 2025 2:28:31 PM</t>
  </si>
  <si>
    <t>March 12, 2025 2:41:58 PM</t>
  </si>
  <si>
    <t>March 14, 2025 12:49:54 PM</t>
  </si>
  <si>
    <t>March 14, 2025 1:35:58 PM</t>
  </si>
  <si>
    <t>March 14, 2025 1:42:23 PM</t>
  </si>
  <si>
    <t>March 14, 2025 2:36:29 PM</t>
  </si>
  <si>
    <t>March 14, 2025 2:56:58 PM</t>
  </si>
  <si>
    <t>March 14, 2025 2:58:44 PM</t>
  </si>
  <si>
    <t>March 14, 2025 10:19:23 AM</t>
  </si>
  <si>
    <t>March 14, 2025 10:57:27 AM</t>
  </si>
  <si>
    <t>March 14, 2025 11:02:53 AM</t>
  </si>
  <si>
    <t>March 14, 2025 3:43:58 PM</t>
  </si>
  <si>
    <t>March 14, 2025 4:16:58 PM</t>
  </si>
  <si>
    <t>March 14, 2025 4:19:02 PM</t>
  </si>
  <si>
    <t>DAWN RAYMOND</t>
  </si>
  <si>
    <t>March 14, 2025 3:06:29 PM</t>
  </si>
  <si>
    <t>March 14, 2025 3:34:26 PM</t>
  </si>
  <si>
    <t>March 14, 2025 3:39:41 PM</t>
  </si>
  <si>
    <t>March 14, 2025 1:23:50 PM</t>
  </si>
  <si>
    <t>March 14, 2025 1:49:58 PM</t>
  </si>
  <si>
    <t>March 14, 2025 11:55:59 AM</t>
  </si>
  <si>
    <t>March 14, 2025 12:07:28 PM</t>
  </si>
  <si>
    <t>March 14, 2025 12:10:38 PM</t>
  </si>
  <si>
    <t>March 14, 2025 12:21:24 PM</t>
  </si>
  <si>
    <t>March 14, 2025 12:35:30 PM</t>
  </si>
  <si>
    <t>March 14, 2025 12:36:18 PM</t>
  </si>
  <si>
    <t>March 14, 2025 8:48:22 AM</t>
  </si>
  <si>
    <t>March 14, 2025 9:51:27 AM</t>
  </si>
  <si>
    <t>March 14, 2025 9:54:42 AM</t>
  </si>
  <si>
    <t>March 14, 2025 11:15:58 AM</t>
  </si>
  <si>
    <t>March 14, 2025 11:30:28 AM</t>
  </si>
  <si>
    <t>March 14, 2025 11:35:27 AM</t>
  </si>
  <si>
    <t>March 14, 2025 9:22:56 AM</t>
  </si>
  <si>
    <t>March 14, 2025 9:25:21 AM</t>
  </si>
  <si>
    <t>March 12, 2025 2:34:27 PM</t>
  </si>
  <si>
    <t>March 12, 2025 2:51:59 PM</t>
  </si>
  <si>
    <t>March 12, 2025 2:58:02 PM</t>
  </si>
  <si>
    <t>March 12, 2025 5:06:25 PM</t>
  </si>
  <si>
    <t>March 12, 2025 6:20:28 PM</t>
  </si>
  <si>
    <t>March 12, 2025 6:22:04 PM</t>
  </si>
  <si>
    <t>March 12, 2025 6:36:59 PM</t>
  </si>
  <si>
    <t>March 12, 2025 6:39:09 PM</t>
  </si>
  <si>
    <t>March 12, 2025 1:30:54 PM</t>
  </si>
  <si>
    <t>March 12, 2025 2:08:31 PM</t>
  </si>
  <si>
    <t>March 12, 2025 9:31:57 PM</t>
  </si>
  <si>
    <t>March 12, 2025 9:58:28 PM</t>
  </si>
  <si>
    <t>March 12, 2025 10:03:43 PM</t>
  </si>
  <si>
    <t>March 12, 2025 6:59:59 PM</t>
  </si>
  <si>
    <t>March 12, 2025 7:07:16 PM</t>
  </si>
  <si>
    <t>March 12, 2025 4:05:26 PM</t>
  </si>
  <si>
    <t>March 12, 2025 4:33:58 PM</t>
  </si>
  <si>
    <t>March 12, 2025 4:39:16 PM</t>
  </si>
  <si>
    <t>March 13, 2025 1:32:31 PM</t>
  </si>
  <si>
    <t>March 13, 2025 2:07:57 PM</t>
  </si>
  <si>
    <t>March 13, 2025 2:11:33 PM</t>
  </si>
  <si>
    <t>March 13, 2025 4:29:21 PM</t>
  </si>
  <si>
    <t>March 13, 2025 4:36:15 PM</t>
  </si>
  <si>
    <t>March 13, 2025 5:19:59 PM</t>
  </si>
  <si>
    <t>March 13, 2025 6:08:24 PM</t>
  </si>
  <si>
    <t>March 13, 2025 6:10:45 PM</t>
  </si>
  <si>
    <t>March 13, 2025 5:46:22 PM</t>
  </si>
  <si>
    <t>March 13, 2025 5:48:03 PM</t>
  </si>
  <si>
    <t>March 13, 2025 6:21:25 PM</t>
  </si>
  <si>
    <t>March 13, 2025 6:23:51 PM</t>
  </si>
  <si>
    <t>March 13, 2025 2:49:25 PM</t>
  </si>
  <si>
    <t>March 13, 2025 3:55:56 PM</t>
  </si>
  <si>
    <t>March 13, 2025 4:00:59 PM</t>
  </si>
  <si>
    <t>March 14, 2025 1:21:28 PM</t>
  </si>
  <si>
    <t>March 14, 2025 3:17:29 PM</t>
  </si>
  <si>
    <t>March 14, 2025 1:45:27 PM</t>
  </si>
  <si>
    <t>March 14, 2025 2:04:23 PM</t>
  </si>
  <si>
    <t>March 14, 2025 2:09:04 PM</t>
  </si>
  <si>
    <t>OKWUOMA NWOKE</t>
  </si>
  <si>
    <t>March 14, 2025 8:34:59 PM</t>
  </si>
  <si>
    <t>March 14, 2025 8:51:27 PM</t>
  </si>
  <si>
    <t>March 14, 2025 8:54:24 PM</t>
  </si>
  <si>
    <t>March 14, 2025 2:25:29 PM</t>
  </si>
  <si>
    <t>March 14, 2025 3:38:55 PM</t>
  </si>
  <si>
    <t>March 14, 2025 3:48:39 PM</t>
  </si>
  <si>
    <t>GETACHEW ALALA</t>
  </si>
  <si>
    <t>March 14, 2025 9:03:27 PM</t>
  </si>
  <si>
    <t>March 14, 2025 9:14:53 PM</t>
  </si>
  <si>
    <t>March 14, 2025 9:17:28 PM</t>
  </si>
  <si>
    <t>March 14, 2025 3:57:57 PM</t>
  </si>
  <si>
    <t>March 14, 2025 4:17:55 PM</t>
  </si>
  <si>
    <t>March 14, 2025 4:21:31 PM</t>
  </si>
  <si>
    <t>March 14, 2025 8:15:57 PM</t>
  </si>
  <si>
    <t>March 14, 2025 8:26:59 PM</t>
  </si>
  <si>
    <t>March 14, 2025 8:28:18 PM</t>
  </si>
  <si>
    <t>MARGARET SCHENKEL</t>
  </si>
  <si>
    <t>March 14, 2025 6:52:29 PM</t>
  </si>
  <si>
    <t>March 14, 2025 7:11:54 PM</t>
  </si>
  <si>
    <t>March 14, 2025 7:16:07 PM</t>
  </si>
  <si>
    <t>March 14, 2025 6:12:23 PM</t>
  </si>
  <si>
    <t>March 14, 2025 6:30:24 PM</t>
  </si>
  <si>
    <t>March 14, 2025 6:33:31 PM</t>
  </si>
  <si>
    <t>March 14, 2025 4:56:28 PM</t>
  </si>
  <si>
    <t>March 14, 2025 5:42:56 PM</t>
  </si>
  <si>
    <t>March 14, 2025 5:45:50 PM</t>
  </si>
  <si>
    <t>March 14, 2025 5:28:26 PM</t>
  </si>
  <si>
    <t>March 14, 2025 5:30:10 PM</t>
  </si>
  <si>
    <t>March 14, 2025 4:33:57 PM</t>
  </si>
  <si>
    <t>March 14, 2025 5:50:54 PM</t>
  </si>
  <si>
    <t>March 14, 2025 5:54:55 PM</t>
  </si>
  <si>
    <t>March 15, 2025 7:01:54 PM</t>
  </si>
  <si>
    <t>March 15, 2025 7:17:59 PM</t>
  </si>
  <si>
    <t>March 15, 2025 7:20:52 PM</t>
  </si>
  <si>
    <t>March 15, 2025 5:01:27 PM</t>
  </si>
  <si>
    <t>March 15, 2025 5:28:59 PM</t>
  </si>
  <si>
    <t>March 15, 2025 5:30:14 PM</t>
  </si>
  <si>
    <t>March 15, 2025 3:23:28 PM</t>
  </si>
  <si>
    <t>March 15, 2025 3:59:29 PM</t>
  </si>
  <si>
    <t>March 15, 2025 5:39:29 PM</t>
  </si>
  <si>
    <t>March 15, 2025 5:43:33 PM</t>
  </si>
  <si>
    <t>March 15, 2025 4:47:29 PM</t>
  </si>
  <si>
    <t>March 15, 2025 6:38:59 PM</t>
  </si>
  <si>
    <t>March 15, 2025 6:41:42 PM</t>
  </si>
  <si>
    <t>March 15, 2025 9:22:47 PM</t>
  </si>
  <si>
    <t>March 15, 2025 10:22:25 PM</t>
  </si>
  <si>
    <t>March 15, 2025 10:25:52 PM</t>
  </si>
  <si>
    <t>March 15, 2025 8:50:56 PM</t>
  </si>
  <si>
    <t>March 15, 2025 9:40:29 PM</t>
  </si>
  <si>
    <t>March 15, 2025 9:47:17 PM</t>
  </si>
  <si>
    <t>March 16, 2025 8:32:57 PM</t>
  </si>
  <si>
    <t>March 16, 2025 8:50:53 PM</t>
  </si>
  <si>
    <t>March 16, 2025 8:57:11 PM</t>
  </si>
  <si>
    <t>RAUL CUBILLOS</t>
  </si>
  <si>
    <t>March 16, 2025 9:10:53 PM</t>
  </si>
  <si>
    <t>March 16, 2025 9:25:56 PM</t>
  </si>
  <si>
    <t>March 16, 2025 9:28:51 PM</t>
  </si>
  <si>
    <t>March 16, 2025 5:20:29 PM</t>
  </si>
  <si>
    <t>March 16, 2025 5:40:59 PM</t>
  </si>
  <si>
    <t>March 16, 2025 5:43:00 PM</t>
  </si>
  <si>
    <t>March 16, 2025 10:08:56 PM</t>
  </si>
  <si>
    <t>March 16, 2025 10:21:57 PM</t>
  </si>
  <si>
    <t>March 16, 2025 10:23:49 PM</t>
  </si>
  <si>
    <t>March 16, 2025 7:25:28 PM</t>
  </si>
  <si>
    <t>March 16, 2025 8:07:28 PM</t>
  </si>
  <si>
    <t>March 16, 2025 8:10:58 PM</t>
  </si>
  <si>
    <t>March 16, 2025 6:50:29 PM</t>
  </si>
  <si>
    <t>March 16, 2025 7:03:58 PM</t>
  </si>
  <si>
    <t>March 16, 2025 7:07:27 PM</t>
  </si>
  <si>
    <t>GERALDINE OSEI</t>
  </si>
  <si>
    <t>March 16, 2025 4:54:26 PM</t>
  </si>
  <si>
    <t>March 16, 2025 5:29:59 PM</t>
  </si>
  <si>
    <t>March 16, 2025 5:33:34 PM</t>
  </si>
  <si>
    <t>PEDRO CASTILLO</t>
  </si>
  <si>
    <t>March 16, 2025 3:54:29 PM</t>
  </si>
  <si>
    <t>March 16, 2025 4:13:29 PM</t>
  </si>
  <si>
    <t>March 16, 2025 4:18:27 PM</t>
  </si>
  <si>
    <t>March 10, 2025 5:23:22 PM</t>
  </si>
  <si>
    <t>March 10, 2025 6:03:29 PM</t>
  </si>
  <si>
    <t>March 10, 2025 6:05:56 PM</t>
  </si>
  <si>
    <t>NGUYET TRAN</t>
  </si>
  <si>
    <t>March 10, 2025 1:41:46 PM</t>
  </si>
  <si>
    <t>March 10, 2025 2:03:58 PM</t>
  </si>
  <si>
    <t>March 10, 2025 2:12:40 PM</t>
  </si>
  <si>
    <t>March 10, 2025 3:27:24 PM</t>
  </si>
  <si>
    <t>March 10, 2025 3:51:56 PM</t>
  </si>
  <si>
    <t>March 10, 2025 3:54:32 PM</t>
  </si>
  <si>
    <t>March 10, 2025 6:26:26 PM</t>
  </si>
  <si>
    <t>March 10, 2025 6:51:59 PM</t>
  </si>
  <si>
    <t>March 10, 2025 6:58:38 PM</t>
  </si>
  <si>
    <t>March 10, 2025 5:53:57 PM</t>
  </si>
  <si>
    <t>March 10, 2025 5:55:15 PM</t>
  </si>
  <si>
    <t>March 10, 2025 9:15:25 PM</t>
  </si>
  <si>
    <t>March 10, 2025 10:03:25 PM</t>
  </si>
  <si>
    <t>March 10, 2025 10:05:46 PM</t>
  </si>
  <si>
    <t>March 10, 2025 6:45:23 PM</t>
  </si>
  <si>
    <t>March 10, 2025 6:46:42 PM</t>
  </si>
  <si>
    <t>March 10, 2025 4:24:36 PM</t>
  </si>
  <si>
    <t>March 10, 2025 2:17:24 PM</t>
  </si>
  <si>
    <t>March 10, 2025 2:40:55 PM</t>
  </si>
  <si>
    <t>March 10, 2025 2:42:43 PM</t>
  </si>
  <si>
    <t>March 10, 2025 7:31:54 PM</t>
  </si>
  <si>
    <t>March 10, 2025 8:51:23 PM</t>
  </si>
  <si>
    <t>March 10, 2025 8:55:46 PM</t>
  </si>
  <si>
    <t>March 10, 2025 8:15:51 PM</t>
  </si>
  <si>
    <t>March 10, 2025 9:10:54 PM</t>
  </si>
  <si>
    <t>March 10, 2025 9:12:34 PM</t>
  </si>
  <si>
    <t xml:space="preserve">DOROTHY  JOHNSON </t>
  </si>
  <si>
    <t>March 11, 2025 7:37:58 PM</t>
  </si>
  <si>
    <t>March 11, 2025 8:09:56 PM</t>
  </si>
  <si>
    <t>March 11, 2025 8:13:30 PM</t>
  </si>
  <si>
    <t>March 11, 2025 4:26:56 PM</t>
  </si>
  <si>
    <t>March 11, 2025 5:22:54 PM</t>
  </si>
  <si>
    <t>March 11, 2025 5:27:32 PM</t>
  </si>
  <si>
    <t>March 11, 2025 7:00:29 PM</t>
  </si>
  <si>
    <t>March 11, 2025 7:24:25 PM</t>
  </si>
  <si>
    <t>March 11, 2025 7:26:26 PM</t>
  </si>
  <si>
    <t>March 11, 2025 2:08:29 PM</t>
  </si>
  <si>
    <t>March 11, 2025 2:26:28 PM</t>
  </si>
  <si>
    <t>March 11, 2025 2:28:28 PM</t>
  </si>
  <si>
    <t>March 11, 2025 8:56:55 PM</t>
  </si>
  <si>
    <t>March 11, 2025 9:27:53 PM</t>
  </si>
  <si>
    <t>March 11, 2025 9:29:05 PM</t>
  </si>
  <si>
    <t>March 11, 2025 7:51:23 PM</t>
  </si>
  <si>
    <t>March 11, 2025 8:39:26 PM</t>
  </si>
  <si>
    <t>March 11, 2025 8:42:36 PM</t>
  </si>
  <si>
    <t>March 11, 2025 5:48:58 PM</t>
  </si>
  <si>
    <t>March 11, 2025 6:24:58 PM</t>
  </si>
  <si>
    <t>March 11, 2025 6:30:44 PM</t>
  </si>
  <si>
    <t>March 11, 2025 5:06:57 PM</t>
  </si>
  <si>
    <t>March 11, 2025 5:13:00 PM</t>
  </si>
  <si>
    <t>SANDRA WILLIAMS</t>
  </si>
  <si>
    <t>March 11, 2025 1:47:53 PM</t>
  </si>
  <si>
    <t>March 11, 2025 2:31:50 PM</t>
  </si>
  <si>
    <t>March 11, 2025 2:35:23 PM</t>
  </si>
  <si>
    <t>BOSI OGUNMUYIWA</t>
  </si>
  <si>
    <t>March 11, 2025 2:38:56 PM</t>
  </si>
  <si>
    <t>March 11, 2025 3:43:50 PM</t>
  </si>
  <si>
    <t>March 11, 2025 3:38:56 PM</t>
  </si>
  <si>
    <t>March 11, 2025 3:43:26 PM</t>
  </si>
  <si>
    <t>March 13, 2025 9:13:27 PM</t>
  </si>
  <si>
    <t>March 13, 2025 9:28:25 PM</t>
  </si>
  <si>
    <t>March 13, 2025 9:31:52 PM</t>
  </si>
  <si>
    <t>March 13, 2025 7:02:53 PM</t>
  </si>
  <si>
    <t>March 13, 2025 7:22:23 PM</t>
  </si>
  <si>
    <t>March 13, 2025 7:27:02 PM</t>
  </si>
  <si>
    <t>March 13, 2025 10:21:56 PM</t>
  </si>
  <si>
    <t>March 13, 2025 10:50:52 PM</t>
  </si>
  <si>
    <t>March 13, 2025 10:52:58 PM</t>
  </si>
  <si>
    <t>March 13, 2025 5:07:54 PM</t>
  </si>
  <si>
    <t>March 13, 2025 5:46:55 PM</t>
  </si>
  <si>
    <t>March 13, 2025 5:48:58 PM</t>
  </si>
  <si>
    <t>March 13, 2025 7:49:25 PM</t>
  </si>
  <si>
    <t>March 13, 2025 8:25:28 PM</t>
  </si>
  <si>
    <t>March 13, 2025 8:27:24 PM</t>
  </si>
  <si>
    <t>March 13, 2025 5:15:29 PM</t>
  </si>
  <si>
    <t>March 13, 2025 5:57:28 PM</t>
  </si>
  <si>
    <t>March 13, 2025 5:59:37 PM</t>
  </si>
  <si>
    <t>March 13, 2025 2:38:59 PM</t>
  </si>
  <si>
    <t>March 13, 2025 3:53:28 PM</t>
  </si>
  <si>
    <t>March 13, 2025 3:54:17 PM</t>
  </si>
  <si>
    <t>CARLOS SAENZ JR</t>
  </si>
  <si>
    <t>March 13, 2025 5:13:55 PM</t>
  </si>
  <si>
    <t>March 13, 2025 6:15:57 PM</t>
  </si>
  <si>
    <t>March 13, 2025 6:17:55 PM</t>
  </si>
  <si>
    <t>March 13, 2025 5:24:28 PM</t>
  </si>
  <si>
    <t>March 13, 2025 5:27:35 PM</t>
  </si>
  <si>
    <t>March 13, 2025 3:03:58 PM</t>
  </si>
  <si>
    <t>March 13, 2025 3:23:28 PM</t>
  </si>
  <si>
    <t>March 13, 2025 3:27:07 PM</t>
  </si>
  <si>
    <t>DELORES  CHEATHAM</t>
  </si>
  <si>
    <t>March 14, 2025 6:03:56 PM</t>
  </si>
  <si>
    <t>March 14, 2025 6:29:59 PM</t>
  </si>
  <si>
    <t>March 14, 2025 6:31:40 PM</t>
  </si>
  <si>
    <t>March 14, 2025 1:15:19 PM</t>
  </si>
  <si>
    <t>March 14, 2025 1:59:51 PM</t>
  </si>
  <si>
    <t>March 14, 2025 2:04:28 PM</t>
  </si>
  <si>
    <t>March 14, 2025 6:58:25 PM</t>
  </si>
  <si>
    <t>March 14, 2025 7:13:55 PM</t>
  </si>
  <si>
    <t>March 14, 2025 7:17:29 PM</t>
  </si>
  <si>
    <t>March 14, 2025 7:36:55 PM</t>
  </si>
  <si>
    <t>March 14, 2025 7:55:56 PM</t>
  </si>
  <si>
    <t>March 14, 2025 8:00:47 PM</t>
  </si>
  <si>
    <t>SEAN FORD</t>
  </si>
  <si>
    <t>March 14, 2025 1:18:58 PM</t>
  </si>
  <si>
    <t>March 14, 2025 2:04:26 PM</t>
  </si>
  <si>
    <t>March 14, 2025 2:32:59 PM</t>
  </si>
  <si>
    <t>March 14, 2025 3:42:00 PM</t>
  </si>
  <si>
    <t>March 14, 2025 3:42:51 PM</t>
  </si>
  <si>
    <t>March 14, 2025 5:35:59 PM</t>
  </si>
  <si>
    <t>March 14, 2025 6:15:00 PM</t>
  </si>
  <si>
    <t>March 14, 2025 6:21:15 PM</t>
  </si>
  <si>
    <t>March 14, 2025 4:35:52 PM</t>
  </si>
  <si>
    <t>March 14, 2025 4:48:54 PM</t>
  </si>
  <si>
    <t>March 14, 2025 4:51:02 PM</t>
  </si>
  <si>
    <t>CYNTHIA LOERA</t>
  </si>
  <si>
    <t>March 14, 2025 8:59:27 PM</t>
  </si>
  <si>
    <t>March 14, 2025 9:47:22 PM</t>
  </si>
  <si>
    <t>March 14, 2025 9:53:12 PM</t>
  </si>
  <si>
    <t>March 14, 2025 2:53:24 PM</t>
  </si>
  <si>
    <t>March 14, 2025 3:47:59 PM</t>
  </si>
  <si>
    <t>March 14, 2025 3:52:51 PM</t>
  </si>
  <si>
    <t>March 14, 2025 8:18:59 PM</t>
  </si>
  <si>
    <t>March 14, 2025 8:48:52 PM</t>
  </si>
  <si>
    <t>March 14, 2025 8:50:52 PM</t>
  </si>
  <si>
    <t>March 15, 2025 3:20:56 PM</t>
  </si>
  <si>
    <t>March 15, 2025 3:41:27 PM</t>
  </si>
  <si>
    <t>March 15, 2025 3:43:27 PM</t>
  </si>
  <si>
    <t>JONATHAN BONDURANT</t>
  </si>
  <si>
    <t>March 15, 2025 8:29:28 PM</t>
  </si>
  <si>
    <t>March 15, 2025 9:26:29 PM</t>
  </si>
  <si>
    <t>March 15, 2025 9:31:45 PM</t>
  </si>
  <si>
    <t>March 15, 2025 6:00:23 PM</t>
  </si>
  <si>
    <t>March 15, 2025 6:53:58 PM</t>
  </si>
  <si>
    <t>March 15, 2025 6:58:09 PM</t>
  </si>
  <si>
    <t>March 15, 2025 3:50:29 PM</t>
  </si>
  <si>
    <t>March 15, 2025 4:29:56 PM</t>
  </si>
  <si>
    <t>March 15, 2025 4:31:49 PM</t>
  </si>
  <si>
    <t>March 15, 2025 7:26:56 PM</t>
  </si>
  <si>
    <t>March 15, 2025 7:37:28 PM</t>
  </si>
  <si>
    <t>March 15, 2025 7:40:48 PM</t>
  </si>
  <si>
    <t>March 15, 2025 4:46:29 PM</t>
  </si>
  <si>
    <t>March 15, 2025 5:10:59 PM</t>
  </si>
  <si>
    <t>March 15, 2025 5:16:17 PM</t>
  </si>
  <si>
    <t>March 15, 2025 8:15:20 PM</t>
  </si>
  <si>
    <t>March 15, 2025 8:54:59 PM</t>
  </si>
  <si>
    <t>March 15, 2025 8:56:04 PM</t>
  </si>
  <si>
    <t>March 16, 2025 4:00:58 PM</t>
  </si>
  <si>
    <t>March 16, 2025 4:05:39 PM</t>
  </si>
  <si>
    <t>March 16, 2025 4:33:29 PM</t>
  </si>
  <si>
    <t>March 16, 2025 6:08:57 PM</t>
  </si>
  <si>
    <t>March 16, 2025 6:12:10 PM</t>
  </si>
  <si>
    <t>March 16, 2025 9:15:24 PM</t>
  </si>
  <si>
    <t>March 16, 2025 9:38:59 PM</t>
  </si>
  <si>
    <t>March 16, 2025 9:42:33 PM</t>
  </si>
  <si>
    <t>THERESA MATTHEWS</t>
  </si>
  <si>
    <t>March 16, 2025 5:00:59 PM</t>
  </si>
  <si>
    <t>March 16, 2025 5:26:57 PM</t>
  </si>
  <si>
    <t>March 16, 2025 5:30:35 PM</t>
  </si>
  <si>
    <t>March 16, 2025 7:28:29 PM</t>
  </si>
  <si>
    <t>March 16, 2025 8:07:55 PM</t>
  </si>
  <si>
    <t>March 16, 2025 8:10:59 PM</t>
  </si>
  <si>
    <t>March 10, 2025 3:54:28 PM</t>
  </si>
  <si>
    <t>March 10, 2025 4:13:29 PM</t>
  </si>
  <si>
    <t>March 10, 2025 4:15:19 PM</t>
  </si>
  <si>
    <t xml:space="preserve">ALEJANDRO RAMIREZ </t>
  </si>
  <si>
    <t>March 10, 2025 3:26:59 PM</t>
  </si>
  <si>
    <t>March 10, 2025 3:41:24 PM</t>
  </si>
  <si>
    <t>March 10, 2025 3:43:07 PM</t>
  </si>
  <si>
    <t>March 10, 2025 2:19:57 PM</t>
  </si>
  <si>
    <t>March 10, 2025 3:17:53 PM</t>
  </si>
  <si>
    <t>March 10, 2025 3:23:29 PM</t>
  </si>
  <si>
    <t>March 10, 2025 4:03:59 PM</t>
  </si>
  <si>
    <t>March 10, 2025 4:07:20 PM</t>
  </si>
  <si>
    <t>March 10, 2025 12:12:53 PM</t>
  </si>
  <si>
    <t>March 10, 2025 12:28:29 PM</t>
  </si>
  <si>
    <t>March 10, 2025 12:33:37 PM</t>
  </si>
  <si>
    <t>March 10, 2025 9:21:57 AM</t>
  </si>
  <si>
    <t>March 10, 2025 10:01:26 AM</t>
  </si>
  <si>
    <t>March 10, 2025 12:01:29 PM</t>
  </si>
  <si>
    <t>March 10, 2025 2:02:29 PM</t>
  </si>
  <si>
    <t>March 10, 2025 2:41:26 PM</t>
  </si>
  <si>
    <t>March 10, 2025 2:43:40 PM</t>
  </si>
  <si>
    <t>March 10, 2025 8:39:28 AM</t>
  </si>
  <si>
    <t>March 10, 2025 8:52:51 AM</t>
  </si>
  <si>
    <t>March 10, 2025 8:54:54 AM</t>
  </si>
  <si>
    <t>CYNTHIA FOX</t>
  </si>
  <si>
    <t>March 13, 2025 7:37:55 AM</t>
  </si>
  <si>
    <t>March 13, 2025 8:05:26 AM</t>
  </si>
  <si>
    <t>March 13, 2025 8:07:59 AM</t>
  </si>
  <si>
    <t>March 13, 2025 11:58:25 AM</t>
  </si>
  <si>
    <t>March 13, 2025 1:12:54 PM</t>
  </si>
  <si>
    <t>March 13, 2025 1:18:20 PM</t>
  </si>
  <si>
    <t>March 13, 2025 8:48:57 AM</t>
  </si>
  <si>
    <t>March 13, 2025 9:18:56 AM</t>
  </si>
  <si>
    <t>March 13, 2025 9:22:17 AM</t>
  </si>
  <si>
    <t>March 13, 2025 9:53:25 AM</t>
  </si>
  <si>
    <t>March 13, 2025 10:20:44 AM</t>
  </si>
  <si>
    <t>JUANITA RAMIREZ</t>
  </si>
  <si>
    <t>March 13, 2025 2:15:25 PM</t>
  </si>
  <si>
    <t>March 13, 2025 2:37:58 PM</t>
  </si>
  <si>
    <t>March 13, 2025 2:39:01 PM</t>
  </si>
  <si>
    <t>March 13, 2025 11:09:29 AM</t>
  </si>
  <si>
    <t>March 13, 2025 11:18:59 AM</t>
  </si>
  <si>
    <t>March 13, 2025 11:20:46 AM</t>
  </si>
  <si>
    <t>March 14, 2025 1:57:56 PM</t>
  </si>
  <si>
    <t>March 14, 2025 2:16:58 PM</t>
  </si>
  <si>
    <t>March 14, 2025 2:17:51 PM</t>
  </si>
  <si>
    <t>March 14, 2025 7:27:59 AM</t>
  </si>
  <si>
    <t>March 14, 2025 7:45:54 AM</t>
  </si>
  <si>
    <t>March 14, 2025 7:48:16 AM</t>
  </si>
  <si>
    <t>March 14, 2025 1:07:28 PM</t>
  </si>
  <si>
    <t>March 14, 2025 1:29:26 PM</t>
  </si>
  <si>
    <t>March 14, 2025 1:31:10 PM</t>
  </si>
  <si>
    <t>March 14, 2025 9:49:26 AM</t>
  </si>
  <si>
    <t>March 14, 2025 10:22:58 AM</t>
  </si>
  <si>
    <t>March 14, 2025 10:27:09 AM</t>
  </si>
  <si>
    <t>March 14, 2025 8:08:28 AM</t>
  </si>
  <si>
    <t>March 14, 2025 8:55:55 AM</t>
  </si>
  <si>
    <t>March 14, 2025 8:57:37 AM</t>
  </si>
  <si>
    <t>Corenthia Kelly-Tuck</t>
  </si>
  <si>
    <t>March 14, 2025 3:02:24 PM</t>
  </si>
  <si>
    <t>March 14, 2025 3:07:37 PM</t>
  </si>
  <si>
    <t>March 14, 2025 8:35:57 AM</t>
  </si>
  <si>
    <t>March 14, 2025 9:12:59 AM</t>
  </si>
  <si>
    <t>March 14, 2025 9:17:59 AM</t>
  </si>
  <si>
    <t>March 14, 2025 11:05:52 AM</t>
  </si>
  <si>
    <t>March 14, 2025 11:20:58 AM</t>
  </si>
  <si>
    <t>March 14, 2025 11:25:23 AM</t>
  </si>
  <si>
    <t>March 14, 2025 11:59:59 AM</t>
  </si>
  <si>
    <t>March 14, 2025 12:18:58 PM</t>
  </si>
  <si>
    <t>March 14, 2025 12:21:54 PM</t>
  </si>
  <si>
    <t>March 15, 2025 8:02:59 AM</t>
  </si>
  <si>
    <t>March 15, 2025 8:25:24 AM</t>
  </si>
  <si>
    <t>March 15, 2025 8:30:45 AM</t>
  </si>
  <si>
    <t>March 15, 2025 1:05:29 PM</t>
  </si>
  <si>
    <t>March 15, 2025 1:36:59 PM</t>
  </si>
  <si>
    <t>March 15, 2025 1:39:03 PM</t>
  </si>
  <si>
    <t>March 15, 2025 3:15:59 PM</t>
  </si>
  <si>
    <t>March 15, 2025 3:34:56 PM</t>
  </si>
  <si>
    <t>March 15, 2025 3:37:50 PM</t>
  </si>
  <si>
    <t>March 15, 2025 9:59:29 AM</t>
  </si>
  <si>
    <t>March 15, 2025 10:13:53 AM</t>
  </si>
  <si>
    <t>March 15, 2025 10:16:37 AM</t>
  </si>
  <si>
    <t>March 15, 2025 8:45:57 AM</t>
  </si>
  <si>
    <t>March 15, 2025 9:10:27 AM</t>
  </si>
  <si>
    <t>March 15, 2025 9:13:17 AM</t>
  </si>
  <si>
    <t>ASAEL ALMANZA</t>
  </si>
  <si>
    <t>March 15, 2025 1:25:27 PM</t>
  </si>
  <si>
    <t>March 15, 2025 2:19:57 PM</t>
  </si>
  <si>
    <t>March 15, 2025 2:21:09 PM</t>
  </si>
  <si>
    <t>March 15, 2025 11:28:29 AM</t>
  </si>
  <si>
    <t>March 15, 2025 12:08:29 PM</t>
  </si>
  <si>
    <t>March 15, 2025 12:12:53 PM</t>
  </si>
  <si>
    <t>March 15, 2025 10:27:23 AM</t>
  </si>
  <si>
    <t>March 15, 2025 10:51:58 AM</t>
  </si>
  <si>
    <t>March 15, 2025 10:56:38 AM</t>
  </si>
  <si>
    <t>CARL FRAZIER</t>
  </si>
  <si>
    <t>March 16, 2025 12:25:28 PM</t>
  </si>
  <si>
    <t>March 16, 2025 1:20:26 PM</t>
  </si>
  <si>
    <t>March 16, 2025 1:22:11 PM</t>
  </si>
  <si>
    <t>LESLIE ADEBOYE</t>
  </si>
  <si>
    <t>March 16, 2025 12:41:26 PM</t>
  </si>
  <si>
    <t>March 16, 2025 12:57:22 PM</t>
  </si>
  <si>
    <t>March 16, 2025 12:59:22 PM</t>
  </si>
  <si>
    <t>March 16, 2025 9:20:56 AM</t>
  </si>
  <si>
    <t>March 16, 2025 9:58:56 AM</t>
  </si>
  <si>
    <t>March 16, 2025 10:02:35 AM</t>
  </si>
  <si>
    <t>March 16, 2025 10:55:59 AM</t>
  </si>
  <si>
    <t>March 16, 2025 11:09:29 AM</t>
  </si>
  <si>
    <t>March 16, 2025 11:11:18 AM</t>
  </si>
  <si>
    <t>LINDA GREEN</t>
  </si>
  <si>
    <t>March 16, 2025 7:31:26 AM</t>
  </si>
  <si>
    <t>March 16, 2025 8:50:24 AM</t>
  </si>
  <si>
    <t>March 16, 2025 8:55:27 AM</t>
  </si>
  <si>
    <t>March 16, 2025 8:18:54 AM</t>
  </si>
  <si>
    <t>March 16, 2025 9:34:29 AM</t>
  </si>
  <si>
    <t>March 16, 2025 9:35:41 AM</t>
  </si>
  <si>
    <t>March 16, 2025 1:27:28 PM</t>
  </si>
  <si>
    <t>March 16, 2025 1:47:27 PM</t>
  </si>
  <si>
    <t>March 16, 2025 1:52:27 PM</t>
  </si>
  <si>
    <t>March 10, 2025 3:47:29 AM</t>
  </si>
  <si>
    <t>March 10, 2025 4:07:57 AM</t>
  </si>
  <si>
    <t>March 10, 2025 4:35:21 AM</t>
  </si>
  <si>
    <t>THOMAS ARRAMBIDE</t>
  </si>
  <si>
    <t>March 10, 2025 9:54:57 AM</t>
  </si>
  <si>
    <t>March 10, 2025 10:56:55 AM</t>
  </si>
  <si>
    <t>March 10, 2025 11:00:45 AM</t>
  </si>
  <si>
    <t>ANGEL ESPARZA</t>
  </si>
  <si>
    <t>March 10, 2025 8:57:56 AM</t>
  </si>
  <si>
    <t>March 10, 2025 9:20:08 AM</t>
  </si>
  <si>
    <t>March 10, 2025 9:43:57 AM</t>
  </si>
  <si>
    <t>March 10, 2025 10:34:29 AM</t>
  </si>
  <si>
    <t>March 10, 2025 10:36:30 AM</t>
  </si>
  <si>
    <t>March 10, 2025 7:31:59 AM</t>
  </si>
  <si>
    <t>March 10, 2025 7:33:55 AM</t>
  </si>
  <si>
    <t>March 10, 2025 6:02:29 AM</t>
  </si>
  <si>
    <t>March 10, 2025 6:39:51 AM</t>
  </si>
  <si>
    <t>March 10, 2025 6:43:36 AM</t>
  </si>
  <si>
    <t>March 10, 2025 4:46:25 AM</t>
  </si>
  <si>
    <t>March 10, 2025 5:01:50 AM</t>
  </si>
  <si>
    <t>March 10, 2025 5:05:52 AM</t>
  </si>
  <si>
    <t>March 10, 2025 7:44:24 AM</t>
  </si>
  <si>
    <t>March 10, 2025 8:35:28 AM</t>
  </si>
  <si>
    <t>March 10, 2025 8:38:40 AM</t>
  </si>
  <si>
    <t>March 11, 2025 11:10:29 AM</t>
  </si>
  <si>
    <t>March 11, 2025 11:20:52 AM</t>
  </si>
  <si>
    <t>March 11, 2025 11:23:58 AM</t>
  </si>
  <si>
    <t>March 11, 2025 4:17:29 AM</t>
  </si>
  <si>
    <t>March 11, 2025 4:35:20 AM</t>
  </si>
  <si>
    <t>March 11, 2025 4:39:33 AM</t>
  </si>
  <si>
    <t>March 11, 2025 6:32:25 AM</t>
  </si>
  <si>
    <t>March 11, 2025 7:30:24 AM</t>
  </si>
  <si>
    <t>March 11, 2025 7:59:49 AM</t>
  </si>
  <si>
    <t>March 11, 2025 8:12:22 AM</t>
  </si>
  <si>
    <t>March 11, 2025 8:54:58 AM</t>
  </si>
  <si>
    <t>March 11, 2025 8:57:31 AM</t>
  </si>
  <si>
    <t>March 11, 2025 10:58:29 AM</t>
  </si>
  <si>
    <t>March 11, 2025 10:58:51 AM</t>
  </si>
  <si>
    <t>March 11, 2025 11:08:11 AM</t>
  </si>
  <si>
    <t>March 11, 2025 5:02:51 AM</t>
  </si>
  <si>
    <t>March 11, 2025 5:25:26 AM</t>
  </si>
  <si>
    <t>March 11, 2025 5:25:42 AM</t>
  </si>
  <si>
    <t>March 11, 2025 9:46:56 AM</t>
  </si>
  <si>
    <t>March 11, 2025 10:05:19 AM</t>
  </si>
  <si>
    <t>March 11, 2025 10:06:15 AM</t>
  </si>
  <si>
    <t>March 11, 2025 8:23:56 AM</t>
  </si>
  <si>
    <t>March 11, 2025 8:46:51 AM</t>
  </si>
  <si>
    <t>March 11, 2025 8:49:13 AM</t>
  </si>
  <si>
    <t>March 12, 2025 9:56:59 AM</t>
  </si>
  <si>
    <t>March 12, 2025 10:27:20 AM</t>
  </si>
  <si>
    <t>March 12, 2025 10:31:07 AM</t>
  </si>
  <si>
    <t>March 12, 2025 3:48:25 AM</t>
  </si>
  <si>
    <t>March 12, 2025 4:14:22 AM</t>
  </si>
  <si>
    <t>March 12, 2025 4:31:28 AM</t>
  </si>
  <si>
    <t>March 12, 2025 11:18:24 AM</t>
  </si>
  <si>
    <t>March 12, 2025 11:21:46 AM</t>
  </si>
  <si>
    <t>March 12, 2025 8:01:54 AM</t>
  </si>
  <si>
    <t>March 12, 2025 8:40:59 AM</t>
  </si>
  <si>
    <t>March 12, 2025 8:46:08 AM</t>
  </si>
  <si>
    <t>March 12, 2025 9:04:28 AM</t>
  </si>
  <si>
    <t>March 12, 2025 9:33:29 AM</t>
  </si>
  <si>
    <t>March 12, 2025 9:38:52 AM</t>
  </si>
  <si>
    <t>JUAN RODRIGUEZ-HERRERA</t>
  </si>
  <si>
    <t>March 12, 2025 7:07:59 AM</t>
  </si>
  <si>
    <t>March 12, 2025 7:40:29 AM</t>
  </si>
  <si>
    <t>March 12, 2025 7:41:10 AM</t>
  </si>
  <si>
    <t>March 12, 2025 5:39:22 AM</t>
  </si>
  <si>
    <t>March 12, 2025 5:53:55 AM</t>
  </si>
  <si>
    <t>March 12, 2025 6:06:11 AM</t>
  </si>
  <si>
    <t>March 12, 2025 4:04:28 AM</t>
  </si>
  <si>
    <t>March 12, 2025 4:31:27 AM</t>
  </si>
  <si>
    <t>March 13, 2025 4:34:28 AM</t>
  </si>
  <si>
    <t>March 13, 2025 5:19:56 AM</t>
  </si>
  <si>
    <t>March 13, 2025 5:21:48 AM</t>
  </si>
  <si>
    <t>DEBRA KROUPA</t>
  </si>
  <si>
    <t>March 13, 2025 8:19:52 AM</t>
  </si>
  <si>
    <t>March 13, 2025 8:53:29 AM</t>
  </si>
  <si>
    <t>March 13, 2025 10:15:26 AM</t>
  </si>
  <si>
    <t>March 13, 2025 11:01:24 AM</t>
  </si>
  <si>
    <t>CYNTHIA MARTIN</t>
  </si>
  <si>
    <t>March 13, 2025 10:54:29 AM</t>
  </si>
  <si>
    <t>March 13, 2025 11:24:22 AM</t>
  </si>
  <si>
    <t>March 13, 2025 11:28:01 AM</t>
  </si>
  <si>
    <t>March 13, 2025 7:24:25 AM</t>
  </si>
  <si>
    <t>March 13, 2025 7:44:05 AM</t>
  </si>
  <si>
    <t>March 13, 2025 4:22:27 AM</t>
  </si>
  <si>
    <t>March 13, 2025 4:58:29 AM</t>
  </si>
  <si>
    <t>March 13, 2025 5:01:08 AM</t>
  </si>
  <si>
    <t>March 14, 2025 3:54:27 AM</t>
  </si>
  <si>
    <t>March 14, 2025 4:12:27 AM</t>
  </si>
  <si>
    <t>March 14, 2025 4:14:47 AM</t>
  </si>
  <si>
    <t>ANDRAETTA WILLIAMS</t>
  </si>
  <si>
    <t>March 14, 2025 8:57:29 AM</t>
  </si>
  <si>
    <t>March 14, 2025 9:40:52 AM</t>
  </si>
  <si>
    <t>March 14, 2025 9:47:33 AM</t>
  </si>
  <si>
    <t>DANA OWENS</t>
  </si>
  <si>
    <t>March 14, 2025 5:08:28 AM</t>
  </si>
  <si>
    <t>March 14, 2025 5:19:00 AM</t>
  </si>
  <si>
    <t>March 14, 2025 5:20:32 AM</t>
  </si>
  <si>
    <t>March 14, 2025 4:24:54 AM</t>
  </si>
  <si>
    <t>March 14, 2025 4:41:26 AM</t>
  </si>
  <si>
    <t>March 14, 2025 4:48:46 AM</t>
  </si>
  <si>
    <t>March 14, 2025 8:01:59 AM</t>
  </si>
  <si>
    <t>March 14, 2025 8:16:28 AM</t>
  </si>
  <si>
    <t>March 14, 2025 8:18:00 AM</t>
  </si>
  <si>
    <t>March 14, 2025 6:45:55 AM</t>
  </si>
  <si>
    <t>March 14, 2025 7:13:59 AM</t>
  </si>
  <si>
    <t>March 14, 2025 7:17:32 AM</t>
  </si>
  <si>
    <t>March 14, 2025 9:21:27 AM</t>
  </si>
  <si>
    <t>March 14, 2025 10:18:52 AM</t>
  </si>
  <si>
    <t>March 14, 2025 10:20:54 AM</t>
  </si>
  <si>
    <t>March 12, 2025 2:08:54 PM</t>
  </si>
  <si>
    <t>March 12, 2025 3:28:59 PM</t>
  </si>
  <si>
    <t>March 12, 2025 3:34:05 PM</t>
  </si>
  <si>
    <t>March 12, 2025 11:13:59 AM</t>
  </si>
  <si>
    <t>March 12, 2025 11:40:25 AM</t>
  </si>
  <si>
    <t>March 12, 2025 12:01:13 PM</t>
  </si>
  <si>
    <t>March 12, 2025 1:06:58 PM</t>
  </si>
  <si>
    <t>March 12, 2025 1:33:57 PM</t>
  </si>
  <si>
    <t>March 12, 2025 1:36:05 PM</t>
  </si>
  <si>
    <t>March 12, 2025 2:31:59 PM</t>
  </si>
  <si>
    <t>March 12, 2025 2:34:26 PM</t>
  </si>
  <si>
    <t>March 12, 2025 11:32:28 AM</t>
  </si>
  <si>
    <t>March 12, 2025 12:11:00 PM</t>
  </si>
  <si>
    <t>March 12, 2025 12:12:22 PM</t>
  </si>
  <si>
    <t>March 12, 2025 1:49:26 PM</t>
  </si>
  <si>
    <t>March 12, 2025 3:17:25 PM</t>
  </si>
  <si>
    <t>March 12, 2025 3:23:41 PM</t>
  </si>
  <si>
    <t>GREGORY TALTON</t>
  </si>
  <si>
    <t>March 12, 2025 8:12:56 AM</t>
  </si>
  <si>
    <t>March 12, 2025 8:25:06 AM</t>
  </si>
  <si>
    <t>March 12, 2025 11:07:27 AM</t>
  </si>
  <si>
    <t>March 12, 2025 12:01:10 PM</t>
  </si>
  <si>
    <t>March 12, 2025 3:54:57 PM</t>
  </si>
  <si>
    <t>March 12, 2025 4:23:59 PM</t>
  </si>
  <si>
    <t>March 12, 2025 4:24:38 PM</t>
  </si>
  <si>
    <t>March 12, 2025 8:48:24 AM</t>
  </si>
  <si>
    <t>March 12, 2025 9:07:58 AM</t>
  </si>
  <si>
    <t>March 12, 2025 9:10:42 AM</t>
  </si>
  <si>
    <t>March 13, 2025 1:25:27 PM</t>
  </si>
  <si>
    <t>March 13, 2025 1:49:58 PM</t>
  </si>
  <si>
    <t>March 13, 2025 1:52:13 PM</t>
  </si>
  <si>
    <t>March 13, 2025 8:35:28 AM</t>
  </si>
  <si>
    <t>March 13, 2025 9:32:29 AM</t>
  </si>
  <si>
    <t>March 13, 2025 9:34:07 AM</t>
  </si>
  <si>
    <t>March 13, 2025 8:51:58 AM</t>
  </si>
  <si>
    <t>March 13, 2025 9:12:56 AM</t>
  </si>
  <si>
    <t>March 13, 2025 9:17:16 AM</t>
  </si>
  <si>
    <t>March 13, 2025 10:37:26 AM</t>
  </si>
  <si>
    <t>March 13, 2025 10:57:58 AM</t>
  </si>
  <si>
    <t>March 13, 2025 11:02:30 AM</t>
  </si>
  <si>
    <t>March 13, 2025 12:02:55 PM</t>
  </si>
  <si>
    <t>March 13, 2025 12:30:31 PM</t>
  </si>
  <si>
    <t>March 13, 2025 2:30:28 PM</t>
  </si>
  <si>
    <t>March 13, 2025 2:47:09 PM</t>
  </si>
  <si>
    <t>FELICIA GAINES</t>
  </si>
  <si>
    <t>March 13, 2025 3:09:56 PM</t>
  </si>
  <si>
    <t>March 13, 2025 3:49:28 PM</t>
  </si>
  <si>
    <t>March 13, 2025 3:51:01 PM</t>
  </si>
  <si>
    <t>GRACY SEBASTIAN</t>
  </si>
  <si>
    <t>March 14, 2025 11:09:25 AM</t>
  </si>
  <si>
    <t>March 14, 2025 11:13:06 AM</t>
  </si>
  <si>
    <t>March 14, 2025 1:32:28 PM</t>
  </si>
  <si>
    <t>March 14, 2025 2:35:27 PM</t>
  </si>
  <si>
    <t>March 14, 2025 2:36:49 PM</t>
  </si>
  <si>
    <t>March 14, 2025 10:03:25 AM</t>
  </si>
  <si>
    <t>March 14, 2025 10:04:04 AM</t>
  </si>
  <si>
    <t>LOUANNE RAMOUTAR</t>
  </si>
  <si>
    <t>March 14, 2025 11:55:29 AM</t>
  </si>
  <si>
    <t>March 14, 2025 12:15:29 PM</t>
  </si>
  <si>
    <t>March 14, 2025 12:17:45 PM</t>
  </si>
  <si>
    <t>March 14, 2025 8:15:29 AM</t>
  </si>
  <si>
    <t>March 14, 2025 8:49:54 AM</t>
  </si>
  <si>
    <t>March 14, 2025 11:23:27 AM</t>
  </si>
  <si>
    <t>March 14, 2025 12:24:58 PM</t>
  </si>
  <si>
    <t>March 14, 2025 12:30:06 PM</t>
  </si>
  <si>
    <t>ALEXIS HIGHTOWER</t>
  </si>
  <si>
    <t>ROGER LOVILL JR</t>
  </si>
  <si>
    <t>March 14, 2025 3:52:25 PM</t>
  </si>
  <si>
    <t>March 14, 2025 4:20:27 PM</t>
  </si>
  <si>
    <t>March 14, 2025 4:24:36 PM</t>
  </si>
  <si>
    <t>March 15, 2025 1:06:24 PM</t>
  </si>
  <si>
    <t>March 15, 2025 1:48:56 PM</t>
  </si>
  <si>
    <t>March 15, 2025 1:57:58 PM</t>
  </si>
  <si>
    <t>March 15, 2025 9:51:55 AM</t>
  </si>
  <si>
    <t>March 15, 2025 10:12:26 AM</t>
  </si>
  <si>
    <t>March 15, 2025 10:15:25 AM</t>
  </si>
  <si>
    <t>March 15, 2025 10:33:57 AM</t>
  </si>
  <si>
    <t>March 15, 2025 10:47:24 AM</t>
  </si>
  <si>
    <t>March 15, 2025 10:49:54 AM</t>
  </si>
  <si>
    <t>March 10, 2025 3:40:56 AM</t>
  </si>
  <si>
    <t>March 10, 2025 4:08:28 AM</t>
  </si>
  <si>
    <t>March 10, 2025 4:23:35 AM</t>
  </si>
  <si>
    <t>March 10, 2025 10:29:24 AM</t>
  </si>
  <si>
    <t>March 10, 2025 10:49:25 AM</t>
  </si>
  <si>
    <t>March 10, 2025 10:53:50 AM</t>
  </si>
  <si>
    <t>March 10, 2025 7:09:54 AM</t>
  </si>
  <si>
    <t>March 10, 2025 8:17:26 AM</t>
  </si>
  <si>
    <t>March 10, 2025 7:49:57 AM</t>
  </si>
  <si>
    <t>March 10, 2025 8:08:17 AM</t>
  </si>
  <si>
    <t>March 10, 2025 4:38:57 AM</t>
  </si>
  <si>
    <t>March 10, 2025 5:09:58 AM</t>
  </si>
  <si>
    <t>March 10, 2025 5:18:17 AM</t>
  </si>
  <si>
    <t>MARIA PATINO</t>
  </si>
  <si>
    <t>March 11, 2025 5:02:22 AM</t>
  </si>
  <si>
    <t>March 11, 2025 5:40:28 AM</t>
  </si>
  <si>
    <t>March 11, 2025 5:44:05 AM</t>
  </si>
  <si>
    <t>March 11, 2025 9:34:58 AM</t>
  </si>
  <si>
    <t>March 11, 2025 9:42:59 AM</t>
  </si>
  <si>
    <t>March 11, 2025 9:48:25 AM</t>
  </si>
  <si>
    <t>EZELL WILSON</t>
  </si>
  <si>
    <t>March 11, 2025 8:27:57 AM</t>
  </si>
  <si>
    <t>March 11, 2025 9:00:24 AM</t>
  </si>
  <si>
    <t>March 11, 2025 9:01:43 AM</t>
  </si>
  <si>
    <t>GUADALUPE GONZALEZ</t>
  </si>
  <si>
    <t>March 11, 2025 10:22:59 AM</t>
  </si>
  <si>
    <t>March 11, 2025 10:48:55 AM</t>
  </si>
  <si>
    <t>March 11, 2025 10:52:59 AM</t>
  </si>
  <si>
    <t>March 11, 2025 6:42:59 AM</t>
  </si>
  <si>
    <t>March 11, 2025 6:51:58 AM</t>
  </si>
  <si>
    <t>March 11, 2025 6:57:06 AM</t>
  </si>
  <si>
    <t>March 11, 2025 8:01:54 AM</t>
  </si>
  <si>
    <t>March 11, 2025 8:39:50 AM</t>
  </si>
  <si>
    <t>March 11, 2025 8:41:39 AM</t>
  </si>
  <si>
    <t>March 11, 2025 6:20:56 AM</t>
  </si>
  <si>
    <t>March 11, 2025 6:36:25 AM</t>
  </si>
  <si>
    <t>March 11, 2025 6:39:36 AM</t>
  </si>
  <si>
    <t>March 12, 2025 10:16:29 AM</t>
  </si>
  <si>
    <t>March 12, 2025 10:36:27 AM</t>
  </si>
  <si>
    <t>March 12, 2025 10:40:11 AM</t>
  </si>
  <si>
    <t>March 12, 2025 7:52:59 AM</t>
  </si>
  <si>
    <t>March 12, 2025 8:26:55 AM</t>
  </si>
  <si>
    <t>March 12, 2025 8:30:18 AM</t>
  </si>
  <si>
    <t>March 12, 2025 6:54:26 AM</t>
  </si>
  <si>
    <t>March 12, 2025 8:16:59 AM</t>
  </si>
  <si>
    <t>March 12, 2025 8:18:53 AM</t>
  </si>
  <si>
    <t>March 12, 2025 3:42:58 AM</t>
  </si>
  <si>
    <t>March 12, 2025 4:12:56 AM</t>
  </si>
  <si>
    <t>March 12, 2025 4:39:23 AM</t>
  </si>
  <si>
    <t>March 12, 2025 5:15:29 AM</t>
  </si>
  <si>
    <t>March 12, 2025 5:34:26 AM</t>
  </si>
  <si>
    <t>March 12, 2025 5:38:37 AM</t>
  </si>
  <si>
    <t>March 12, 2025 9:02:56 AM</t>
  </si>
  <si>
    <t>March 12, 2025 9:43:22 AM</t>
  </si>
  <si>
    <t>March 12, 2025 9:49:03 AM</t>
  </si>
  <si>
    <t>March 12, 2025 4:46:29 AM</t>
  </si>
  <si>
    <t>March 12, 2025 4:54:56 AM</t>
  </si>
  <si>
    <t>March 12, 2025 4:57:24 AM</t>
  </si>
  <si>
    <t>March 12, 2025 10:56:52 AM</t>
  </si>
  <si>
    <t>March 12, 2025 11:03:20 AM</t>
  </si>
  <si>
    <t>March 13, 2025 7:42:27 AM</t>
  </si>
  <si>
    <t>March 13, 2025 8:13:57 AM</t>
  </si>
  <si>
    <t>March 13, 2025 8:16:07 AM</t>
  </si>
  <si>
    <t>March 13, 2025 5:01:52 AM</t>
  </si>
  <si>
    <t>March 13, 2025 5:25:56 AM</t>
  </si>
  <si>
    <t>March 13, 2025 5:29:42 AM</t>
  </si>
  <si>
    <t>RAUL VELAZQUEZ</t>
  </si>
  <si>
    <t>March 13, 2025 6:25:26 AM</t>
  </si>
  <si>
    <t>March 13, 2025 6:47:28 AM</t>
  </si>
  <si>
    <t>March 13, 2025 6:52:04 AM</t>
  </si>
  <si>
    <t>March 13, 2025 9:49:00 AM</t>
  </si>
  <si>
    <t>March 13, 2025 10:05:26 AM</t>
  </si>
  <si>
    <t>March 13, 2025 10:05:38 AM</t>
  </si>
  <si>
    <t>March 13, 2025 4:03:53 AM</t>
  </si>
  <si>
    <t>March 13, 2025 4:35:28 AM</t>
  </si>
  <si>
    <t>March 13, 2025 4:37:21 AM</t>
  </si>
  <si>
    <t>March 14, 2025 8:02:26 AM</t>
  </si>
  <si>
    <t>March 14, 2025 8:24:14 AM</t>
  </si>
  <si>
    <t>March 14, 2025 6:58:24 AM</t>
  </si>
  <si>
    <t>March 14, 2025 7:44:06 AM</t>
  </si>
  <si>
    <t>RICHARD PARSLEY</t>
  </si>
  <si>
    <t>March 14, 2025 8:57:28 AM</t>
  </si>
  <si>
    <t>March 14, 2025 9:08:29 AM</t>
  </si>
  <si>
    <t>March 14, 2025 9:10:28 AM</t>
  </si>
  <si>
    <t>March 14, 2025 4:00:26 AM</t>
  </si>
  <si>
    <t>March 14, 2025 4:16:16 AM</t>
  </si>
  <si>
    <t>March 14, 2025 9:25:58 AM</t>
  </si>
  <si>
    <t>March 14, 2025 9:52:57 AM</t>
  </si>
  <si>
    <t>March 14, 2025 9:56:21 AM</t>
  </si>
  <si>
    <t>March 14, 2025 7:44:04 AM</t>
  </si>
  <si>
    <t>March 14, 2025 4:33:56 AM</t>
  </si>
  <si>
    <t>March 14, 2025 4:59:22 AM</t>
  </si>
  <si>
    <t>March 14, 2025 5:02:15 AM</t>
  </si>
  <si>
    <t>March 14, 2025 5:11:55 AM</t>
  </si>
  <si>
    <t>March 14, 2025 5:33:26 AM</t>
  </si>
  <si>
    <t>March 14, 2025 5:37:17 AM</t>
  </si>
  <si>
    <t>March 14, 2025 4:44:56 AM</t>
  </si>
  <si>
    <t>March 14, 2025 5:04:28 AM</t>
  </si>
  <si>
    <t>March 14, 2025 5:09:24 AM</t>
  </si>
  <si>
    <t>March 14, 2025 10:44:56 AM</t>
  </si>
  <si>
    <t>March 14, 2025 11:24:57 AM</t>
  </si>
  <si>
    <t>March 14, 2025 11:31:10 AM</t>
  </si>
  <si>
    <t>March 11, 2025 2:30:57 PM</t>
  </si>
  <si>
    <t>March 11, 2025 2:48:07 PM</t>
  </si>
  <si>
    <t>March 11, 2025 8:38:28 AM</t>
  </si>
  <si>
    <t>March 11, 2025 8:53:27 AM</t>
  </si>
  <si>
    <t>March 11, 2025 8:56:16 AM</t>
  </si>
  <si>
    <t>March 11, 2025 3:06:59 PM</t>
  </si>
  <si>
    <t>March 11, 2025 3:26:30 PM</t>
  </si>
  <si>
    <t>March 11, 2025 3:29:34 PM</t>
  </si>
  <si>
    <t>CATHY JONES</t>
  </si>
  <si>
    <t>March 11, 2025 9:45:57 AM</t>
  </si>
  <si>
    <t>March 11, 2025 9:54:59 AM</t>
  </si>
  <si>
    <t>March 11, 2025 9:58:46 AM</t>
  </si>
  <si>
    <t>STEVE  GONZALES</t>
  </si>
  <si>
    <t>March 11, 2025 10:09:27 AM</t>
  </si>
  <si>
    <t>March 11, 2025 10:32:28 AM</t>
  </si>
  <si>
    <t>March 11, 2025 10:45:56 AM</t>
  </si>
  <si>
    <t>March 11, 2025 12:41:59 PM</t>
  </si>
  <si>
    <t>March 11, 2025 1:03:28 PM</t>
  </si>
  <si>
    <t>March 11, 2025 1:14:05 PM</t>
  </si>
  <si>
    <t>March 11, 2025 1:21:23 PM</t>
  </si>
  <si>
    <t>March 11, 2025 1:41:59 PM</t>
  </si>
  <si>
    <t>March 11, 2025 1:48:00 PM</t>
  </si>
  <si>
    <t>CAROL LOPEZ</t>
  </si>
  <si>
    <t>March 11, 2025 4:13:29 PM</t>
  </si>
  <si>
    <t>March 11, 2025 4:40:26 PM</t>
  </si>
  <si>
    <t>March 11, 2025 4:52:35 PM</t>
  </si>
  <si>
    <t>March 11, 2025 2:39:59 PM</t>
  </si>
  <si>
    <t>March 11, 2025 3:42:28 PM</t>
  </si>
  <si>
    <t>March 11, 2025 3:50:03 PM</t>
  </si>
  <si>
    <t>March 11, 2025 11:18:29 AM</t>
  </si>
  <si>
    <t>March 11, 2025 11:53:29 AM</t>
  </si>
  <si>
    <t>March 11, 2025 11:58:08 AM</t>
  </si>
  <si>
    <t>March 11, 2025 11:00:25 AM</t>
  </si>
  <si>
    <t>March 11, 2025 11:39:57 AM</t>
  </si>
  <si>
    <t>March 11, 2025 11:44:03 AM</t>
  </si>
  <si>
    <t>RICHARD ALEXANDER</t>
  </si>
  <si>
    <t>March 12, 2025 3:11:23 PM</t>
  </si>
  <si>
    <t>March 12, 2025 4:37:29 PM</t>
  </si>
  <si>
    <t>March 12, 2025 4:50:08 PM</t>
  </si>
  <si>
    <t>March 12, 2025 9:03:57 AM</t>
  </si>
  <si>
    <t>March 12, 2025 9:05:08 AM</t>
  </si>
  <si>
    <t>March 12, 2025 1:26:59 PM</t>
  </si>
  <si>
    <t>March 12, 2025 1:47:27 PM</t>
  </si>
  <si>
    <t>March 12, 2025 1:49:07 PM</t>
  </si>
  <si>
    <t>March 12, 2025 2:46:57 PM</t>
  </si>
  <si>
    <t>March 12, 2025 4:24:58 PM</t>
  </si>
  <si>
    <t>March 12, 2025 4:31:36 PM</t>
  </si>
  <si>
    <t>KESHA BLAKE</t>
  </si>
  <si>
    <t>March 12, 2025 2:23:26 PM</t>
  </si>
  <si>
    <t>March 12, 2025 4:32:32 PM</t>
  </si>
  <si>
    <t>March 12, 2025 10:21:56 AM</t>
  </si>
  <si>
    <t>March 12, 2025 10:45:58 AM</t>
  </si>
  <si>
    <t>March 12, 2025 10:59:44 AM</t>
  </si>
  <si>
    <t>KENNETH GARCIA</t>
  </si>
  <si>
    <t>March 12, 2025 9:19:28 AM</t>
  </si>
  <si>
    <t>March 12, 2025 9:45:58 AM</t>
  </si>
  <si>
    <t>March 13, 2025 10:04:23 AM</t>
  </si>
  <si>
    <t>March 13, 2025 10:25:58 AM</t>
  </si>
  <si>
    <t>March 13, 2025 10:27:23 AM</t>
  </si>
  <si>
    <t>March 13, 2025 8:32:27 AM</t>
  </si>
  <si>
    <t>March 13, 2025 8:46:55 AM</t>
  </si>
  <si>
    <t>March 13, 2025 8:51:09 AM</t>
  </si>
  <si>
    <t>March 13, 2025 8:53:59 AM</t>
  </si>
  <si>
    <t>March 13, 2025 9:14:25 AM</t>
  </si>
  <si>
    <t>March 13, 2025 9:24:02 AM</t>
  </si>
  <si>
    <t>CARLA PADILLA</t>
  </si>
  <si>
    <t>March 13, 2025 1:19:26 PM</t>
  </si>
  <si>
    <t>March 13, 2025 1:48:56 PM</t>
  </si>
  <si>
    <t>March 13, 2025 1:54:15 PM</t>
  </si>
  <si>
    <t>ANNIE BUTLER</t>
  </si>
  <si>
    <t>March 13, 2025 2:38:29 PM</t>
  </si>
  <si>
    <t>March 13, 2025 3:04:29 PM</t>
  </si>
  <si>
    <t>March 13, 2025 3:07:04 PM</t>
  </si>
  <si>
    <t>March 13, 2025 3:21:27 PM</t>
  </si>
  <si>
    <t>March 13, 2025 3:43:29 PM</t>
  </si>
  <si>
    <t>March 13, 2025 3:47:06 PM</t>
  </si>
  <si>
    <t>March 13, 2025 3:52:58 PM</t>
  </si>
  <si>
    <t>March 13, 2025 4:39:54 PM</t>
  </si>
  <si>
    <t>March 13, 2025 2:23:22 PM</t>
  </si>
  <si>
    <t>March 13, 2025 2:39:00 PM</t>
  </si>
  <si>
    <t>March 13, 2025 2:52:19 PM</t>
  </si>
  <si>
    <t>March 13, 2025 11:10:58 AM</t>
  </si>
  <si>
    <t>March 13, 2025 11:20:59 AM</t>
  </si>
  <si>
    <t>March 13, 2025 11:23:47 AM</t>
  </si>
  <si>
    <t>March 13, 2025 12:56:58 PM</t>
  </si>
  <si>
    <t>March 13, 2025 1:09:28 PM</t>
  </si>
  <si>
    <t>March 13, 2025 1:11:40 PM</t>
  </si>
  <si>
    <t>March 10, 2025 4:11:57 PM</t>
  </si>
  <si>
    <t>March 10, 2025 4:33:25 PM</t>
  </si>
  <si>
    <t>March 10, 2025 4:36:10 PM</t>
  </si>
  <si>
    <t>March 10, 2025 9:20:27 AM</t>
  </si>
  <si>
    <t>March 10, 2025 10:11:57 AM</t>
  </si>
  <si>
    <t>March 10, 2025 10:14:43 AM</t>
  </si>
  <si>
    <t>March 10, 2025 9:56:05 AM</t>
  </si>
  <si>
    <t>March 10, 2025 11:31:28 AM</t>
  </si>
  <si>
    <t>March 10, 2025 12:25:58 PM</t>
  </si>
  <si>
    <t>March 10, 2025 12:30:21 PM</t>
  </si>
  <si>
    <t>March 10, 2025 10:55:22 AM</t>
  </si>
  <si>
    <t>March 10, 2025 11:55:57 AM</t>
  </si>
  <si>
    <t>March 10, 2025 11:57:46 AM</t>
  </si>
  <si>
    <t>March 10, 2025 12:55:29 PM</t>
  </si>
  <si>
    <t>March 10, 2025 1:28:29 PM</t>
  </si>
  <si>
    <t>March 10, 2025 1:30:09 PM</t>
  </si>
  <si>
    <t>Paula Leimer</t>
  </si>
  <si>
    <t>March 16, 2025 12:09:23 PM</t>
  </si>
  <si>
    <t>March 16, 2025 12:47:59 PM</t>
  </si>
  <si>
    <t>March 16, 2025 12:49:07 PM</t>
  </si>
  <si>
    <t>March 16, 2025 8:09:29 AM</t>
  </si>
  <si>
    <t>March 16, 2025 8:21:00 AM</t>
  </si>
  <si>
    <t>March 16, 2025 8:21:40 AM</t>
  </si>
  <si>
    <t>March 16, 2025 9:37:26 AM</t>
  </si>
  <si>
    <t>March 16, 2025 9:52:23 AM</t>
  </si>
  <si>
    <t>March 16, 2025 9:55:27 AM</t>
  </si>
  <si>
    <t>RAYLAND HAYNES</t>
  </si>
  <si>
    <t>March 16, 2025 8:57:28 AM</t>
  </si>
  <si>
    <t>March 16, 2025 9:11:58 AM</t>
  </si>
  <si>
    <t>March 16, 2025 9:19:50 AM</t>
  </si>
  <si>
    <t>RACHEL KENNEDY</t>
  </si>
  <si>
    <t>March 16, 2025 12:56:25 PM</t>
  </si>
  <si>
    <t>March 16, 2025 1:55:28 PM</t>
  </si>
  <si>
    <t>March 16, 2025 2:02:00 PM</t>
  </si>
  <si>
    <t>March 16, 2025 10:32:59 AM</t>
  </si>
  <si>
    <t>March 16, 2025 10:44:58 AM</t>
  </si>
  <si>
    <t>March 16, 2025 10:56:03 AM</t>
  </si>
  <si>
    <t xml:space="preserve">ANTHONY  HENSON </t>
  </si>
  <si>
    <t>March 11, 2025 10:00:25 AM</t>
  </si>
  <si>
    <t>March 11, 2025 10:14:59 AM</t>
  </si>
  <si>
    <t>March 11, 2025 10:17:14 AM</t>
  </si>
  <si>
    <t>March 11, 2025 6:45:25 AM</t>
  </si>
  <si>
    <t>March 11, 2025 7:24:59 AM</t>
  </si>
  <si>
    <t>March 11, 2025 7:28:28 AM</t>
  </si>
  <si>
    <t>March 11, 2025 4:43:29 AM</t>
  </si>
  <si>
    <t>March 11, 2025 5:25:56 AM</t>
  </si>
  <si>
    <t>March 11, 2025 5:29:00 AM</t>
  </si>
  <si>
    <t>Jose Guadalupe Jaime</t>
  </si>
  <si>
    <t>March 11, 2025 10:42:57 AM</t>
  </si>
  <si>
    <t>March 11, 2025 10:59:27 AM</t>
  </si>
  <si>
    <t>March 11, 2025 11:03:13 AM</t>
  </si>
  <si>
    <t>March 11, 2025 7:58:57 AM</t>
  </si>
  <si>
    <t>March 11, 2025 8:28:56 AM</t>
  </si>
  <si>
    <t>March 11, 2025 8:34:43 AM</t>
  </si>
  <si>
    <t>March 12, 2025 5:20:27 AM</t>
  </si>
  <si>
    <t>March 12, 2025 5:50:59 AM</t>
  </si>
  <si>
    <t>March 12, 2025 5:57:33 AM</t>
  </si>
  <si>
    <t>March 12, 2025 4:24:57 AM</t>
  </si>
  <si>
    <t>March 12, 2025 4:53:27 AM</t>
  </si>
  <si>
    <t>March 12, 2025 4:58:44 AM</t>
  </si>
  <si>
    <t>NATHANIEL SHAW</t>
  </si>
  <si>
    <t>March 12, 2025 9:23:59 AM</t>
  </si>
  <si>
    <t>March 12, 2025 9:45:51 AM</t>
  </si>
  <si>
    <t>March 12, 2025 10:20:59 AM</t>
  </si>
  <si>
    <t>March 12, 2025 10:55:27 AM</t>
  </si>
  <si>
    <t>March 12, 2025 10:58:31 AM</t>
  </si>
  <si>
    <t>March 13, 2025 8:32:26 AM</t>
  </si>
  <si>
    <t>March 13, 2025 9:12:21 AM</t>
  </si>
  <si>
    <t>March 13, 2025 9:13:59 AM</t>
  </si>
  <si>
    <t>March 13, 2025 10:18:54 AM</t>
  </si>
  <si>
    <t>March 13, 2025 10:58:50 AM</t>
  </si>
  <si>
    <t>March 13, 2025 11:03:05 AM</t>
  </si>
  <si>
    <t>LLOYD RICHARDSON</t>
  </si>
  <si>
    <t>March 13, 2025 8:49:58 AM</t>
  </si>
  <si>
    <t>March 13, 2025 8:55:50 AM</t>
  </si>
  <si>
    <t>ROBERTA HYMAN</t>
  </si>
  <si>
    <t>March 14, 2025 5:33:24 AM</t>
  </si>
  <si>
    <t>March 14, 2025 6:16:29 AM</t>
  </si>
  <si>
    <t>March 14, 2025 6:18:38 AM</t>
  </si>
  <si>
    <t>March 14, 2025 7:08:27 AM</t>
  </si>
  <si>
    <t>March 14, 2025 9:00:05 AM</t>
  </si>
  <si>
    <t>March 14, 2025 4:53:28 AM</t>
  </si>
  <si>
    <t>March 14, 2025 5:16:28 AM</t>
  </si>
  <si>
    <t>March 14, 2025 5:20:06 AM</t>
  </si>
  <si>
    <t>March 16, 2025 9:06:27 AM</t>
  </si>
  <si>
    <t>March 16, 2025 9:50:05 AM</t>
  </si>
  <si>
    <t>March 16, 2025 7:51:27 AM</t>
  </si>
  <si>
    <t>March 16, 2025 8:25:27 AM</t>
  </si>
  <si>
    <t>March 16, 2025 8:27:07 AM</t>
  </si>
  <si>
    <t>GUSSIE LEWIS</t>
  </si>
  <si>
    <t>March 16, 2025 2:15:29 PM</t>
  </si>
  <si>
    <t>March 16, 2025 2:32:57 PM</t>
  </si>
  <si>
    <t>March 16, 2025 2:41:50 PM</t>
  </si>
  <si>
    <t>March 16, 2025 9:33:21 AM</t>
  </si>
  <si>
    <t>March 16, 2025 10:25:53 AM</t>
  </si>
  <si>
    <t>March 16, 2025 10:30:42 AM</t>
  </si>
  <si>
    <t>VERLEE WILLIAMS</t>
  </si>
  <si>
    <t>March 16, 2025 11:35:24 AM</t>
  </si>
  <si>
    <t>March 16, 2025 11:56:29 AM</t>
  </si>
  <si>
    <t>March 16, 2025 12:01:10 PM</t>
  </si>
  <si>
    <t>March 16, 2025 12:29:27 PM</t>
  </si>
  <si>
    <t>March 16, 2025 12:45:58 PM</t>
  </si>
  <si>
    <t>March 16, 2025 12:49:40 PM</t>
  </si>
  <si>
    <t>March 11, 2025 6:16:23 AM</t>
  </si>
  <si>
    <t>March 11, 2025 6:28:55 AM</t>
  </si>
  <si>
    <t>March 11, 2025 6:32:46 AM</t>
  </si>
  <si>
    <t>MELVIN FONTAINE</t>
  </si>
  <si>
    <t>March 11, 2025 10:44:59 AM</t>
  </si>
  <si>
    <t>March 11, 2025 11:20:59 AM</t>
  </si>
  <si>
    <t>March 11, 2025 11:24:44 AM</t>
  </si>
  <si>
    <t>March 11, 2025 2:36:20 PM</t>
  </si>
  <si>
    <t>March 11, 2025 3:01:25 PM</t>
  </si>
  <si>
    <t>March 11, 2025 3:06:21 PM</t>
  </si>
  <si>
    <t>ALMA AVINA</t>
  </si>
  <si>
    <t>March 11, 2025 9:45:26 AM</t>
  </si>
  <si>
    <t>March 11, 2025 10:18:59 AM</t>
  </si>
  <si>
    <t>March 11, 2025 10:21:39 AM</t>
  </si>
  <si>
    <t>Norma Velazquez</t>
  </si>
  <si>
    <t>March 11, 2025 1:09:24 PM</t>
  </si>
  <si>
    <t>March 11, 2025 1:52:54 PM</t>
  </si>
  <si>
    <t>March 11, 2025 2:15:31 PM</t>
  </si>
  <si>
    <t>March 11, 2025 2:54:53 PM</t>
  </si>
  <si>
    <t>March 11, 2025 2:57:10 PM</t>
  </si>
  <si>
    <t>March 11, 2025 7:15:22 AM</t>
  </si>
  <si>
    <t>March 11, 2025 9:11:26 AM</t>
  </si>
  <si>
    <t>March 11, 2025 9:16:25 AM</t>
  </si>
  <si>
    <t>March 11, 2025 12:15:22 PM</t>
  </si>
  <si>
    <t>March 11, 2025 12:45:28 PM</t>
  </si>
  <si>
    <t>March 11, 2025 12:48:34 PM</t>
  </si>
  <si>
    <t>March 11, 2025 7:51:27 AM</t>
  </si>
  <si>
    <t>March 11, 2025 8:39:54 AM</t>
  </si>
  <si>
    <t>March 11, 2025 8:43:02 AM</t>
  </si>
  <si>
    <t>March 11, 2025 11:31:28 AM</t>
  </si>
  <si>
    <t>March 11, 2025 11:51:22 AM</t>
  </si>
  <si>
    <t>March 11, 2025 11:55:16 AM</t>
  </si>
  <si>
    <t>LORA HACKWORTH</t>
  </si>
  <si>
    <t>March 11, 2025 11:00:26 AM</t>
  </si>
  <si>
    <t>March 11, 2025 11:45:56 AM</t>
  </si>
  <si>
    <t>March 11, 2025 11:49:07 AM</t>
  </si>
  <si>
    <t>March 11, 2025 3:25:22 PM</t>
  </si>
  <si>
    <t>March 11, 2025 3:52:26 PM</t>
  </si>
  <si>
    <t>March 11, 2025 3:57:50 PM</t>
  </si>
  <si>
    <t>March 12, 2025 1:25:57 PM</t>
  </si>
  <si>
    <t>March 12, 2025 2:09:58 PM</t>
  </si>
  <si>
    <t>March 12, 2025 2:12:02 PM</t>
  </si>
  <si>
    <t>March 12, 2025 10:50:24 AM</t>
  </si>
  <si>
    <t>March 12, 2025 11:12:57 AM</t>
  </si>
  <si>
    <t>March 12, 2025 11:15:07 AM</t>
  </si>
  <si>
    <t>March 12, 2025 10:34:23 AM</t>
  </si>
  <si>
    <t>March 12, 2025 11:02:59 AM</t>
  </si>
  <si>
    <t>March 12, 2025 11:06:12 AM</t>
  </si>
  <si>
    <t>March 12, 2025 3:18:58 PM</t>
  </si>
  <si>
    <t>March 12, 2025 3:52:25 PM</t>
  </si>
  <si>
    <t>March 12, 2025 3:55:06 PM</t>
  </si>
  <si>
    <t>March 12, 2025 9:49:28 AM</t>
  </si>
  <si>
    <t>March 12, 2025 10:07:29 AM</t>
  </si>
  <si>
    <t>March 12, 2025 10:12:52 AM</t>
  </si>
  <si>
    <t>HEBER VELASQUEZ</t>
  </si>
  <si>
    <t>March 12, 2025 6:11:56 AM</t>
  </si>
  <si>
    <t>March 12, 2025 6:48:58 AM</t>
  </si>
  <si>
    <t>March 12, 2025 6:51:38 AM</t>
  </si>
  <si>
    <t>March 12, 2025 2:27:53 PM</t>
  </si>
  <si>
    <t>March 12, 2025 3:09:23 PM</t>
  </si>
  <si>
    <t>March 12, 2025 3:15:15 PM</t>
  </si>
  <si>
    <t>March 12, 2025 8:19:28 AM</t>
  </si>
  <si>
    <t>March 12, 2025 8:36:27 AM</t>
  </si>
  <si>
    <t>March 12, 2025 8:38:47 AM</t>
  </si>
  <si>
    <t>March 12, 2025 7:31:27 AM</t>
  </si>
  <si>
    <t>March 12, 2025 7:58:49 AM</t>
  </si>
  <si>
    <t>March 12, 2025 8:08:20 AM</t>
  </si>
  <si>
    <t>March 12, 2025 3:41:26 PM</t>
  </si>
  <si>
    <t>March 12, 2025 3:43:53 PM</t>
  </si>
  <si>
    <t>March 12, 2025 8:51:25 AM</t>
  </si>
  <si>
    <t>March 12, 2025 9:40:52 AM</t>
  </si>
  <si>
    <t>March 12, 2025 9:47:12 AM</t>
  </si>
  <si>
    <t>March 13, 2025 1:55:57 PM</t>
  </si>
  <si>
    <t>March 13, 2025 2:40:29 PM</t>
  </si>
  <si>
    <t>March 13, 2025 2:42:54 PM</t>
  </si>
  <si>
    <t>March 13, 2025 7:00:56 AM</t>
  </si>
  <si>
    <t>March 13, 2025 7:29:50 AM</t>
  </si>
  <si>
    <t>March 13, 2025 7:35:11 AM</t>
  </si>
  <si>
    <t>March 13, 2025 2:10:54 PM</t>
  </si>
  <si>
    <t>March 13, 2025 3:05:27 PM</t>
  </si>
  <si>
    <t>March 13, 2025 3:07:31 PM</t>
  </si>
  <si>
    <t>PAMELA KELLUM</t>
  </si>
  <si>
    <t>March 13, 2025 7:49:59 AM</t>
  </si>
  <si>
    <t>March 13, 2025 8:27:53 AM</t>
  </si>
  <si>
    <t>March 13, 2025 8:31:24 AM</t>
  </si>
  <si>
    <t>JAMES BIESENBERGER</t>
  </si>
  <si>
    <t>March 13, 2025 8:54:58 AM</t>
  </si>
  <si>
    <t>March 13, 2025 9:08:28 AM</t>
  </si>
  <si>
    <t>March 13, 2025 9:10:50 AM</t>
  </si>
  <si>
    <t>GENE LONG</t>
  </si>
  <si>
    <t>March 13, 2025 12:52:53 PM</t>
  </si>
  <si>
    <t>March 13, 2025 1:44:59 PM</t>
  </si>
  <si>
    <t>March 13, 2025 1:47:21 PM</t>
  </si>
  <si>
    <t>March 13, 2025 6:44:55 AM</t>
  </si>
  <si>
    <t>March 13, 2025 7:34:54 AM</t>
  </si>
  <si>
    <t>March 13, 2025 7:38:16 AM</t>
  </si>
  <si>
    <t>GENEVIA LOVATO</t>
  </si>
  <si>
    <t>March 13, 2025 11:15:24 AM</t>
  </si>
  <si>
    <t>March 13, 2025 12:08:27 PM</t>
  </si>
  <si>
    <t>March 13, 2025 12:12:02 PM</t>
  </si>
  <si>
    <t>March 13, 2025 12:40:21 PM</t>
  </si>
  <si>
    <t>March 13, 2025 1:20:58 PM</t>
  </si>
  <si>
    <t>March 13, 2025 1:24:57 PM</t>
  </si>
  <si>
    <t>March 13, 2025 5:45:26 AM</t>
  </si>
  <si>
    <t>March 13, 2025 6:18:59 AM</t>
  </si>
  <si>
    <t>March 13, 2025 6:24:04 AM</t>
  </si>
  <si>
    <t>March 13, 2025 2:42:52 PM</t>
  </si>
  <si>
    <t>March 13, 2025 11:45:29 AM</t>
  </si>
  <si>
    <t>March 13, 2025 11:57:28 AM</t>
  </si>
  <si>
    <t>March 13, 2025 11:59:16 AM</t>
  </si>
  <si>
    <t>March 14, 2025 8:47:27 AM</t>
  </si>
  <si>
    <t>March 14, 2025 9:05:33 AM</t>
  </si>
  <si>
    <t>March 14, 2025 6:49:27 AM</t>
  </si>
  <si>
    <t>March 14, 2025 7:51:28 AM</t>
  </si>
  <si>
    <t>March 14, 2025 8:05:51 AM</t>
  </si>
  <si>
    <t>NARGIS SULTANA</t>
  </si>
  <si>
    <t>March 14, 2025 12:36:00 PM</t>
  </si>
  <si>
    <t>March 14, 2025 1:04:58 PM</t>
  </si>
  <si>
    <t>March 14, 2025 1:08:13 PM</t>
  </si>
  <si>
    <t>March 14, 2025 10:11:27 AM</t>
  </si>
  <si>
    <t>March 14, 2025 10:34:55 AM</t>
  </si>
  <si>
    <t>March 14, 2025 10:38:40 AM</t>
  </si>
  <si>
    <t>WALTER NEVILLS</t>
  </si>
  <si>
    <t>March 14, 2025 9:04:25 AM</t>
  </si>
  <si>
    <t>March 14, 2025 9:36:28 AM</t>
  </si>
  <si>
    <t>March 14, 2025 6:15:21 AM</t>
  </si>
  <si>
    <t>March 14, 2025 8:05:50 AM</t>
  </si>
  <si>
    <t>March 14, 2025 11:27:52 AM</t>
  </si>
  <si>
    <t>March 14, 2025 12:14:58 PM</t>
  </si>
  <si>
    <t>March 14, 2025 12:17:15 PM</t>
  </si>
  <si>
    <t>March 14, 2025 11:02:28 AM</t>
  </si>
  <si>
    <t>March 14, 2025 11:34:59 AM</t>
  </si>
  <si>
    <t>March 14, 2025 12:03:07 PM</t>
  </si>
  <si>
    <t>March 14, 2025 7:35:28 AM</t>
  </si>
  <si>
    <t>March 14, 2025 8:05:48 AM</t>
  </si>
  <si>
    <t>March 14, 2025 10:51:58 AM</t>
  </si>
  <si>
    <t>March 14, 2025 12:03:10 PM</t>
  </si>
  <si>
    <t>DIANA CARREON</t>
  </si>
  <si>
    <t>March 12, 2025 7:24:58 AM</t>
  </si>
  <si>
    <t>March 12, 2025 8:10:25 AM</t>
  </si>
  <si>
    <t>March 12, 2025 8:12:10 AM</t>
  </si>
  <si>
    <t>March 12, 2025 1:11:27 PM</t>
  </si>
  <si>
    <t>March 12, 2025 1:57:56 PM</t>
  </si>
  <si>
    <t>March 12, 2025 2:02:41 PM</t>
  </si>
  <si>
    <t>March 12, 2025 2:45:28 PM</t>
  </si>
  <si>
    <t>March 12, 2025 3:12:58 PM</t>
  </si>
  <si>
    <t>March 12, 2025 3:20:24 PM</t>
  </si>
  <si>
    <t>March 12, 2025 9:39:23 AM</t>
  </si>
  <si>
    <t>March 12, 2025 10:00:28 AM</t>
  </si>
  <si>
    <t>March 12, 2025 10:01:19 AM</t>
  </si>
  <si>
    <t>March 12, 2025 12:15:29 PM</t>
  </si>
  <si>
    <t>March 12, 2025 12:43:29 PM</t>
  </si>
  <si>
    <t>March 12, 2025 12:44:36 PM</t>
  </si>
  <si>
    <t>SAMUEL RICHARDS</t>
  </si>
  <si>
    <t>March 12, 2025 10:11:25 AM</t>
  </si>
  <si>
    <t>March 12, 2025 10:49:29 AM</t>
  </si>
  <si>
    <t>March 12, 2025 10:55:15 AM</t>
  </si>
  <si>
    <t>March 12, 2025 8:31:25 AM</t>
  </si>
  <si>
    <t>March 12, 2025 8:52:22 AM</t>
  </si>
  <si>
    <t>March 12, 2025 7:55:29 AM</t>
  </si>
  <si>
    <t>March 12, 2025 8:12:07 AM</t>
  </si>
  <si>
    <t>March 12, 2025 11:09:00 AM</t>
  </si>
  <si>
    <t>March 12, 2025 11:17:53 AM</t>
  </si>
  <si>
    <t>March 12, 2025 11:20:20 AM</t>
  </si>
  <si>
    <t>March 12, 2025 9:18:57 AM</t>
  </si>
  <si>
    <t>March 12, 2025 9:30:55 AM</t>
  </si>
  <si>
    <t>March 12, 2025 9:33:40 AM</t>
  </si>
  <si>
    <t>March 10, 2025 11:16:28 AM</t>
  </si>
  <si>
    <t>March 10, 2025 11:40:24 AM</t>
  </si>
  <si>
    <t>March 10, 2025 11:50:44 AM</t>
  </si>
  <si>
    <t>March 10, 2025 10:00:25 AM</t>
  </si>
  <si>
    <t>March 10, 2025 10:02:06 AM</t>
  </si>
  <si>
    <t>March 10, 2025 7:07:29 AM</t>
  </si>
  <si>
    <t>March 10, 2025 7:40:43 AM</t>
  </si>
  <si>
    <t>March 10, 2025 12:57:26 PM</t>
  </si>
  <si>
    <t>March 10, 2025 1:11:59 PM</t>
  </si>
  <si>
    <t>March 10, 2025 1:31:53 PM</t>
  </si>
  <si>
    <t>March 10, 2025 2:03:53 PM</t>
  </si>
  <si>
    <t>March 10, 2025 3:37:28 PM</t>
  </si>
  <si>
    <t>March 10, 2025 3:56:44 PM</t>
  </si>
  <si>
    <t>MYRON HASKINS</t>
  </si>
  <si>
    <t>March 10, 2025 2:30:29 PM</t>
  </si>
  <si>
    <t>March 10, 2025 3:09:29 PM</t>
  </si>
  <si>
    <t>March 10, 2025 3:11:57 PM</t>
  </si>
  <si>
    <t>March 10, 2025 12:02:59 PM</t>
  </si>
  <si>
    <t>March 10, 2025 12:30:59 PM</t>
  </si>
  <si>
    <t>March 10, 2025 12:33:13 PM</t>
  </si>
  <si>
    <t>March 11, 2025 7:51:26 AM</t>
  </si>
  <si>
    <t>March 11, 2025 8:37:29 AM</t>
  </si>
  <si>
    <t>March 11, 2025 8:40:23 AM</t>
  </si>
  <si>
    <t>March 11, 2025 4:48:27 AM</t>
  </si>
  <si>
    <t>March 11, 2025 5:14:28 AM</t>
  </si>
  <si>
    <t>March 11, 2025 5:23:07 AM</t>
  </si>
  <si>
    <t>MARTIN LUNA</t>
  </si>
  <si>
    <t>March 11, 2025 9:23:29 AM</t>
  </si>
  <si>
    <t>March 11, 2025 9:59:59 AM</t>
  </si>
  <si>
    <t>March 11, 2025 10:03:08 AM</t>
  </si>
  <si>
    <t>March 11, 2025 11:06:57 AM</t>
  </si>
  <si>
    <t>March 11, 2025 11:22:24 AM</t>
  </si>
  <si>
    <t>March 11, 2025 11:26:28 AM</t>
  </si>
  <si>
    <t>March 12, 2025 8:33:58 AM</t>
  </si>
  <si>
    <t>March 12, 2025 8:56:28 AM</t>
  </si>
  <si>
    <t>March 12, 2025 8:59:47 AM</t>
  </si>
  <si>
    <t>March 12, 2025 5:49:28 AM</t>
  </si>
  <si>
    <t>March 12, 2025 6:06:58 AM</t>
  </si>
  <si>
    <t>March 12, 2025 6:08:48 AM</t>
  </si>
  <si>
    <t>March 12, 2025 4:14:59 AM</t>
  </si>
  <si>
    <t>March 12, 2025 5:12:58 AM</t>
  </si>
  <si>
    <t>March 12, 2025 5:14:36 AM</t>
  </si>
  <si>
    <t>March 12, 2025 6:47:57 AM</t>
  </si>
  <si>
    <t>March 12, 2025 7:03:59 AM</t>
  </si>
  <si>
    <t>March 12, 2025 7:07:35 AM</t>
  </si>
  <si>
    <t>March 12, 2025 7:15:21 AM</t>
  </si>
  <si>
    <t>March 12, 2025 8:09:59 AM</t>
  </si>
  <si>
    <t>March 12, 2025 8:11:48 AM</t>
  </si>
  <si>
    <t>March 12, 2025 11:35:58 AM</t>
  </si>
  <si>
    <t>March 12, 2025 12:06:59 PM</t>
  </si>
  <si>
    <t>March 12, 2025 12:12:51 PM</t>
  </si>
  <si>
    <t>March 12, 2025 8:11:50 AM</t>
  </si>
  <si>
    <t>March 12, 2025 9:33:28 AM</t>
  </si>
  <si>
    <t>March 12, 2025 9:52:59 AM</t>
  </si>
  <si>
    <t>March 12, 2025 9:55:23 AM</t>
  </si>
  <si>
    <t>March 12, 2025 6:32:58 AM</t>
  </si>
  <si>
    <t>March 12, 2025 7:36:59 AM</t>
  </si>
  <si>
    <t>March 12, 2025 7:38:21 AM</t>
  </si>
  <si>
    <t>March 12, 2025 9:16:00 AM</t>
  </si>
  <si>
    <t>March 12, 2025 9:40:59 AM</t>
  </si>
  <si>
    <t>March 12, 2025 9:42:22 AM</t>
  </si>
  <si>
    <t>March 12, 2025 11:23:23 AM</t>
  </si>
  <si>
    <t>March 14, 2025 2:25:56 PM</t>
  </si>
  <si>
    <t>March 14, 2025 2:48:00 PM</t>
  </si>
  <si>
    <t>March 14, 2025 2:50:28 PM</t>
  </si>
  <si>
    <t xml:space="preserve">JOYCE  CABE </t>
  </si>
  <si>
    <t>March 14, 2025 9:55:55 AM</t>
  </si>
  <si>
    <t>March 14, 2025 10:19:28 AM</t>
  </si>
  <si>
    <t>Alberto Gutierrez</t>
  </si>
  <si>
    <t>March 14, 2025 3:49:59 PM</t>
  </si>
  <si>
    <t>March 14, 2025 4:12:27 PM</t>
  </si>
  <si>
    <t>March 14, 2025 4:17:09 PM</t>
  </si>
  <si>
    <t>March 14, 2025 11:05:59 AM</t>
  </si>
  <si>
    <t>March 14, 2025 11:17:57 AM</t>
  </si>
  <si>
    <t>March 14, 2025 11:23:25 AM</t>
  </si>
  <si>
    <t>March 14, 2025 3:01:57 PM</t>
  </si>
  <si>
    <t>March 14, 2025 3:30:59 PM</t>
  </si>
  <si>
    <t>March 14, 2025 3:32:42 PM</t>
  </si>
  <si>
    <t>March 14, 2025 7:23:29 AM</t>
  </si>
  <si>
    <t>March 14, 2025 7:45:21 AM</t>
  </si>
  <si>
    <t>March 14, 2025 7:47:54 AM</t>
  </si>
  <si>
    <t xml:space="preserve">Melissa  McMurray </t>
  </si>
  <si>
    <t>March 14, 2025 11:45:24 AM</t>
  </si>
  <si>
    <t>March 14, 2025 12:47:28 PM</t>
  </si>
  <si>
    <t>March 14, 2025 12:51:51 PM</t>
  </si>
  <si>
    <t>March 14, 2025 4:24:27 PM</t>
  </si>
  <si>
    <t>March 14, 2025 4:47:29 PM</t>
  </si>
  <si>
    <t>March 14, 2025 4:59:06 PM</t>
  </si>
  <si>
    <t>SERENA STAFFELD</t>
  </si>
  <si>
    <t>March 14, 2025 8:29:59 AM</t>
  </si>
  <si>
    <t>March 14, 2025 9:10:53 AM</t>
  </si>
  <si>
    <t>March 14, 2025 9:17:21 AM</t>
  </si>
  <si>
    <t>March 18, 2025 12:17:21 PM</t>
  </si>
  <si>
    <t>March 18, 2025 12:30:26 PM</t>
  </si>
  <si>
    <t>March 18, 2025 12:31:39 PM</t>
  </si>
  <si>
    <t>March 18, 2025 2:35:57 PM</t>
  </si>
  <si>
    <t>March 18, 2025 3:37:56 PM</t>
  </si>
  <si>
    <t>March 18, 2025 3:39:36 PM</t>
  </si>
  <si>
    <t>March 18, 2025 4:04:26 PM</t>
  </si>
  <si>
    <t>March 18, 2025 4:25:56 PM</t>
  </si>
  <si>
    <t>March 18, 2025 4:26:42 PM</t>
  </si>
  <si>
    <t>March 18, 2025 3:08:57 PM</t>
  </si>
  <si>
    <t>March 18, 2025 3:10:37 PM</t>
  </si>
  <si>
    <t>March 18, 2025 3:14:27 PM</t>
  </si>
  <si>
    <t>March 18, 2025 3:15:12 PM</t>
  </si>
  <si>
    <t>March 18, 2025 9:00:26 AM</t>
  </si>
  <si>
    <t>March 18, 2025 9:16:16 AM</t>
  </si>
  <si>
    <t>March 18, 2025 11:32:28 AM</t>
  </si>
  <si>
    <t>March 18, 2025 11:50:23 AM</t>
  </si>
  <si>
    <t>March 18, 2025 11:51:13 AM</t>
  </si>
  <si>
    <t xml:space="preserve">Sergio  Requena </t>
  </si>
  <si>
    <t>March 18, 2025 10:00:22 AM</t>
  </si>
  <si>
    <t>March 18, 2025 10:26:28 AM</t>
  </si>
  <si>
    <t>March 18, 2025 10:32:12 AM</t>
  </si>
  <si>
    <t>March 18, 2025 8:30:23 AM</t>
  </si>
  <si>
    <t>March 18, 2025 8:48:29 AM</t>
  </si>
  <si>
    <t>March 18, 2025 8:49:24 AM</t>
  </si>
  <si>
    <t>March 19, 2025 3:25:35 PM</t>
  </si>
  <si>
    <t>March 19, 2025 4:33:57 PM</t>
  </si>
  <si>
    <t>March 19, 2025 4:36:33 PM</t>
  </si>
  <si>
    <t>March 19, 2025 8:30:46 AM</t>
  </si>
  <si>
    <t>March 19, 2025 9:36:25 AM</t>
  </si>
  <si>
    <t>March 19, 2025 9:37:33 AM</t>
  </si>
  <si>
    <t>March 19, 2025 1:02:25 PM</t>
  </si>
  <si>
    <t>March 19, 2025 1:48:27 PM</t>
  </si>
  <si>
    <t>March 19, 2025 1:50:22 PM</t>
  </si>
  <si>
    <t>SHARON HOSKINS</t>
  </si>
  <si>
    <t>March 19, 2025 11:59:28 AM</t>
  </si>
  <si>
    <t>March 19, 2025 12:33:29 PM</t>
  </si>
  <si>
    <t>March 19, 2025 12:36:25 PM</t>
  </si>
  <si>
    <t>March 19, 2025 8:18:25 AM</t>
  </si>
  <si>
    <t>March 19, 2025 8:52:54 AM</t>
  </si>
  <si>
    <t>March 19, 2025 8:54:55 AM</t>
  </si>
  <si>
    <t>KAREN PARAMO</t>
  </si>
  <si>
    <t>March 19, 2025 11:00:58 AM</t>
  </si>
  <si>
    <t>March 19, 2025 11:23:53 AM</t>
  </si>
  <si>
    <t>March 19, 2025 11:27:25 AM</t>
  </si>
  <si>
    <t>March 19, 2025 10:05:25 AM</t>
  </si>
  <si>
    <t>March 19, 2025 10:15:51 AM</t>
  </si>
  <si>
    <t>March 19, 2025 10:19:46 AM</t>
  </si>
  <si>
    <t>March 19, 2025 3:01:26 PM</t>
  </si>
  <si>
    <t>March 19, 2025 3:59:59 PM</t>
  </si>
  <si>
    <t>March 19, 2025 9:09:28 AM</t>
  </si>
  <si>
    <t>March 19, 2025 9:22:55 AM</t>
  </si>
  <si>
    <t>March 19, 2025 9:25:57 AM</t>
  </si>
  <si>
    <t>March 19, 2025 4:14:22 PM</t>
  </si>
  <si>
    <t>March 19, 2025 4:23:24 PM</t>
  </si>
  <si>
    <t>March 19, 2025 4:25:29 PM</t>
  </si>
  <si>
    <t>FREDERICK STEELE</t>
  </si>
  <si>
    <t>March 19, 2025 2:00:28 PM</t>
  </si>
  <si>
    <t>March 19, 2025 2:23:53 PM</t>
  </si>
  <si>
    <t>March 19, 2025 2:27:09 PM</t>
  </si>
  <si>
    <t>March 19, 2025 8:45:25 AM</t>
  </si>
  <si>
    <t>March 19, 2025 8:54:50 AM</t>
  </si>
  <si>
    <t>March 21, 2025 2:05:59 PM</t>
  </si>
  <si>
    <t>March 21, 2025 2:21:25 PM</t>
  </si>
  <si>
    <t>March 21, 2025 2:24:49 PM</t>
  </si>
  <si>
    <t>March 21, 2025 9:31:28 AM</t>
  </si>
  <si>
    <t>March 21, 2025 10:24:55 AM</t>
  </si>
  <si>
    <t>March 21, 2025 10:29:00 AM</t>
  </si>
  <si>
    <t>March 21, 2025 12:55:58 PM</t>
  </si>
  <si>
    <t>March 21, 2025 1:20:54 PM</t>
  </si>
  <si>
    <t>March 21, 2025 1:22:38 PM</t>
  </si>
  <si>
    <t>March 21, 2025 11:45:29 AM</t>
  </si>
  <si>
    <t>March 21, 2025 11:54:28 AM</t>
  </si>
  <si>
    <t>March 21, 2025 11:56:03 AM</t>
  </si>
  <si>
    <t xml:space="preserve">JEAN SWINDELL </t>
  </si>
  <si>
    <t>March 21, 2025 11:00:52 AM</t>
  </si>
  <si>
    <t>March 21, 2025 11:26:29 AM</t>
  </si>
  <si>
    <t>March 21, 2025 11:28:24 AM</t>
  </si>
  <si>
    <t>THADDEUS DOUGLAS</t>
  </si>
  <si>
    <t>March 21, 2025 2:43:24 PM</t>
  </si>
  <si>
    <t>March 21, 2025 3:08:28 PM</t>
  </si>
  <si>
    <t>March 21, 2025 3:10:11 PM</t>
  </si>
  <si>
    <t>March 21, 2025 10:50:57 AM</t>
  </si>
  <si>
    <t>March 21, 2025 11:34:29 AM</t>
  </si>
  <si>
    <t>March 21, 2025 11:35:47 AM</t>
  </si>
  <si>
    <t>March 21, 2025 8:06:52 AM</t>
  </si>
  <si>
    <t>March 21, 2025 8:51:52 AM</t>
  </si>
  <si>
    <t>March 21, 2025 8:55:29 AM</t>
  </si>
  <si>
    <t>March 21, 2025 3:26:25 PM</t>
  </si>
  <si>
    <t>March 21, 2025 3:27:31 PM</t>
  </si>
  <si>
    <t>March 21, 2025 2:45:24 PM</t>
  </si>
  <si>
    <t>March 21, 2025 2:56:58 PM</t>
  </si>
  <si>
    <t>March 21, 2025 2:58:20 PM</t>
  </si>
  <si>
    <t>March 21, 2025 4:29:53 PM</t>
  </si>
  <si>
    <t>March 21, 2025 5:35:57 PM</t>
  </si>
  <si>
    <t>March 21, 2025 5:46:53 PM</t>
  </si>
  <si>
    <t>March 21, 2025 3:58:54 PM</t>
  </si>
  <si>
    <t>March 21, 2025 4:04:58 PM</t>
  </si>
  <si>
    <t>March 21, 2025 4:09:11 PM</t>
  </si>
  <si>
    <t>March 21, 2025 9:51:58 AM</t>
  </si>
  <si>
    <t>March 21, 2025 10:14:37 AM</t>
  </si>
  <si>
    <t>March 21, 2025 4:57:57 PM</t>
  </si>
  <si>
    <t>March 21, 2025 5:25:56 PM</t>
  </si>
  <si>
    <t>March 21, 2025 5:29:11 PM</t>
  </si>
  <si>
    <t>March 22, 2025 10:52:57 AM</t>
  </si>
  <si>
    <t>March 22, 2025 11:24:29 AM</t>
  </si>
  <si>
    <t>March 22, 2025 11:26:15 AM</t>
  </si>
  <si>
    <t>March 22, 2025 10:15:20 AM</t>
  </si>
  <si>
    <t>March 22, 2025 10:39:26 AM</t>
  </si>
  <si>
    <t>March 22, 2025 10:41:24 AM</t>
  </si>
  <si>
    <t>March 22, 2025 2:59:29 PM</t>
  </si>
  <si>
    <t>March 22, 2025 3:13:57 PM</t>
  </si>
  <si>
    <t>March 22, 2025 3:15:54 PM</t>
  </si>
  <si>
    <t>PHYLLIS SAGER</t>
  </si>
  <si>
    <t>March 22, 2025 1:27:26 PM</t>
  </si>
  <si>
    <t>March 22, 2025 1:44:58 PM</t>
  </si>
  <si>
    <t>March 22, 2025 1:53:58 PM</t>
  </si>
  <si>
    <t>March 22, 2025 3:49:55 PM</t>
  </si>
  <si>
    <t>March 22, 2025 4:20:55 PM</t>
  </si>
  <si>
    <t>March 22, 2025 4:25:06 PM</t>
  </si>
  <si>
    <t>March 22, 2025 2:22:26 PM</t>
  </si>
  <si>
    <t>March 22, 2025 2:39:28 PM</t>
  </si>
  <si>
    <t>March 22, 2025 2:41:53 PM</t>
  </si>
  <si>
    <t>GERALD  GRIGGS</t>
  </si>
  <si>
    <t>March 22, 2025 10:26:26 AM</t>
  </si>
  <si>
    <t>March 22, 2025 11:07:26 AM</t>
  </si>
  <si>
    <t>March 22, 2025 11:15:39 AM</t>
  </si>
  <si>
    <t>March 22, 2025 9:19:00 AM</t>
  </si>
  <si>
    <t>March 22, 2025 9:29:56 AM</t>
  </si>
  <si>
    <t>March 22, 2025 9:32:47 AM</t>
  </si>
  <si>
    <t>March 22, 2025 4:09:22 PM</t>
  </si>
  <si>
    <t>March 22, 2025 4:32:56 PM</t>
  </si>
  <si>
    <t>March 22, 2025 4:34:39 PM</t>
  </si>
  <si>
    <t>March 19, 2025 3:06:21 PM</t>
  </si>
  <si>
    <t>March 19, 2025 4:05:27 PM</t>
  </si>
  <si>
    <t>March 19, 2025 4:06:58 PM</t>
  </si>
  <si>
    <t>March 19, 2025 7:25:25 AM</t>
  </si>
  <si>
    <t>March 19, 2025 7:39:29 AM</t>
  </si>
  <si>
    <t>March 19, 2025 7:41:04 AM</t>
  </si>
  <si>
    <t>MARY SMITH</t>
  </si>
  <si>
    <t>March 19, 2025 9:25:26 AM</t>
  </si>
  <si>
    <t>March 19, 2025 9:40:28 AM</t>
  </si>
  <si>
    <t>MALORI HENDRICKS</t>
  </si>
  <si>
    <t>March 19, 2025 1:18:29 PM</t>
  </si>
  <si>
    <t>March 19, 2025 2:06:27 PM</t>
  </si>
  <si>
    <t>March 19, 2025 2:07:54 PM</t>
  </si>
  <si>
    <t>March 19, 2025 7:55:52 AM</t>
  </si>
  <si>
    <t>March 19, 2025 8:10:47 AM</t>
  </si>
  <si>
    <t>March 19, 2025 2:44:13 PM</t>
  </si>
  <si>
    <t>March 19, 2025 3:47:55 PM</t>
  </si>
  <si>
    <t>March 19, 2025 3:53:32 PM</t>
  </si>
  <si>
    <t xml:space="preserve">JUANA  DELGADO </t>
  </si>
  <si>
    <t>March 19, 2025 8:28:51 AM</t>
  </si>
  <si>
    <t>March 19, 2025 8:40:21 AM</t>
  </si>
  <si>
    <t>March 19, 2025 8:45:26 AM</t>
  </si>
  <si>
    <t>March 19, 2025 9:57:26 AM</t>
  </si>
  <si>
    <t>March 19, 2025 10:31:21 AM</t>
  </si>
  <si>
    <t>March 19, 2025 10:34:07 AM</t>
  </si>
  <si>
    <t>March 19, 2025 11:00:27 AM</t>
  </si>
  <si>
    <t>March 19, 2025 11:52:26 AM</t>
  </si>
  <si>
    <t>March 19, 2025 11:56:22 AM</t>
  </si>
  <si>
    <t>March 19, 2025 7:09:30 AM</t>
  </si>
  <si>
    <t>March 19, 2025 8:24:06 AM</t>
  </si>
  <si>
    <t>March 20, 2025 9:57:58 AM</t>
  </si>
  <si>
    <t>March 20, 2025 10:08:57 AM</t>
  </si>
  <si>
    <t>March 20, 2025 10:10:32 AM</t>
  </si>
  <si>
    <t>March 20, 2025 2:59:58 PM</t>
  </si>
  <si>
    <t>March 20, 2025 3:23:57 PM</t>
  </si>
  <si>
    <t>March 20, 2025 3:25:56 PM</t>
  </si>
  <si>
    <t>March 20, 2025 7:31:28 AM</t>
  </si>
  <si>
    <t>March 20, 2025 8:37:57 AM</t>
  </si>
  <si>
    <t>March 20, 2025 8:40:13 AM</t>
  </si>
  <si>
    <t>March 20, 2025 1:55:24 PM</t>
  </si>
  <si>
    <t>March 20, 2025 2:29:26 PM</t>
  </si>
  <si>
    <t>March 20, 2025 2:34:12 PM</t>
  </si>
  <si>
    <t>March 20, 2025 11:11:22 AM</t>
  </si>
  <si>
    <t>March 20, 2025 11:31:26 AM</t>
  </si>
  <si>
    <t>March 20, 2025 11:34:46 AM</t>
  </si>
  <si>
    <t>March 20, 2025 7:05:59 AM</t>
  </si>
  <si>
    <t>March 20, 2025 8:55:22 AM</t>
  </si>
  <si>
    <t>March 20, 2025 9:01:18 AM</t>
  </si>
  <si>
    <t>CHRISTOPHER KRISAK</t>
  </si>
  <si>
    <t>March 20, 2025 6:54:57 AM</t>
  </si>
  <si>
    <t>March 20, 2025 8:09:28 AM</t>
  </si>
  <si>
    <t>March 20, 2025 8:14:22 AM</t>
  </si>
  <si>
    <t>March 21, 2025 1:03:55 PM</t>
  </si>
  <si>
    <t>March 21, 2025 2:43:57 PM</t>
  </si>
  <si>
    <t>March 21, 2025 2:45:44 PM</t>
  </si>
  <si>
    <t>March 21, 2025 8:39:28 AM</t>
  </si>
  <si>
    <t>March 21, 2025 9:21:28 AM</t>
  </si>
  <si>
    <t>March 21, 2025 9:23:13 AM</t>
  </si>
  <si>
    <t>March 21, 2025 11:30:23 AM</t>
  </si>
  <si>
    <t>March 21, 2025 11:48:30 AM</t>
  </si>
  <si>
    <t>March 21, 2025 11:51:54 AM</t>
  </si>
  <si>
    <t>March 21, 2025 10:08:56 AM</t>
  </si>
  <si>
    <t>March 21, 2025 10:22:23 AM</t>
  </si>
  <si>
    <t>March 21, 2025 10:26:41 AM</t>
  </si>
  <si>
    <t>March 21, 2025 2:15:26 PM</t>
  </si>
  <si>
    <t>March 21, 2025 3:15:22 PM</t>
  </si>
  <si>
    <t>March 21, 2025 3:17:09 PM</t>
  </si>
  <si>
    <t>March 21, 2025 3:40:54 PM</t>
  </si>
  <si>
    <t>March 21, 2025 3:47:54 PM</t>
  </si>
  <si>
    <t>March 21, 2025 3:54:27 PM</t>
  </si>
  <si>
    <t>OLIBETTY MENDOZA</t>
  </si>
  <si>
    <t>March 21, 2025 12:41:29 PM</t>
  </si>
  <si>
    <t>March 21, 2025 1:56:53 PM</t>
  </si>
  <si>
    <t>March 21, 2025 2:01:02 PM</t>
  </si>
  <si>
    <t>March 21, 2025 7:06:56 AM</t>
  </si>
  <si>
    <t>March 21, 2025 7:20:24 AM</t>
  </si>
  <si>
    <t>March 21, 2025 7:25:01 AM</t>
  </si>
  <si>
    <t>March 21, 2025 11:58:52 AM</t>
  </si>
  <si>
    <t>March 21, 2025 12:17:27 PM</t>
  </si>
  <si>
    <t>March 21, 2025 12:20:40 PM</t>
  </si>
  <si>
    <t>March 17, 2025 9:41:30 AM</t>
  </si>
  <si>
    <t>March 17, 2025 10:07:59 AM</t>
  </si>
  <si>
    <t>March 17, 2025 10:13:41 AM</t>
  </si>
  <si>
    <t>March 17, 2025 8:14:20 AM</t>
  </si>
  <si>
    <t>March 17, 2025 8:50:27 AM</t>
  </si>
  <si>
    <t>March 17, 2025 8:54:04 AM</t>
  </si>
  <si>
    <t>March 17, 2025 6:56:56 AM</t>
  </si>
  <si>
    <t>March 17, 2025 8:34:58 AM</t>
  </si>
  <si>
    <t>March 17, 2025 8:37:19 AM</t>
  </si>
  <si>
    <t>March 17, 2025 1:29:57 PM</t>
  </si>
  <si>
    <t>March 17, 2025 2:49:59 PM</t>
  </si>
  <si>
    <t>March 17, 2025 2:51:58 PM</t>
  </si>
  <si>
    <t>March 17, 2025 2:18:58 PM</t>
  </si>
  <si>
    <t>March 17, 2025 2:35:28 PM</t>
  </si>
  <si>
    <t>March 17, 2025 2:38:23 PM</t>
  </si>
  <si>
    <t>March 17, 2025 12:18:19 PM</t>
  </si>
  <si>
    <t>March 17, 2025 12:43:29 PM</t>
  </si>
  <si>
    <t>March 17, 2025 12:48:59 PM</t>
  </si>
  <si>
    <t>March 17, 2025 10:16:29 AM</t>
  </si>
  <si>
    <t>March 17, 2025 11:03:26 AM</t>
  </si>
  <si>
    <t>March 17, 2025 11:05:51 AM</t>
  </si>
  <si>
    <t>March 17, 2025 3:09:54 PM</t>
  </si>
  <si>
    <t>March 17, 2025 3:27:54 PM</t>
  </si>
  <si>
    <t>March 17, 2025 3:31:32 PM</t>
  </si>
  <si>
    <t>March 17, 2025 9:17:27 AM</t>
  </si>
  <si>
    <t>March 17, 2025 10:13:44 AM</t>
  </si>
  <si>
    <t>March 17, 2025 11:33:59 AM</t>
  </si>
  <si>
    <t>March 17, 2025 11:57:59 AM</t>
  </si>
  <si>
    <t>March 17, 2025 12:01:53 PM</t>
  </si>
  <si>
    <t>March 18, 2025 1:56:59 PM</t>
  </si>
  <si>
    <t>March 18, 2025 2:56:25 PM</t>
  </si>
  <si>
    <t>March 18, 2025 2:57:19 PM</t>
  </si>
  <si>
    <t>ELAINE GAMBLE</t>
  </si>
  <si>
    <t>March 18, 2025 12:04:28 PM</t>
  </si>
  <si>
    <t>March 18, 2025 12:40:26 PM</t>
  </si>
  <si>
    <t>March 18, 2025 12:43:42 PM</t>
  </si>
  <si>
    <t>DERECK CASH</t>
  </si>
  <si>
    <t>March 18, 2025 9:06:27 AM</t>
  </si>
  <si>
    <t>March 18, 2025 10:53:28 AM</t>
  </si>
  <si>
    <t>March 18, 2025 10:56:56 AM</t>
  </si>
  <si>
    <t>March 18, 2025 7:01:56 AM</t>
  </si>
  <si>
    <t>March 18, 2025 8:27:00 AM</t>
  </si>
  <si>
    <t>March 18, 2025 8:30:11 AM</t>
  </si>
  <si>
    <t>PETRA PINEDA</t>
  </si>
  <si>
    <t>March 18, 2025 10:17:29 AM</t>
  </si>
  <si>
    <t>March 18, 2025 10:34:58 AM</t>
  </si>
  <si>
    <t>March 18, 2025 10:39:39 AM</t>
  </si>
  <si>
    <t>March 18, 2025 2:18:56 PM</t>
  </si>
  <si>
    <t>March 18, 2025 3:25:56 PM</t>
  </si>
  <si>
    <t>March 18, 2025 3:27:47 PM</t>
  </si>
  <si>
    <t>March 18, 2025 2:35:29 PM</t>
  </si>
  <si>
    <t>March 18, 2025 3:05:00 PM</t>
  </si>
  <si>
    <t>March 18, 2025 3:05:51 PM</t>
  </si>
  <si>
    <t>March 18, 2025 7:41:00 AM</t>
  </si>
  <si>
    <t>March 18, 2025 7:53:58 AM</t>
  </si>
  <si>
    <t>March 18, 2025 7:56:30 AM</t>
  </si>
  <si>
    <t>March 18, 2025 11:29:54 AM</t>
  </si>
  <si>
    <t>March 18, 2025 11:44:59 AM</t>
  </si>
  <si>
    <t>March 18, 2025 11:46:13 AM</t>
  </si>
  <si>
    <t>March 21, 2025 8:19:59 AM</t>
  </si>
  <si>
    <t>March 21, 2025 8:50:58 AM</t>
  </si>
  <si>
    <t>March 21, 2025 8:53:10 AM</t>
  </si>
  <si>
    <t>March 21, 2025 6:57:25 AM</t>
  </si>
  <si>
    <t>March 21, 2025 7:59:58 AM</t>
  </si>
  <si>
    <t>March 21, 2025 8:06:19 AM</t>
  </si>
  <si>
    <t>March 21, 2025 2:04:27 PM</t>
  </si>
  <si>
    <t>March 21, 2025 2:26:29 PM</t>
  </si>
  <si>
    <t>March 21, 2025 2:28:44 PM</t>
  </si>
  <si>
    <t>March 21, 2025 10:25:57 AM</t>
  </si>
  <si>
    <t>March 21, 2025 10:47:57 AM</t>
  </si>
  <si>
    <t>March 21, 2025 10:49:43 AM</t>
  </si>
  <si>
    <t>KHANH LA</t>
  </si>
  <si>
    <t>March 21, 2025 4:25:58 PM</t>
  </si>
  <si>
    <t>March 21, 2025 4:41:54 PM</t>
  </si>
  <si>
    <t>March 21, 2025 4:43:25 PM</t>
  </si>
  <si>
    <t>CAROL DARTEZ</t>
  </si>
  <si>
    <t>March 21, 2025 8:27:55 AM</t>
  </si>
  <si>
    <t>March 21, 2025 9:44:58 AM</t>
  </si>
  <si>
    <t>March 21, 2025 9:49:21 AM</t>
  </si>
  <si>
    <t>March 21, 2025 2:53:59 PM</t>
  </si>
  <si>
    <t>March 21, 2025 3:30:57 PM</t>
  </si>
  <si>
    <t>March 21, 2025 3:35:04 PM</t>
  </si>
  <si>
    <t>March 21, 2025 3:04:59 PM</t>
  </si>
  <si>
    <t>March 21, 2025 3:54:58 PM</t>
  </si>
  <si>
    <t>March 21, 2025 3:56:56 PM</t>
  </si>
  <si>
    <t>March 21, 2025 11:45:36 AM</t>
  </si>
  <si>
    <t>March 21, 2025 12:04:25 PM</t>
  </si>
  <si>
    <t>March 21, 2025 12:07:11 PM</t>
  </si>
  <si>
    <t>March 21, 2025 12:50:29 PM</t>
  </si>
  <si>
    <t>March 21, 2025 1:11:28 PM</t>
  </si>
  <si>
    <t>March 21, 2025 1:15:55 PM</t>
  </si>
  <si>
    <t>March 21, 2025 1:20:59 PM</t>
  </si>
  <si>
    <t>March 21, 2025 1:55:55 PM</t>
  </si>
  <si>
    <t>March 21, 2025 1:57:34 PM</t>
  </si>
  <si>
    <t>LUKE FOREHAND</t>
  </si>
  <si>
    <t>March 21, 2025 7:33:53 AM</t>
  </si>
  <si>
    <t>March 21, 2025 8:06:18 AM</t>
  </si>
  <si>
    <t>March 21, 2025 9:06:59 AM</t>
  </si>
  <si>
    <t>March 21, 2025 10:17:55 AM</t>
  </si>
  <si>
    <t>March 21, 2025 10:20:11 AM</t>
  </si>
  <si>
    <t>March 22, 2025 9:25:58 AM</t>
  </si>
  <si>
    <t>March 22, 2025 9:40:28 AM</t>
  </si>
  <si>
    <t>March 22, 2025 9:43:09 AM</t>
  </si>
  <si>
    <t>March 22, 2025 4:42:28 AM</t>
  </si>
  <si>
    <t>March 22, 2025 4:55:58 AM</t>
  </si>
  <si>
    <t>March 22, 2025 4:58:22 AM</t>
  </si>
  <si>
    <t>March 22, 2025 9:46:53 AM</t>
  </si>
  <si>
    <t>March 22, 2025 10:06:56 AM</t>
  </si>
  <si>
    <t>March 22, 2025 10:09:22 AM</t>
  </si>
  <si>
    <t>March 22, 2025 5:28:57 AM</t>
  </si>
  <si>
    <t>March 22, 2025 5:39:55 AM</t>
  </si>
  <si>
    <t>March 22, 2025 5:43:12 AM</t>
  </si>
  <si>
    <t>March 22, 2025 10:18:29 AM</t>
  </si>
  <si>
    <t>SERENITY HARRIS</t>
  </si>
  <si>
    <t>March 22, 2025 7:39:25 AM</t>
  </si>
  <si>
    <t>March 22, 2025 8:03:39 AM</t>
  </si>
  <si>
    <t>March 22, 2025 8:28:26 AM</t>
  </si>
  <si>
    <t>March 22, 2025 8:51:58 AM</t>
  </si>
  <si>
    <t>March 22, 2025 6:35:54 AM</t>
  </si>
  <si>
    <t>March 22, 2025 7:22:32 AM</t>
  </si>
  <si>
    <t>BEATRIZ GALLO</t>
  </si>
  <si>
    <t>March 22, 2025 10:45:27 AM</t>
  </si>
  <si>
    <t>March 22, 2025 11:27:27 AM</t>
  </si>
  <si>
    <t>March 22, 2025 11:30:50 AM</t>
  </si>
  <si>
    <t>HANNIAH OVALLE</t>
  </si>
  <si>
    <t>March 17, 2025 3:50:00 PM</t>
  </si>
  <si>
    <t>March 17, 2025 4:51:59 PM</t>
  </si>
  <si>
    <t>March 17, 2025 4:55:27 PM</t>
  </si>
  <si>
    <t>March 17, 2025 12:02:54 PM</t>
  </si>
  <si>
    <t>March 17, 2025 1:43:22 PM</t>
  </si>
  <si>
    <t>March 17, 2025 1:44:59 PM</t>
  </si>
  <si>
    <t>SUSAN TAMBURRO</t>
  </si>
  <si>
    <t>March 17, 2025 9:55:59 AM</t>
  </si>
  <si>
    <t>March 17, 2025 10:23:57 AM</t>
  </si>
  <si>
    <t>March 17, 2025 10:25:37 AM</t>
  </si>
  <si>
    <t>March 17, 2025 1:45:21 PM</t>
  </si>
  <si>
    <t>March 17, 2025 2:06:25 PM</t>
  </si>
  <si>
    <t>March 17, 2025 2:08:39 PM</t>
  </si>
  <si>
    <t>JOHN TARVER</t>
  </si>
  <si>
    <t>March 17, 2025 12:31:27 PM</t>
  </si>
  <si>
    <t>March 17, 2025 1:23:57 PM</t>
  </si>
  <si>
    <t>March 17, 2025 1:26:27 PM</t>
  </si>
  <si>
    <t>ELMARLINE PAGE</t>
  </si>
  <si>
    <t>March 17, 2025 9:42:51 AM</t>
  </si>
  <si>
    <t>March 17, 2025 10:12:27 AM</t>
  </si>
  <si>
    <t>March 17, 2025 10:13:57 AM</t>
  </si>
  <si>
    <t>March 17, 2025 8:19:56 AM</t>
  </si>
  <si>
    <t>March 17, 2025 9:00:56 AM</t>
  </si>
  <si>
    <t>March 17, 2025 9:05:50 AM</t>
  </si>
  <si>
    <t>March 17, 2025 1:47:02 PM</t>
  </si>
  <si>
    <t>March 17, 2025 2:16:56 PM</t>
  </si>
  <si>
    <t>March 17, 2025 2:20:11 PM</t>
  </si>
  <si>
    <t>March 17, 2025 11:04:26 AM</t>
  </si>
  <si>
    <t>March 17, 2025 11:26:27 AM</t>
  </si>
  <si>
    <t>March 17, 2025 11:31:46 AM</t>
  </si>
  <si>
    <t>March 18, 2025 10:51:55 AM</t>
  </si>
  <si>
    <t>March 18, 2025 11:20:26 AM</t>
  </si>
  <si>
    <t>March 18, 2025 11:29:08 AM</t>
  </si>
  <si>
    <t>March 18, 2025 8:08:29 AM</t>
  </si>
  <si>
    <t>March 18, 2025 8:43:59 AM</t>
  </si>
  <si>
    <t>March 18, 2025 8:46:09 AM</t>
  </si>
  <si>
    <t>March 18, 2025 2:24:19 PM</t>
  </si>
  <si>
    <t>March 18, 2025 3:08:55 PM</t>
  </si>
  <si>
    <t>March 18, 2025 3:11:44 PM</t>
  </si>
  <si>
    <t>March 18, 2025 10:05:29 AM</t>
  </si>
  <si>
    <t>March 18, 2025 10:19:28 AM</t>
  </si>
  <si>
    <t>March 18, 2025 10:21:10 AM</t>
  </si>
  <si>
    <t>March 18, 2025 11:31:53 AM</t>
  </si>
  <si>
    <t>March 18, 2025 11:56:57 AM</t>
  </si>
  <si>
    <t>March 18, 2025 12:01:34 PM</t>
  </si>
  <si>
    <t>March 18, 2025 12:29:24 PM</t>
  </si>
  <si>
    <t>March 18, 2025 12:59:58 PM</t>
  </si>
  <si>
    <t>March 18, 2025 1:01:11 PM</t>
  </si>
  <si>
    <t>March 18, 2025 12:35:28 PM</t>
  </si>
  <si>
    <t>March 18, 2025 1:13:59 PM</t>
  </si>
  <si>
    <t>March 18, 2025 1:17:54 PM</t>
  </si>
  <si>
    <t>March 18, 2025 2:15:21 PM</t>
  </si>
  <si>
    <t>March 18, 2025 2:47:26 PM</t>
  </si>
  <si>
    <t>March 18, 2025 2:49:14 PM</t>
  </si>
  <si>
    <t>March 18, 2025 8:15:56 AM</t>
  </si>
  <si>
    <t>March 18, 2025 8:59:52 AM</t>
  </si>
  <si>
    <t>March 18, 2025 9:02:48 AM</t>
  </si>
  <si>
    <t>March 18, 2025 2:37:58 PM</t>
  </si>
  <si>
    <t>March 18, 2025 2:38:26 PM</t>
  </si>
  <si>
    <t>March 18, 2025 7:55:58 AM</t>
  </si>
  <si>
    <t>March 18, 2025 8:46:10 AM</t>
  </si>
  <si>
    <t>March 19, 2025 8:22:58 AM</t>
  </si>
  <si>
    <t>March 19, 2025 10:10:26 AM</t>
  </si>
  <si>
    <t>March 19, 2025 10:13:57 AM</t>
  </si>
  <si>
    <t>WILLIAM RIPPETOE</t>
  </si>
  <si>
    <t>March 19, 2025 10:51:29 AM</t>
  </si>
  <si>
    <t>March 19, 2025 11:10:55 AM</t>
  </si>
  <si>
    <t>March 19, 2025 11:17:10 AM</t>
  </si>
  <si>
    <t>March 19, 2025 11:24:55 AM</t>
  </si>
  <si>
    <t>March 19, 2025 12:17:57 PM</t>
  </si>
  <si>
    <t>March 19, 2025 12:20:31 PM</t>
  </si>
  <si>
    <t>March 19, 2025 1:19:28 PM</t>
  </si>
  <si>
    <t>March 19, 2025 2:02:22 PM</t>
  </si>
  <si>
    <t>March 19, 2025 2:05:18 PM</t>
  </si>
  <si>
    <t>March 19, 2025 2:54:55 PM</t>
  </si>
  <si>
    <t>March 19, 2025 3:11:51 PM</t>
  </si>
  <si>
    <t>March 19, 2025 3:24:11 PM</t>
  </si>
  <si>
    <t>March 19, 2025 8:41:58 AM</t>
  </si>
  <si>
    <t>March 19, 2025 9:33:57 AM</t>
  </si>
  <si>
    <t>March 19, 2025 9:41:06 AM</t>
  </si>
  <si>
    <t>March 21, 2025 4:01:58 PM</t>
  </si>
  <si>
    <t>March 21, 2025 4:32:59 PM</t>
  </si>
  <si>
    <t>March 21, 2025 4:38:41 PM</t>
  </si>
  <si>
    <t>March 21, 2025 7:56:20 AM</t>
  </si>
  <si>
    <t>March 21, 2025 8:43:27 AM</t>
  </si>
  <si>
    <t>March 21, 2025 8:46:08 AM</t>
  </si>
  <si>
    <t>March 21, 2025 12:12:58 PM</t>
  </si>
  <si>
    <t>March 21, 2025 12:28:59 PM</t>
  </si>
  <si>
    <t>March 21, 2025 12:31:22 PM</t>
  </si>
  <si>
    <t>March 21, 2025 8:10:56 AM</t>
  </si>
  <si>
    <t>March 21, 2025 8:25:55 AM</t>
  </si>
  <si>
    <t>March 21, 2025 8:27:39 AM</t>
  </si>
  <si>
    <t>March 21, 2025 10:47:30 AM</t>
  </si>
  <si>
    <t>March 21, 2025 11:12:54 AM</t>
  </si>
  <si>
    <t>March 21, 2025 2:18:59 PM</t>
  </si>
  <si>
    <t>March 21, 2025 2:47:27 PM</t>
  </si>
  <si>
    <t>March 21, 2025 2:48:45 PM</t>
  </si>
  <si>
    <t>March 21, 2025 12:41:59 PM</t>
  </si>
  <si>
    <t>March 21, 2025 12:52:28 PM</t>
  </si>
  <si>
    <t>March 21, 2025 12:53:53 PM</t>
  </si>
  <si>
    <t>March 21, 2025 11:17:26 AM</t>
  </si>
  <si>
    <t>March 21, 2025 11:32:26 AM</t>
  </si>
  <si>
    <t>March 21, 2025 11:38:08 AM</t>
  </si>
  <si>
    <t>March 21, 2025 1:08:29 PM</t>
  </si>
  <si>
    <t>March 21, 2025 1:24:16 PM</t>
  </si>
  <si>
    <t>KENDALL WERNER</t>
  </si>
  <si>
    <t>March 21, 2025 2:34:29 PM</t>
  </si>
  <si>
    <t>March 21, 2025 2:36:37 PM</t>
  </si>
  <si>
    <t>March 23, 2025 10:54:54 AM</t>
  </si>
  <si>
    <t>March 23, 2025 11:32:58 AM</t>
  </si>
  <si>
    <t>March 23, 2025 11:34:22 AM</t>
  </si>
  <si>
    <t>DANNY WANG</t>
  </si>
  <si>
    <t>March 23, 2025 7:23:26 AM</t>
  </si>
  <si>
    <t>March 23, 2025 8:26:25 AM</t>
  </si>
  <si>
    <t>March 23, 2025 8:28:24 AM</t>
  </si>
  <si>
    <t>March 23, 2025 12:34:27 PM</t>
  </si>
  <si>
    <t>March 23, 2025 1:01:29 PM</t>
  </si>
  <si>
    <t>March 23, 2025 1:08:09 PM</t>
  </si>
  <si>
    <t>March 23, 2025 9:42:29 AM</t>
  </si>
  <si>
    <t>March 23, 2025 11:20:59 AM</t>
  </si>
  <si>
    <t>March 23, 2025 11:23:07 AM</t>
  </si>
  <si>
    <t>March 23, 2025 7:40:52 AM</t>
  </si>
  <si>
    <t>March 23, 2025 8:56:27 AM</t>
  </si>
  <si>
    <t>March 23, 2025 9:00:56 AM</t>
  </si>
  <si>
    <t>March 23, 2025 6:07:29 AM</t>
  </si>
  <si>
    <t>March 23, 2025 6:35:27 AM</t>
  </si>
  <si>
    <t>March 23, 2025 6:39:30 AM</t>
  </si>
  <si>
    <t>March 17, 2025 6:42:23 AM</t>
  </si>
  <si>
    <t>March 17, 2025 7:31:57 AM</t>
  </si>
  <si>
    <t>March 17, 2025 7:33:13 AM</t>
  </si>
  <si>
    <t>MATTIE SPENCER</t>
  </si>
  <si>
    <t>March 17, 2025 12:39:59 PM</t>
  </si>
  <si>
    <t>March 17, 2025 12:52:55 PM</t>
  </si>
  <si>
    <t>March 17, 2025 12:56:05 PM</t>
  </si>
  <si>
    <t>March 17, 2025 6:28:27 AM</t>
  </si>
  <si>
    <t>March 17, 2025 7:13:56 AM</t>
  </si>
  <si>
    <t>March 17, 2025 7:15:05 AM</t>
  </si>
  <si>
    <t>March 17, 2025 2:09:24 PM</t>
  </si>
  <si>
    <t>March 17, 2025 3:15:27 PM</t>
  </si>
  <si>
    <t>March 17, 2025 3:18:38 PM</t>
  </si>
  <si>
    <t>March 17, 2025 1:08:58 PM</t>
  </si>
  <si>
    <t>March 17, 2025 1:38:28 PM</t>
  </si>
  <si>
    <t>March 17, 2025 1:42:01 PM</t>
  </si>
  <si>
    <t xml:space="preserve">Catherine  Henderson </t>
  </si>
  <si>
    <t>March 17, 2025 9:12:53 AM</t>
  </si>
  <si>
    <t>March 17, 2025 9:20:59 AM</t>
  </si>
  <si>
    <t>March 17, 2025 9:22:51 AM</t>
  </si>
  <si>
    <t>March 17, 2025 2:00:28 PM</t>
  </si>
  <si>
    <t>March 17, 2025 2:21:00 PM</t>
  </si>
  <si>
    <t>March 17, 2025 2:24:20 PM</t>
  </si>
  <si>
    <t>March 17, 2025 2:40:54 PM</t>
  </si>
  <si>
    <t>March 17, 2025 3:44:55 PM</t>
  </si>
  <si>
    <t>March 17, 2025 3:49:06 PM</t>
  </si>
  <si>
    <t>March 17, 2025 11:00:59 AM</t>
  </si>
  <si>
    <t>March 17, 2025 11:09:26 AM</t>
  </si>
  <si>
    <t>March 17, 2025 11:13:22 AM</t>
  </si>
  <si>
    <t>March 17, 2025 8:23:58 AM</t>
  </si>
  <si>
    <t>March 17, 2025 9:40:26 AM</t>
  </si>
  <si>
    <t>March 17, 2025 9:44:05 AM</t>
  </si>
  <si>
    <t>AURORA SELLARS</t>
  </si>
  <si>
    <t>March 17, 2025 8:35:56 AM</t>
  </si>
  <si>
    <t>March 17, 2025 9:03:26 AM</t>
  </si>
  <si>
    <t>March 17, 2025 9:03:27 AM</t>
  </si>
  <si>
    <t>March 17, 2025 11:43:57 AM</t>
  </si>
  <si>
    <t>March 17, 2025 12:01:24 PM</t>
  </si>
  <si>
    <t>March 17, 2025 12:02:30 PM</t>
  </si>
  <si>
    <t>March 17, 2025 4:01:29 PM</t>
  </si>
  <si>
    <t>March 17, 2025 4:08:27 PM</t>
  </si>
  <si>
    <t>March 17, 2025 4:11:32 PM</t>
  </si>
  <si>
    <t>March 17, 2025 8:01:25 AM</t>
  </si>
  <si>
    <t>March 17, 2025 8:15:52 AM</t>
  </si>
  <si>
    <t>March 17, 2025 8:17:34 AM</t>
  </si>
  <si>
    <t>March 17, 2025 7:46:25 AM</t>
  </si>
  <si>
    <t>March 17, 2025 8:17:44 AM</t>
  </si>
  <si>
    <t>March 17, 2025 8:17:41 AM</t>
  </si>
  <si>
    <t>ROOSEVELT WADE</t>
  </si>
  <si>
    <t>March 17, 2025 10:21:58 AM</t>
  </si>
  <si>
    <t>March 17, 2025 10:34:58 AM</t>
  </si>
  <si>
    <t>March 17, 2025 10:38:53 AM</t>
  </si>
  <si>
    <t>March 21, 2025 8:12:56 AM</t>
  </si>
  <si>
    <t>March 21, 2025 8:34:23 AM</t>
  </si>
  <si>
    <t>March 21, 2025 8:39:54 AM</t>
  </si>
  <si>
    <t>MAUREEN BROWN</t>
  </si>
  <si>
    <t>March 21, 2025 1:32:24 PM</t>
  </si>
  <si>
    <t>March 21, 2025 1:44:29 PM</t>
  </si>
  <si>
    <t>March 21, 2025 1:47:32 PM</t>
  </si>
  <si>
    <t>March 21, 2025 9:54:29 AM</t>
  </si>
  <si>
    <t>March 21, 2025 10:11:25 AM</t>
  </si>
  <si>
    <t>March 21, 2025 10:13:41 AM</t>
  </si>
  <si>
    <t>March 21, 2025 10:02:56 AM</t>
  </si>
  <si>
    <t>March 21, 2025 10:20:26 AM</t>
  </si>
  <si>
    <t>March 21, 2025 10:23:28 AM</t>
  </si>
  <si>
    <t>March 21, 2025 9:12:56 AM</t>
  </si>
  <si>
    <t>March 21, 2025 9:28:55 AM</t>
  </si>
  <si>
    <t>March 21, 2025 9:30:41 AM</t>
  </si>
  <si>
    <t>March 21, 2025 6:20:28 AM</t>
  </si>
  <si>
    <t>March 21, 2025 7:29:57 AM</t>
  </si>
  <si>
    <t>March 21, 2025 7:37:46 AM</t>
  </si>
  <si>
    <t>March 21, 2025 6:45:27 AM</t>
  </si>
  <si>
    <t>March 21, 2025 7:37:44 AM</t>
  </si>
  <si>
    <t>March 21, 2025 2:50:58 PM</t>
  </si>
  <si>
    <t>March 21, 2025 3:37:58 PM</t>
  </si>
  <si>
    <t>March 21, 2025 3:40:36 PM</t>
  </si>
  <si>
    <t>March 21, 2025 2:10:25 PM</t>
  </si>
  <si>
    <t>March 21, 2025 3:11:52 PM</t>
  </si>
  <si>
    <t>March 21, 2025 3:17:18 PM</t>
  </si>
  <si>
    <t>March 17, 2025 11:14:58 AM</t>
  </si>
  <si>
    <t>March 17, 2025 11:47:26 AM</t>
  </si>
  <si>
    <t>March 17, 2025 11:52:18 AM</t>
  </si>
  <si>
    <t>March 17, 2025 3:02:58 PM</t>
  </si>
  <si>
    <t>March 17, 2025 3:21:59 PM</t>
  </si>
  <si>
    <t>March 17, 2025 3:25:04 PM</t>
  </si>
  <si>
    <t>March 17, 2025 8:37:29 AM</t>
  </si>
  <si>
    <t>March 17, 2025 8:52:27 AM</t>
  </si>
  <si>
    <t>March 17, 2025 8:55:29 AM</t>
  </si>
  <si>
    <t>March 17, 2025 7:31:58 AM</t>
  </si>
  <si>
    <t>March 17, 2025 8:19:26 AM</t>
  </si>
  <si>
    <t>March 17, 2025 8:23:01 AM</t>
  </si>
  <si>
    <t>March 17, 2025 5:03:59 AM</t>
  </si>
  <si>
    <t>March 17, 2025 5:35:29 AM</t>
  </si>
  <si>
    <t>March 17, 2025 5:39:26 AM</t>
  </si>
  <si>
    <t>March 17, 2025 7:55:58 AM</t>
  </si>
  <si>
    <t>March 17, 2025 9:59:59 AM</t>
  </si>
  <si>
    <t>March 17, 2025 10:07:39 AM</t>
  </si>
  <si>
    <t>March 17, 2025 6:57:29 AM</t>
  </si>
  <si>
    <t>March 17, 2025 7:13:27 AM</t>
  </si>
  <si>
    <t>March 17, 2025 7:17:51 AM</t>
  </si>
  <si>
    <t>March 17, 2025 1:09:58 PM</t>
  </si>
  <si>
    <t>March 17, 2025 1:34:56 PM</t>
  </si>
  <si>
    <t>March 17, 2025 1:37:45 PM</t>
  </si>
  <si>
    <t>March 17, 2025 2:27:59 PM</t>
  </si>
  <si>
    <t>March 17, 2025 2:48:29 PM</t>
  </si>
  <si>
    <t>March 17, 2025 2:57:27 PM</t>
  </si>
  <si>
    <t>March 17, 2025 9:04:59 AM</t>
  </si>
  <si>
    <t>March 17, 2025 9:29:29 AM</t>
  </si>
  <si>
    <t>March 17, 2025 9:31:09 AM</t>
  </si>
  <si>
    <t>March 17, 2025 12:30:28 PM</t>
  </si>
  <si>
    <t>March 17, 2025 12:50:24 PM</t>
  </si>
  <si>
    <t>March 17, 2025 1:00:14 PM</t>
  </si>
  <si>
    <t>March 17, 2025 6:18:27 AM</t>
  </si>
  <si>
    <t>March 17, 2025 6:39:58 AM</t>
  </si>
  <si>
    <t>March 17, 2025 6:41:10 AM</t>
  </si>
  <si>
    <t>March 17, 2025 10:15:30 AM</t>
  </si>
  <si>
    <t>March 17, 2025 11:00:29 AM</t>
  </si>
  <si>
    <t>March 17, 2025 11:03:37 AM</t>
  </si>
  <si>
    <t>March 18, 2025 7:10:56 AM</t>
  </si>
  <si>
    <t>March 18, 2025 7:23:58 AM</t>
  </si>
  <si>
    <t>March 18, 2025 7:27:20 AM</t>
  </si>
  <si>
    <t>March 18, 2025 4:56:29 AM</t>
  </si>
  <si>
    <t>March 18, 2025 5:09:28 AM</t>
  </si>
  <si>
    <t>March 18, 2025 5:14:19 AM</t>
  </si>
  <si>
    <t>March 18, 2025 10:06:29 AM</t>
  </si>
  <si>
    <t>March 18, 2025 10:45:59 AM</t>
  </si>
  <si>
    <t>March 18, 2025 10:48:42 AM</t>
  </si>
  <si>
    <t>March 18, 2025 11:50:58 AM</t>
  </si>
  <si>
    <t>March 18, 2025 12:09:29 PM</t>
  </si>
  <si>
    <t>March 18, 2025 12:13:13 PM</t>
  </si>
  <si>
    <t>ERNEST  HERNANDEZ</t>
  </si>
  <si>
    <t>March 18, 2025 2:43:58 PM</t>
  </si>
  <si>
    <t>March 18, 2025 2:54:26 PM</t>
  </si>
  <si>
    <t>March 18, 2025 3:06:30 PM</t>
  </si>
  <si>
    <t>March 18, 2025 1:45:54 PM</t>
  </si>
  <si>
    <t>March 18, 2025 2:22:55 PM</t>
  </si>
  <si>
    <t>March 18, 2025 2:25:19 PM</t>
  </si>
  <si>
    <t>March 18, 2025 8:35:28 AM</t>
  </si>
  <si>
    <t>March 18, 2025 9:16:25 AM</t>
  </si>
  <si>
    <t>March 18, 2025 9:31:09 AM</t>
  </si>
  <si>
    <t>March 18, 2025 8:57:58 AM</t>
  </si>
  <si>
    <t>March 18, 2025 9:31:07 AM</t>
  </si>
  <si>
    <t>NICHOLAS DORSEY</t>
  </si>
  <si>
    <t>March 18, 2025 9:40:57 AM</t>
  </si>
  <si>
    <t>March 18, 2025 10:55:28 AM</t>
  </si>
  <si>
    <t>March 18, 2025 11:00:27 AM</t>
  </si>
  <si>
    <t>March 18, 2025 6:32:29 AM</t>
  </si>
  <si>
    <t>March 18, 2025 7:52:25 AM</t>
  </si>
  <si>
    <t>March 18, 2025 7:58:42 AM</t>
  </si>
  <si>
    <t xml:space="preserve">Lois  Holbert </t>
  </si>
  <si>
    <t>March 18, 2025 12:32:28 PM</t>
  </si>
  <si>
    <t>March 18, 2025 12:46:58 PM</t>
  </si>
  <si>
    <t>March 18, 2025 12:50:28 PM</t>
  </si>
  <si>
    <t>March 19, 2025 6:37:59 AM</t>
  </si>
  <si>
    <t>March 19, 2025 9:28:56 AM</t>
  </si>
  <si>
    <t>March 19, 2025 9:31:30 AM</t>
  </si>
  <si>
    <t>March 19, 2025 1:00:00 PM</t>
  </si>
  <si>
    <t>March 19, 2025 1:36:29 PM</t>
  </si>
  <si>
    <t>March 19, 2025 1:38:55 PM</t>
  </si>
  <si>
    <t>March 19, 2025 5:13:58 AM</t>
  </si>
  <si>
    <t>March 19, 2025 5:57:57 AM</t>
  </si>
  <si>
    <t>March 19, 2025 6:02:41 AM</t>
  </si>
  <si>
    <t>March 19, 2025 10:35:59 AM</t>
  </si>
  <si>
    <t>March 19, 2025 10:54:28 AM</t>
  </si>
  <si>
    <t>March 19, 2025 10:59:31 AM</t>
  </si>
  <si>
    <t>March 19, 2025 5:00:29 AM</t>
  </si>
  <si>
    <t>March 19, 2025 5:39:28 AM</t>
  </si>
  <si>
    <t>March 19, 2025 5:46:48 AM</t>
  </si>
  <si>
    <t>March 20, 2025 9:31:59 AM</t>
  </si>
  <si>
    <t>March 20, 2025 10:18:58 AM</t>
  </si>
  <si>
    <t>March 20, 2025 10:21:46 AM</t>
  </si>
  <si>
    <t xml:space="preserve">Rashad  Ellison </t>
  </si>
  <si>
    <t>March 20, 2025 10:00:26 AM</t>
  </si>
  <si>
    <t>March 20, 2025 10:29:52 AM</t>
  </si>
  <si>
    <t>March 20, 2025 10:34:47 AM</t>
  </si>
  <si>
    <t>March 20, 2025 11:42:27 AM</t>
  </si>
  <si>
    <t>March 20, 2025 12:29:56 PM</t>
  </si>
  <si>
    <t>March 20, 2025 12:40:01 PM</t>
  </si>
  <si>
    <t>March 20, 2025 1:13:24 PM</t>
  </si>
  <si>
    <t>March 20, 2025 1:34:59 PM</t>
  </si>
  <si>
    <t>March 20, 2025 1:36:23 PM</t>
  </si>
  <si>
    <t>March 17, 2025 4:20:55 PM</t>
  </si>
  <si>
    <t>March 17, 2025 4:43:55 PM</t>
  </si>
  <si>
    <t>March 17, 2025 4:51:44 PM</t>
  </si>
  <si>
    <t>WENDY SPARROW</t>
  </si>
  <si>
    <t>March 17, 2025 10:30:59 AM</t>
  </si>
  <si>
    <t>March 17, 2025 11:03:59 AM</t>
  </si>
  <si>
    <t>March 17, 2025 11:06:44 AM</t>
  </si>
  <si>
    <t>March 17, 2025 2:14:30 PM</t>
  </si>
  <si>
    <t>March 17, 2025 3:58:59 PM</t>
  </si>
  <si>
    <t>March 17, 2025 4:00:14 PM</t>
  </si>
  <si>
    <t>March 17, 2025 3:29:28 PM</t>
  </si>
  <si>
    <t>March 17, 2025 4:04:28 PM</t>
  </si>
  <si>
    <t>March 17, 2025 4:06:27 PM</t>
  </si>
  <si>
    <t>BLANCHE JAMES</t>
  </si>
  <si>
    <t>March 17, 2025 11:25:55 AM</t>
  </si>
  <si>
    <t>March 17, 2025 12:50:59 PM</t>
  </si>
  <si>
    <t>March 17, 2025 12:52:57 PM</t>
  </si>
  <si>
    <t>March 17, 2025 9:48:57 AM</t>
  </si>
  <si>
    <t>March 17, 2025 10:04:27 AM</t>
  </si>
  <si>
    <t>March 17, 2025 10:07:26 AM</t>
  </si>
  <si>
    <t>TATIANA KIRKLAND</t>
  </si>
  <si>
    <t>March 17, 2025 1:31:58 PM</t>
  </si>
  <si>
    <t>March 17, 2025 3:01:29 PM</t>
  </si>
  <si>
    <t>March 17, 2025 3:04:37 PM</t>
  </si>
  <si>
    <t>CHERYL TURNER</t>
  </si>
  <si>
    <t>March 17, 2025 9:29:59 AM</t>
  </si>
  <si>
    <t>March 17, 2025 10:38:59 AM</t>
  </si>
  <si>
    <t>March 17, 2025 10:43:45 AM</t>
  </si>
  <si>
    <t>March 17, 2025 11:51:24 AM</t>
  </si>
  <si>
    <t>March 17, 2025 12:23:23 PM</t>
  </si>
  <si>
    <t>March 17, 2025 12:25:20 PM</t>
  </si>
  <si>
    <t>March 17, 2025 2:42:57 PM</t>
  </si>
  <si>
    <t>March 17, 2025 2:49:38 PM</t>
  </si>
  <si>
    <t>March 18, 2025 3:03:58 PM</t>
  </si>
  <si>
    <t>March 18, 2025 3:26:29 PM</t>
  </si>
  <si>
    <t>March 18, 2025 3:28:23 PM</t>
  </si>
  <si>
    <t>March 18, 2025 1:34:59 PM</t>
  </si>
  <si>
    <t>March 18, 2025 2:52:26 PM</t>
  </si>
  <si>
    <t>March 18, 2025 2:55:56 PM</t>
  </si>
  <si>
    <t>PAMELA RIALS</t>
  </si>
  <si>
    <t>March 18, 2025 2:16:30 PM</t>
  </si>
  <si>
    <t>March 18, 2025 2:29:29 PM</t>
  </si>
  <si>
    <t>March 18, 2025 2:33:39 PM</t>
  </si>
  <si>
    <t>March 18, 2025 5:16:56 PM</t>
  </si>
  <si>
    <t>March 18, 2025 5:36:26 PM</t>
  </si>
  <si>
    <t>March 18, 2025 5:41:41 PM</t>
  </si>
  <si>
    <t>JAMES SLAUGHTER</t>
  </si>
  <si>
    <t>March 18, 2025 6:04:26 PM</t>
  </si>
  <si>
    <t>March 18, 2025 6:17:59 PM</t>
  </si>
  <si>
    <t>March 18, 2025 6:21:46 PM</t>
  </si>
  <si>
    <t>March 18, 2025 7:25:28 PM</t>
  </si>
  <si>
    <t>March 18, 2025 7:35:57 PM</t>
  </si>
  <si>
    <t>March 18, 2025 7:40:47 PM</t>
  </si>
  <si>
    <t>March 18, 2025 8:08:58 PM</t>
  </si>
  <si>
    <t>March 18, 2025 8:25:57 PM</t>
  </si>
  <si>
    <t>March 18, 2025 8:31:00 PM</t>
  </si>
  <si>
    <t>CORNELIUS CULPEPPER</t>
  </si>
  <si>
    <t>March 19, 2025 6:27:29 PM</t>
  </si>
  <si>
    <t>March 19, 2025 6:42:57 PM</t>
  </si>
  <si>
    <t>March 19, 2025 6:46:22 PM</t>
  </si>
  <si>
    <t>March 19, 2025 5:40:24 PM</t>
  </si>
  <si>
    <t>March 19, 2025 5:54:22 PM</t>
  </si>
  <si>
    <t>March 19, 2025 5:57:40 PM</t>
  </si>
  <si>
    <t>March 19, 2025 2:04:57 PM</t>
  </si>
  <si>
    <t>March 19, 2025 2:58:28 PM</t>
  </si>
  <si>
    <t>March 19, 2025 3:00:34 PM</t>
  </si>
  <si>
    <t>March 19, 2025 3:10:25 PM</t>
  </si>
  <si>
    <t>March 19, 2025 3:37:24 PM</t>
  </si>
  <si>
    <t>March 19, 2025 3:44:15 PM</t>
  </si>
  <si>
    <t>March 19, 2025 8:54:58 PM</t>
  </si>
  <si>
    <t>March 19, 2025 9:31:25 PM</t>
  </si>
  <si>
    <t>March 19, 2025 9:33:10 PM</t>
  </si>
  <si>
    <t>March 19, 2025 7:10:57 PM</t>
  </si>
  <si>
    <t>March 19, 2025 7:39:28 PM</t>
  </si>
  <si>
    <t>March 19, 2025 7:43:31 PM</t>
  </si>
  <si>
    <t>ROSIE MARTINEZ</t>
  </si>
  <si>
    <t>March 19, 2025 4:19:56 PM</t>
  </si>
  <si>
    <t>March 19, 2025 4:56:59 PM</t>
  </si>
  <si>
    <t>March 19, 2025 5:00:30 PM</t>
  </si>
  <si>
    <t>March 19, 2025 2:38:27 PM</t>
  </si>
  <si>
    <t>March 19, 2025 4:46:26 PM</t>
  </si>
  <si>
    <t>March 19, 2025 4:48:04 PM</t>
  </si>
  <si>
    <t>March 19, 2025 5:11:28 PM</t>
  </si>
  <si>
    <t>March 19, 2025 5:29:59 PM</t>
  </si>
  <si>
    <t>March 19, 2025 5:35:15 PM</t>
  </si>
  <si>
    <t>March 19, 2025 7:53:29 PM</t>
  </si>
  <si>
    <t>March 19, 2025 8:13:59 PM</t>
  </si>
  <si>
    <t>March 19, 2025 8:16:32 PM</t>
  </si>
  <si>
    <t>March 20, 2025 2:57:26 PM</t>
  </si>
  <si>
    <t>March 20, 2025 3:47:27 PM</t>
  </si>
  <si>
    <t>March 20, 2025 3:49:35 PM</t>
  </si>
  <si>
    <t>March 20, 2025 4:15:27 PM</t>
  </si>
  <si>
    <t>March 20, 2025 4:29:57 PM</t>
  </si>
  <si>
    <t>March 20, 2025 4:34:57 PM</t>
  </si>
  <si>
    <t>March 20, 2025 5:25:28 PM</t>
  </si>
  <si>
    <t>March 20, 2025 5:47:57 PM</t>
  </si>
  <si>
    <t>March 20, 2025 5:50:05 PM</t>
  </si>
  <si>
    <t>March 20, 2025 6:55:21 PM</t>
  </si>
  <si>
    <t>March 20, 2025 8:03:25 PM</t>
  </si>
  <si>
    <t>March 20, 2025 8:09:11 PM</t>
  </si>
  <si>
    <t>KIM DINH DU</t>
  </si>
  <si>
    <t>March 20, 2025 4:47:30 PM</t>
  </si>
  <si>
    <t>March 20, 2025 5:01:58 PM</t>
  </si>
  <si>
    <t>March 20, 2025 5:03:19 PM</t>
  </si>
  <si>
    <t>March 20, 2025 7:11:27 PM</t>
  </si>
  <si>
    <t>March 20, 2025 7:25:58 PM</t>
  </si>
  <si>
    <t>March 20, 2025 7:28:17 PM</t>
  </si>
  <si>
    <t>March 20, 2025 9:27:58 PM</t>
  </si>
  <si>
    <t>March 20, 2025 9:41:56 PM</t>
  </si>
  <si>
    <t>March 20, 2025 9:44:28 PM</t>
  </si>
  <si>
    <t>March 20, 2025 5:38:59 PM</t>
  </si>
  <si>
    <t>March 20, 2025 5:42:22 PM</t>
  </si>
  <si>
    <t>March 21, 2025 3:45:28 PM</t>
  </si>
  <si>
    <t>March 21, 2025 4:10:55 PM</t>
  </si>
  <si>
    <t>March 21, 2025 4:18:42 PM</t>
  </si>
  <si>
    <t>March 21, 2025 4:35:59 PM</t>
  </si>
  <si>
    <t>March 21, 2025 4:50:59 PM</t>
  </si>
  <si>
    <t>March 21, 2025 4:54:05 PM</t>
  </si>
  <si>
    <t>March 21, 2025 10:25:22 PM</t>
  </si>
  <si>
    <t>March 21, 2025 10:59:58 PM</t>
  </si>
  <si>
    <t>March 21, 2025 11:03:14 PM</t>
  </si>
  <si>
    <t>VIRGIE GARDNER</t>
  </si>
  <si>
    <t>March 21, 2025 2:48:59 PM</t>
  </si>
  <si>
    <t>March 21, 2025 3:17:31 PM</t>
  </si>
  <si>
    <t>March 21, 2025 8:44:56 PM</t>
  </si>
  <si>
    <t>March 21, 2025 9:27:58 PM</t>
  </si>
  <si>
    <t>March 21, 2025 9:35:26 PM</t>
  </si>
  <si>
    <t>March 21, 2025 7:23:25 PM</t>
  </si>
  <si>
    <t>March 21, 2025 8:14:51 PM</t>
  </si>
  <si>
    <t>March 21, 2025 11:24:29 PM</t>
  </si>
  <si>
    <t>March 21, 2025 11:58:56 PM</t>
  </si>
  <si>
    <t>March 22, 2025 12:03:05 AM</t>
  </si>
  <si>
    <t xml:space="preserve">Marisela  Cano-Olvera </t>
  </si>
  <si>
    <t>March 21, 2025 9:14:23 PM</t>
  </si>
  <si>
    <t>March 21, 2025 9:44:59 PM</t>
  </si>
  <si>
    <t>March 21, 2025 9:49:37 PM</t>
  </si>
  <si>
    <t>March 21, 2025 5:17:28 PM</t>
  </si>
  <si>
    <t>March 21, 2025 5:36:29 PM</t>
  </si>
  <si>
    <t>March 21, 2025 5:39:01 PM</t>
  </si>
  <si>
    <t>March 21, 2025 6:51:27 PM</t>
  </si>
  <si>
    <t>March 21, 2025 7:56:28 PM</t>
  </si>
  <si>
    <t>March 21, 2025 7:58:04 PM</t>
  </si>
  <si>
    <t>March 21, 2025 5:00:55 PM</t>
  </si>
  <si>
    <t>March 21, 2025 6:30:26 PM</t>
  </si>
  <si>
    <t>March 21, 2025 6:37:23 PM</t>
  </si>
  <si>
    <t>March 22, 2025 6:20:58 PM</t>
  </si>
  <si>
    <t>March 22, 2025 6:44:59 PM</t>
  </si>
  <si>
    <t>March 22, 2025 6:48:04 PM</t>
  </si>
  <si>
    <t>March 22, 2025 3:21:58 PM</t>
  </si>
  <si>
    <t>March 22, 2025 3:33:57 PM</t>
  </si>
  <si>
    <t>March 22, 2025 3:40:49 PM</t>
  </si>
  <si>
    <t>March 22, 2025 10:49:59 PM</t>
  </si>
  <si>
    <t>March 22, 2025 11:28:52 PM</t>
  </si>
  <si>
    <t>March 22, 2025 11:32:52 PM</t>
  </si>
  <si>
    <t>March 22, 2025 4:45:24 PM</t>
  </si>
  <si>
    <t>March 22, 2025 5:06:55 PM</t>
  </si>
  <si>
    <t>March 22, 2025 5:10:24 PM</t>
  </si>
  <si>
    <t>March 22, 2025 4:09:23 PM</t>
  </si>
  <si>
    <t>March 22, 2025 4:30:26 PM</t>
  </si>
  <si>
    <t>March 22, 2025 4:33:58 PM</t>
  </si>
  <si>
    <t>March 22, 2025 11:13:55 PM</t>
  </si>
  <si>
    <t>March 22, 2025 11:46:57 PM</t>
  </si>
  <si>
    <t>March 22, 2025 11:48:23 PM</t>
  </si>
  <si>
    <t>March 22, 2025 5:15:29 PM</t>
  </si>
  <si>
    <t>March 22, 2025 5:44:58 PM</t>
  </si>
  <si>
    <t>March 22, 2025 5:48:11 PM</t>
  </si>
  <si>
    <t>March 22, 2025 8:38:58 PM</t>
  </si>
  <si>
    <t>March 22, 2025 9:25:58 PM</t>
  </si>
  <si>
    <t>March 22, 2025 9:27:41 PM</t>
  </si>
  <si>
    <t>GABI TCHAPDA</t>
  </si>
  <si>
    <t>March 22, 2025 9:08:29 PM</t>
  </si>
  <si>
    <t>March 22, 2025 10:11:24 PM</t>
  </si>
  <si>
    <t>March 22, 2025 10:14:18 PM</t>
  </si>
  <si>
    <t>AUSTIN JOSEPH</t>
  </si>
  <si>
    <t>March 22, 2025 8:00:56 PM</t>
  </si>
  <si>
    <t>March 22, 2025 8:34:29 PM</t>
  </si>
  <si>
    <t>March 22, 2025 8:36:57 PM</t>
  </si>
  <si>
    <t>YVONNE FREEMAN</t>
  </si>
  <si>
    <t>March 17, 2025 2:48:26 PM</t>
  </si>
  <si>
    <t>March 17, 2025 3:05:07 PM</t>
  </si>
  <si>
    <t>TRACY HARRIS</t>
  </si>
  <si>
    <t>March 17, 2025 9:41:59 AM</t>
  </si>
  <si>
    <t>March 17, 2025 11:35:59 AM</t>
  </si>
  <si>
    <t>March 17, 2025 11:40:56 AM</t>
  </si>
  <si>
    <t xml:space="preserve">Gwenetta  Fleming </t>
  </si>
  <si>
    <t>March 17, 2025 10:45:29 AM</t>
  </si>
  <si>
    <t>March 17, 2025 12:12:29 PM</t>
  </si>
  <si>
    <t>March 17, 2025 12:15:40 PM</t>
  </si>
  <si>
    <t>March 17, 2025 8:06:56 AM</t>
  </si>
  <si>
    <t>March 17, 2025 8:22:55 AM</t>
  </si>
  <si>
    <t>March 17, 2025 8:25:20 AM</t>
  </si>
  <si>
    <t>BRANDON ALLEN</t>
  </si>
  <si>
    <t>March 17, 2025 8:57:29 AM</t>
  </si>
  <si>
    <t>March 17, 2025 10:03:27 AM</t>
  </si>
  <si>
    <t>March 17, 2025 10:07:32 AM</t>
  </si>
  <si>
    <t>March 17, 2025 7:45:49 AM</t>
  </si>
  <si>
    <t>March 17, 2025 9:20:22 AM</t>
  </si>
  <si>
    <t>March 17, 2025 9:22:45 AM</t>
  </si>
  <si>
    <t>March 17, 2025 11:57:24 AM</t>
  </si>
  <si>
    <t>March 17, 2025 12:05:19 PM</t>
  </si>
  <si>
    <t>March 17, 2025 2:12:28 PM</t>
  </si>
  <si>
    <t>March 17, 2025 2:37:57 PM</t>
  </si>
  <si>
    <t>March 17, 2025 2:40:29 PM</t>
  </si>
  <si>
    <t>STEPHEN MCNEIL</t>
  </si>
  <si>
    <t>March 18, 2025 11:30:28 AM</t>
  </si>
  <si>
    <t>March 18, 2025 11:59:59 AM</t>
  </si>
  <si>
    <t>March 18, 2025 12:03:28 PM</t>
  </si>
  <si>
    <t>March 18, 2025 10:34:25 AM</t>
  </si>
  <si>
    <t>March 18, 2025 10:54:29 AM</t>
  </si>
  <si>
    <t>March 18, 2025 10:56:39 AM</t>
  </si>
  <si>
    <t>March 18, 2025 2:39:59 PM</t>
  </si>
  <si>
    <t>March 18, 2025 4:47:29 PM</t>
  </si>
  <si>
    <t>March 18, 2025 4:48:38 PM</t>
  </si>
  <si>
    <t>March 18, 2025 3:24:24 PM</t>
  </si>
  <si>
    <t>March 18, 2025 4:25:00 PM</t>
  </si>
  <si>
    <t>March 18, 2025 4:26:23 PM</t>
  </si>
  <si>
    <t>STANLEY SMITH</t>
  </si>
  <si>
    <t>March 18, 2025 3:00:59 PM</t>
  </si>
  <si>
    <t>March 18, 2025 3:06:55 PM</t>
  </si>
  <si>
    <t>March 18, 2025 3:09:07 PM</t>
  </si>
  <si>
    <t>March 18, 2025 9:49:29 AM</t>
  </si>
  <si>
    <t>March 18, 2025 10:06:24 AM</t>
  </si>
  <si>
    <t>March 18, 2025 10:08:06 AM</t>
  </si>
  <si>
    <t>March 18, 2025 4:26:25 PM</t>
  </si>
  <si>
    <t>March 18, 2025 4:00:29 PM</t>
  </si>
  <si>
    <t>March 18, 2025 4:04:03 PM</t>
  </si>
  <si>
    <t>March 18, 2025 8:14:58 AM</t>
  </si>
  <si>
    <t>March 18, 2025 9:05:28 AM</t>
  </si>
  <si>
    <t>March 18, 2025 9:07:28 AM</t>
  </si>
  <si>
    <t>March 18, 2025 12:25:27 PM</t>
  </si>
  <si>
    <t>March 18, 2025 12:52:59 PM</t>
  </si>
  <si>
    <t>March 18, 2025 12:53:55 PM</t>
  </si>
  <si>
    <t>WANDA BENNETT</t>
  </si>
  <si>
    <t>March 18, 2025 1:57:58 PM</t>
  </si>
  <si>
    <t>March 18, 2025 2:24:31 PM</t>
  </si>
  <si>
    <t>March 18, 2025 2:27:27 PM</t>
  </si>
  <si>
    <t>DIANE JOHNSON</t>
  </si>
  <si>
    <t>March 18, 2025 11:11:54 AM</t>
  </si>
  <si>
    <t>March 18, 2025 11:42:25 AM</t>
  </si>
  <si>
    <t>March 18, 2025 11:44:23 AM</t>
  </si>
  <si>
    <t>March 19, 2025 8:14:59 AM</t>
  </si>
  <si>
    <t>March 19, 2025 8:49:56 AM</t>
  </si>
  <si>
    <t>March 19, 2025 8:51:52 AM</t>
  </si>
  <si>
    <t>March 19, 2025 6:52:26 AM</t>
  </si>
  <si>
    <t>March 19, 2025 8:51:48 AM</t>
  </si>
  <si>
    <t>ULISES  SALMERON</t>
  </si>
  <si>
    <t>March 19, 2025 2:06:00 PM</t>
  </si>
  <si>
    <t>March 19, 2025 2:36:29 PM</t>
  </si>
  <si>
    <t>March 19, 2025 2:38:08 PM</t>
  </si>
  <si>
    <t>March 19, 2025 12:54:59 PM</t>
  </si>
  <si>
    <t>March 19, 2025 1:32:56 PM</t>
  </si>
  <si>
    <t>March 19, 2025 1:34:37 PM</t>
  </si>
  <si>
    <t>ANA MORALES</t>
  </si>
  <si>
    <t>March 19, 2025 11:12:25 AM</t>
  </si>
  <si>
    <t>March 19, 2025 12:01:25 PM</t>
  </si>
  <si>
    <t>March 19, 2025 12:04:32 PM</t>
  </si>
  <si>
    <t>March 19, 2025 8:01:29 AM</t>
  </si>
  <si>
    <t>March 19, 2025 8:51:51 AM</t>
  </si>
  <si>
    <t>March 19, 2025 9:27:24 AM</t>
  </si>
  <si>
    <t>March 19, 2025 9:35:55 AM</t>
  </si>
  <si>
    <t>March 19, 2025 9:38:46 AM</t>
  </si>
  <si>
    <t>FLORANCE  SORIA</t>
  </si>
  <si>
    <t>March 19, 2025 9:12:23 AM</t>
  </si>
  <si>
    <t>March 19, 2025 10:32:55 AM</t>
  </si>
  <si>
    <t>March 19, 2025 10:35:10 AM</t>
  </si>
  <si>
    <t>March 19, 2025 11:43:29 AM</t>
  </si>
  <si>
    <t>March 19, 2025 12:27:59 PM</t>
  </si>
  <si>
    <t>March 19, 2025 12:29:42 PM</t>
  </si>
  <si>
    <t>March 19, 2025 9:45:29 AM</t>
  </si>
  <si>
    <t>March 19, 2025 10:08:28 AM</t>
  </si>
  <si>
    <t>March 19, 2025 10:13:23 AM</t>
  </si>
  <si>
    <t>March 19, 2025 7:56:59 AM</t>
  </si>
  <si>
    <t>March 19, 2025 8:51:49 AM</t>
  </si>
  <si>
    <t>March 19, 2025 2:21:57 PM</t>
  </si>
  <si>
    <t>March 19, 2025 2:43:58 PM</t>
  </si>
  <si>
    <t>March 19, 2025 2:47:15 PM</t>
  </si>
  <si>
    <t>March 19, 2025 3:00:25 PM</t>
  </si>
  <si>
    <t>March 19, 2025 3:26:29 PM</t>
  </si>
  <si>
    <t>March 19, 2025 3:28:11 PM</t>
  </si>
  <si>
    <t>March 20, 2025 9:18:54 AM</t>
  </si>
  <si>
    <t>March 20, 2025 9:59:59 AM</t>
  </si>
  <si>
    <t>March 20, 2025 10:01:40 AM</t>
  </si>
  <si>
    <t>March 20, 2025 9:42:57 AM</t>
  </si>
  <si>
    <t>March 20, 2025 10:16:44 AM</t>
  </si>
  <si>
    <t>March 20, 2025 12:25:27 PM</t>
  </si>
  <si>
    <t>March 20, 2025 12:43:23 PM</t>
  </si>
  <si>
    <t>March 20, 2025 12:49:04 PM</t>
  </si>
  <si>
    <t>March 20, 2025 1:27:29 PM</t>
  </si>
  <si>
    <t>March 20, 2025 1:40:24 PM</t>
  </si>
  <si>
    <t>March 20, 2025 1:44:47 PM</t>
  </si>
  <si>
    <t>ANITA ALONZO</t>
  </si>
  <si>
    <t>March 20, 2025 2:01:26 PM</t>
  </si>
  <si>
    <t>March 20, 2025 2:27:21 PM</t>
  </si>
  <si>
    <t>March 20, 2025 2:31:15 PM</t>
  </si>
  <si>
    <t>RUBY ROBINSON</t>
  </si>
  <si>
    <t>March 20, 2025 4:28:59 PM</t>
  </si>
  <si>
    <t>March 20, 2025 5:01:53 PM</t>
  </si>
  <si>
    <t>March 20, 2025 5:07:29 PM</t>
  </si>
  <si>
    <t>March 20, 2025 2:45:29 PM</t>
  </si>
  <si>
    <t>March 20, 2025 3:12:59 PM</t>
  </si>
  <si>
    <t>March 20, 2025 3:15:08 PM</t>
  </si>
  <si>
    <t>March 20, 2025 2:20:57 PM</t>
  </si>
  <si>
    <t>March 20, 2025 2:38:56 PM</t>
  </si>
  <si>
    <t>March 20, 2025 2:40:11 PM</t>
  </si>
  <si>
    <t>March 20, 2025 8:16:27 AM</t>
  </si>
  <si>
    <t>March 20, 2025 8:23:24 AM</t>
  </si>
  <si>
    <t>March 20, 2025 8:25:08 AM</t>
  </si>
  <si>
    <t>March 20, 2025 3:18:55 PM</t>
  </si>
  <si>
    <t>March 20, 2025 3:36:26 PM</t>
  </si>
  <si>
    <t>March 20, 2025 3:41:54 PM</t>
  </si>
  <si>
    <t>March 20, 2025 7:55:23 AM</t>
  </si>
  <si>
    <t>March 20, 2025 8:47:52 AM</t>
  </si>
  <si>
    <t>March 20, 2025 8:49:29 AM</t>
  </si>
  <si>
    <t>March 21, 2025 2:27:59 PM</t>
  </si>
  <si>
    <t>March 21, 2025 2:41:59 PM</t>
  </si>
  <si>
    <t>March 21, 2025 2:43:14 PM</t>
  </si>
  <si>
    <t>ETHAN MUNOZ-NGUYEN</t>
  </si>
  <si>
    <t>March 21, 2025 1:28:27 PM</t>
  </si>
  <si>
    <t>March 21, 2025 2:49:27 PM</t>
  </si>
  <si>
    <t>March 21, 2025 2:54:22 PM</t>
  </si>
  <si>
    <t>March 21, 2025 11:08:25 AM</t>
  </si>
  <si>
    <t>March 21, 2025 11:42:27 AM</t>
  </si>
  <si>
    <t>March 21, 2025 12:02:23 PM</t>
  </si>
  <si>
    <t>March 21, 2025 11:26:53 AM</t>
  </si>
  <si>
    <t>March 21, 2025 12:02:18 PM</t>
  </si>
  <si>
    <t>FELIPA MONDRAGON</t>
  </si>
  <si>
    <t>March 21, 2025 4:07:58 PM</t>
  </si>
  <si>
    <t>March 21, 2025 5:40:27 PM</t>
  </si>
  <si>
    <t>March 21, 2025 5:41:15 PM</t>
  </si>
  <si>
    <t>March 21, 2025 3:05:52 PM</t>
  </si>
  <si>
    <t>March 21, 2025 3:54:26 PM</t>
  </si>
  <si>
    <t>March 21, 2025 3:55:28 PM</t>
  </si>
  <si>
    <t>March 21, 2025 10:05:28 AM</t>
  </si>
  <si>
    <t>March 21, 2025 10:40:55 AM</t>
  </si>
  <si>
    <t>March 21, 2025 10:44:21 AM</t>
  </si>
  <si>
    <t>March 21, 2025 1:57:30 PM</t>
  </si>
  <si>
    <t>March 21, 2025 2:12:25 PM</t>
  </si>
  <si>
    <t>March 21, 2025 2:14:43 PM</t>
  </si>
  <si>
    <t>NANCY DRANE</t>
  </si>
  <si>
    <t>March 22, 2025 11:50:56 AM</t>
  </si>
  <si>
    <t>March 22, 2025 12:18:25 PM</t>
  </si>
  <si>
    <t>March 22, 2025 12:21:57 PM</t>
  </si>
  <si>
    <t>Shaolan Zheng</t>
  </si>
  <si>
    <t>March 22, 2025 8:29:29 AM</t>
  </si>
  <si>
    <t>March 22, 2025 8:52:26 AM</t>
  </si>
  <si>
    <t>March 22, 2025 8:54:24 AM</t>
  </si>
  <si>
    <t>March 22, 2025 1:56:28 PM</t>
  </si>
  <si>
    <t>March 22, 2025 2:14:23 PM</t>
  </si>
  <si>
    <t>March 22, 2025 2:21:12 PM</t>
  </si>
  <si>
    <t>March 22, 2025 2:39:24 PM</t>
  </si>
  <si>
    <t>March 22, 2025 2:58:28 PM</t>
  </si>
  <si>
    <t>March 22, 2025 3:06:02 PM</t>
  </si>
  <si>
    <t>March 22, 2025 12:43:54 PM</t>
  </si>
  <si>
    <t>March 22, 2025 1:07:59 PM</t>
  </si>
  <si>
    <t>March 22, 2025 1:13:33 PM</t>
  </si>
  <si>
    <t>March 22, 2025 9:03:57 AM</t>
  </si>
  <si>
    <t>March 22, 2025 9:38:57 AM</t>
  </si>
  <si>
    <t>March 22, 2025 9:42:40 AM</t>
  </si>
  <si>
    <t>March 22, 2025 9:26:28 AM</t>
  </si>
  <si>
    <t>March 22, 2025 9:44:56 AM</t>
  </si>
  <si>
    <t>March 22, 2025 9:47:37 AM</t>
  </si>
  <si>
    <t>EDWIN MERGULHAO</t>
  </si>
  <si>
    <t>March 22, 2025 10:58:25 AM</t>
  </si>
  <si>
    <t>March 22, 2025 11:10:29 AM</t>
  </si>
  <si>
    <t>March 22, 2025 11:13:18 AM</t>
  </si>
  <si>
    <t>March 22, 2025 10:18:56 AM</t>
  </si>
  <si>
    <t>March 22, 2025 10:28:56 AM</t>
  </si>
  <si>
    <t>March 22, 2025 10:31:06 AM</t>
  </si>
  <si>
    <t>March 17, 2025 2:24:30 PM</t>
  </si>
  <si>
    <t>March 17, 2025 2:33:23 PM</t>
  </si>
  <si>
    <t>March 17, 2025 2:37:25 PM</t>
  </si>
  <si>
    <t>March 17, 2025 2:43:57 PM</t>
  </si>
  <si>
    <t>March 17, 2025 2:59:57 PM</t>
  </si>
  <si>
    <t>March 17, 2025 3:03:14 PM</t>
  </si>
  <si>
    <t>March 17, 2025 9:59:29 AM</t>
  </si>
  <si>
    <t>March 17, 2025 10:37:59 AM</t>
  </si>
  <si>
    <t>March 17, 2025 10:46:46 AM</t>
  </si>
  <si>
    <t>Andrew  Garcia</t>
  </si>
  <si>
    <t>March 17, 2025 7:45:28 AM</t>
  </si>
  <si>
    <t>March 17, 2025 8:16:25 AM</t>
  </si>
  <si>
    <t>March 17, 2025 8:19:06 AM</t>
  </si>
  <si>
    <t>PAMELA FRIERSON</t>
  </si>
  <si>
    <t>March 17, 2025 3:14:28 PM</t>
  </si>
  <si>
    <t>March 17, 2025 3:38:57 PM</t>
  </si>
  <si>
    <t>March 17, 2025 3:40:33 PM</t>
  </si>
  <si>
    <t>CYNTHIA LOVE</t>
  </si>
  <si>
    <t>March 17, 2025 10:14:23 AM</t>
  </si>
  <si>
    <t>March 17, 2025 10:50:56 AM</t>
  </si>
  <si>
    <t>March 17, 2025 10:54:29 AM</t>
  </si>
  <si>
    <t>March 17, 2025 1:11:28 PM</t>
  </si>
  <si>
    <t>March 17, 2025 1:58:52 PM</t>
  </si>
  <si>
    <t>March 17, 2025 2:01:08 PM</t>
  </si>
  <si>
    <t>March 18, 2025 9:41:29 AM</t>
  </si>
  <si>
    <t>March 18, 2025 10:08:29 AM</t>
  </si>
  <si>
    <t>March 18, 2025 10:11:11 AM</t>
  </si>
  <si>
    <t>March 18, 2025 8:40:29 AM</t>
  </si>
  <si>
    <t>March 18, 2025 9:06:22 AM</t>
  </si>
  <si>
    <t>March 18, 2025 9:10:34 AM</t>
  </si>
  <si>
    <t>March 18, 2025 12:07:22 PM</t>
  </si>
  <si>
    <t>March 18, 2025 12:31:59 PM</t>
  </si>
  <si>
    <t>March 18, 2025 12:34:19 PM</t>
  </si>
  <si>
    <t>GLORIA ACUNA</t>
  </si>
  <si>
    <t>March 18, 2025 3:23:54 PM</t>
  </si>
  <si>
    <t>March 18, 2025 3:36:57 PM</t>
  </si>
  <si>
    <t>March 18, 2025 3:41:35 PM</t>
  </si>
  <si>
    <t>March 18, 2025 2:24:24 PM</t>
  </si>
  <si>
    <t>March 18, 2025 2:50:57 PM</t>
  </si>
  <si>
    <t>March 18, 2025 2:54:44 PM</t>
  </si>
  <si>
    <t>March 18, 2025 7:00:53 AM</t>
  </si>
  <si>
    <t>March 18, 2025 7:47:54 AM</t>
  </si>
  <si>
    <t>March 18, 2025 7:51:32 AM</t>
  </si>
  <si>
    <t>March 18, 2025 6:47:52 AM</t>
  </si>
  <si>
    <t>March 18, 2025 7:35:25 AM</t>
  </si>
  <si>
    <t>March 18, 2025 7:40:41 AM</t>
  </si>
  <si>
    <t>March 18, 2025 11:04:28 AM</t>
  </si>
  <si>
    <t>March 18, 2025 11:39:28 AM</t>
  </si>
  <si>
    <t>March 18, 2025 11:44:50 AM</t>
  </si>
  <si>
    <t>March 18, 2025 12:59:53 PM</t>
  </si>
  <si>
    <t>March 18, 2025 1:52:29 PM</t>
  </si>
  <si>
    <t>March 18, 2025 2:00:20 PM</t>
  </si>
  <si>
    <t>March 18, 2025 9:57:54 AM</t>
  </si>
  <si>
    <t>March 18, 2025 10:22:51 AM</t>
  </si>
  <si>
    <t>March 18, 2025 10:46:40 AM</t>
  </si>
  <si>
    <t>March 18, 2025 8:07:29 AM</t>
  </si>
  <si>
    <t>March 18, 2025 8:13:59 AM</t>
  </si>
  <si>
    <t>March 18, 2025 8:16:26 AM</t>
  </si>
  <si>
    <t>March 19, 2025 2:00:27 PM</t>
  </si>
  <si>
    <t>March 19, 2025 2:30:57 PM</t>
  </si>
  <si>
    <t>March 19, 2025 2:34:06 PM</t>
  </si>
  <si>
    <t>March 19, 2025 8:29:27 AM</t>
  </si>
  <si>
    <t>March 19, 2025 8:48:54 AM</t>
  </si>
  <si>
    <t>March 19, 2025 8:52:02 AM</t>
  </si>
  <si>
    <t>March 19, 2025 10:04:56 AM</t>
  </si>
  <si>
    <t>March 19, 2025 11:24:27 AM</t>
  </si>
  <si>
    <t>March 19, 2025 11:26:26 AM</t>
  </si>
  <si>
    <t>GLORIA HOWARD</t>
  </si>
  <si>
    <t>March 19, 2025 6:16:54 AM</t>
  </si>
  <si>
    <t>March 19, 2025 8:12:57 AM</t>
  </si>
  <si>
    <t>March 19, 2025 8:16:44 AM</t>
  </si>
  <si>
    <t>March 19, 2025 2:34:07 PM</t>
  </si>
  <si>
    <t>March 19, 2025 9:34:52 AM</t>
  </si>
  <si>
    <t>March 19, 2025 9:46:55 AM</t>
  </si>
  <si>
    <t>March 19, 2025 9:48:44 AM</t>
  </si>
  <si>
    <t>March 19, 2025 12:54:24 PM</t>
  </si>
  <si>
    <t>March 19, 2025 1:36:21 PM</t>
  </si>
  <si>
    <t>March 19, 2025 1:39:04 PM</t>
  </si>
  <si>
    <t>DANIEL QUINONES</t>
  </si>
  <si>
    <t>March 19, 2025 10:31:22 AM</t>
  </si>
  <si>
    <t>March 19, 2025 10:55:29 AM</t>
  </si>
  <si>
    <t>March 19, 2025 10:57:43 AM</t>
  </si>
  <si>
    <t>March 20, 2025 1:26:59 PM</t>
  </si>
  <si>
    <t>March 20, 2025 1:38:51 PM</t>
  </si>
  <si>
    <t>March 20, 2025 1:40:21 PM</t>
  </si>
  <si>
    <t>March 20, 2025 12:34:25 PM</t>
  </si>
  <si>
    <t>March 20, 2025 12:51:58 PM</t>
  </si>
  <si>
    <t>March 20, 2025 12:58:39 PM</t>
  </si>
  <si>
    <t>March 20, 2025 1:52:24 PM</t>
  </si>
  <si>
    <t>March 20, 2025 2:25:56 PM</t>
  </si>
  <si>
    <t>March 20, 2025 2:29:36 PM</t>
  </si>
  <si>
    <t>March 20, 2025 11:11:15 AM</t>
  </si>
  <si>
    <t>March 20, 2025 11:25:24 AM</t>
  </si>
  <si>
    <t>March 20, 2025 12:00:22 PM</t>
  </si>
  <si>
    <t>March 20, 2025 7:17:28 AM</t>
  </si>
  <si>
    <t>March 20, 2025 8:47:28 AM</t>
  </si>
  <si>
    <t>March 20, 2025 8:49:30 AM</t>
  </si>
  <si>
    <t>TOVA VOLNER</t>
  </si>
  <si>
    <t>March 20, 2025 9:01:55 AM</t>
  </si>
  <si>
    <t>March 20, 2025 9:14:53 AM</t>
  </si>
  <si>
    <t>March 20, 2025 9:16:53 AM</t>
  </si>
  <si>
    <t>March 20, 2025 7:58:54 AM</t>
  </si>
  <si>
    <t>March 20, 2025 8:49:33 AM</t>
  </si>
  <si>
    <t>March 21, 2025 6:21:29 AM</t>
  </si>
  <si>
    <t>March 21, 2025 7:17:54 AM</t>
  </si>
  <si>
    <t>March 21, 2025 7:21:13 AM</t>
  </si>
  <si>
    <t>March 21, 2025 11:38:58 AM</t>
  </si>
  <si>
    <t>March 21, 2025 12:02:54 PM</t>
  </si>
  <si>
    <t>March 21, 2025 12:06:44 PM</t>
  </si>
  <si>
    <t>March 21, 2025 5:18:57 AM</t>
  </si>
  <si>
    <t>March 21, 2025 5:41:57 AM</t>
  </si>
  <si>
    <t>March 21, 2025 5:46:24 AM</t>
  </si>
  <si>
    <t>BOLIVIA ROMAN DE CASTILLO</t>
  </si>
  <si>
    <t>March 21, 2025 11:13:27 AM</t>
  </si>
  <si>
    <t>March 21, 2025 12:32:31 PM</t>
  </si>
  <si>
    <t>March 21, 2025 6:46:25 AM</t>
  </si>
  <si>
    <t>March 21, 2025 7:27:58 AM</t>
  </si>
  <si>
    <t>March 21, 2025 7:31:44 AM</t>
  </si>
  <si>
    <t>TINA RICHARDSON</t>
  </si>
  <si>
    <t>March 21, 2025 7:45:25 AM</t>
  </si>
  <si>
    <t>March 21, 2025 8:51:27 AM</t>
  </si>
  <si>
    <t>March 21, 2025 8:53:29 AM</t>
  </si>
  <si>
    <t>March 21, 2025 10:14:57 AM</t>
  </si>
  <si>
    <t>March 21, 2025 10:29:06 AM</t>
  </si>
  <si>
    <t>March 21, 2025 8:15:23 AM</t>
  </si>
  <si>
    <t>March 21, 2025 9:03:56 AM</t>
  </si>
  <si>
    <t>March 21, 2025 9:09:00 AM</t>
  </si>
  <si>
    <t>March 21, 2025 8:04:27 AM</t>
  </si>
  <si>
    <t>March 21, 2025 8:40:57 AM</t>
  </si>
  <si>
    <t>March 21, 2025 8:42:52 AM</t>
  </si>
  <si>
    <t>March 21, 2025 12:38:55 PM</t>
  </si>
  <si>
    <t>March 21, 2025 12:59:58 PM</t>
  </si>
  <si>
    <t>March 21, 2025 1:02:50 PM</t>
  </si>
  <si>
    <t>March 17, 2025 3:00:59 PM</t>
  </si>
  <si>
    <t>March 17, 2025 3:18:27 PM</t>
  </si>
  <si>
    <t>March 17, 2025 3:25:09 PM</t>
  </si>
  <si>
    <t>March 17, 2025 1:42:59 PM</t>
  </si>
  <si>
    <t>March 17, 2025 1:57:29 PM</t>
  </si>
  <si>
    <t>March 17, 2025 1:59:32 PM</t>
  </si>
  <si>
    <t>March 17, 2025 8:06:26 AM</t>
  </si>
  <si>
    <t>March 17, 2025 8:47:29 AM</t>
  </si>
  <si>
    <t>March 17, 2025 8:48:13 AM</t>
  </si>
  <si>
    <t>March 17, 2025 10:53:26 AM</t>
  </si>
  <si>
    <t>March 17, 2025 11:35:29 AM</t>
  </si>
  <si>
    <t>March 17, 2025 12:00:14 PM</t>
  </si>
  <si>
    <t>March 17, 2025 2:15:23 PM</t>
  </si>
  <si>
    <t>March 17, 2025 2:27:28 PM</t>
  </si>
  <si>
    <t>March 17, 2025 2:53:37 PM</t>
  </si>
  <si>
    <t>March 17, 2025 7:44:29 AM</t>
  </si>
  <si>
    <t>March 17, 2025 8:21:52 AM</t>
  </si>
  <si>
    <t>March 17, 2025 8:25:46 AM</t>
  </si>
  <si>
    <t>March 17, 2025 12:56:55 PM</t>
  </si>
  <si>
    <t>March 17, 2025 1:29:24 PM</t>
  </si>
  <si>
    <t>March 18, 2025 1:57:26 PM</t>
  </si>
  <si>
    <t>March 18, 2025 2:22:54 PM</t>
  </si>
  <si>
    <t>March 18, 2025 2:24:22 PM</t>
  </si>
  <si>
    <t>March 18, 2025 7:35:56 AM</t>
  </si>
  <si>
    <t>March 18, 2025 8:17:58 AM</t>
  </si>
  <si>
    <t>March 18, 2025 8:23:12 AM</t>
  </si>
  <si>
    <t>March 18, 2025 2:36:55 PM</t>
  </si>
  <si>
    <t>March 18, 2025 3:23:29 PM</t>
  </si>
  <si>
    <t>March 18, 2025 3:33:16 PM</t>
  </si>
  <si>
    <t>LORI DARDEN</t>
  </si>
  <si>
    <t>March 18, 2025 9:14:56 AM</t>
  </si>
  <si>
    <t>March 18, 2025 9:44:58 AM</t>
  </si>
  <si>
    <t>March 18, 2025 9:52:36 AM</t>
  </si>
  <si>
    <t>March 18, 2025 3:06:31 PM</t>
  </si>
  <si>
    <t>ROGER EARL</t>
  </si>
  <si>
    <t>March 18, 2025 10:25:24 AM</t>
  </si>
  <si>
    <t>March 18, 2025 10:42:59 AM</t>
  </si>
  <si>
    <t>March 18, 2025 10:47:06 AM</t>
  </si>
  <si>
    <t>THERESA BROWN</t>
  </si>
  <si>
    <t>March 18, 2025 9:18:53 PM</t>
  </si>
  <si>
    <t>March 18, 2025 10:06:25 PM</t>
  </si>
  <si>
    <t>March 18, 2025 10:10:18 PM</t>
  </si>
  <si>
    <t>March 18, 2025 2:22:25 PM</t>
  </si>
  <si>
    <t>March 18, 2025 3:19:29 PM</t>
  </si>
  <si>
    <t>March 18, 2025 3:31:06 PM</t>
  </si>
  <si>
    <t>March 18, 2025 7:45:24 PM</t>
  </si>
  <si>
    <t>March 18, 2025 8:29:59 PM</t>
  </si>
  <si>
    <t>March 18, 2025 8:31:54 PM</t>
  </si>
  <si>
    <t>March 18, 2025 7:15:29 PM</t>
  </si>
  <si>
    <t>March 18, 2025 8:15:28 PM</t>
  </si>
  <si>
    <t>March 18, 2025 8:16:30 PM</t>
  </si>
  <si>
    <t>March 18, 2025 3:44:58 PM</t>
  </si>
  <si>
    <t>March 18, 2025 5:27:29 PM</t>
  </si>
  <si>
    <t>March 18, 2025 5:28:47 PM</t>
  </si>
  <si>
    <t>March 18, 2025 10:45:27 PM</t>
  </si>
  <si>
    <t>March 18, 2025 11:17:57 PM</t>
  </si>
  <si>
    <t>March 18, 2025 11:21:04 PM</t>
  </si>
  <si>
    <t>March 18, 2025 9:01:58 PM</t>
  </si>
  <si>
    <t>March 18, 2025 9:44:58 PM</t>
  </si>
  <si>
    <t>March 18, 2025 9:48:13 PM</t>
  </si>
  <si>
    <t>March 19, 2025 10:37:29 PM</t>
  </si>
  <si>
    <t>March 19, 2025 11:20:23 PM</t>
  </si>
  <si>
    <t>March 19, 2025 11:22:00 PM</t>
  </si>
  <si>
    <t>JAY TREINEN</t>
  </si>
  <si>
    <t>March 19, 2025 5:35:25 PM</t>
  </si>
  <si>
    <t>March 19, 2025 5:58:59 PM</t>
  </si>
  <si>
    <t>March 19, 2025 6:04:09 PM</t>
  </si>
  <si>
    <t>March 19, 2025 3:26:23 PM</t>
  </si>
  <si>
    <t>March 19, 2025 5:08:29 PM</t>
  </si>
  <si>
    <t>March 19, 2025 5:10:13 PM</t>
  </si>
  <si>
    <t>March 19, 2025 8:52:57 PM</t>
  </si>
  <si>
    <t>March 19, 2025 9:53:56 PM</t>
  </si>
  <si>
    <t>March 19, 2025 9:56:35 PM</t>
  </si>
  <si>
    <t>March 19, 2025 3:55:58 PM</t>
  </si>
  <si>
    <t>March 19, 2025 4:40:29 PM</t>
  </si>
  <si>
    <t>March 19, 2025 4:41:08 PM</t>
  </si>
  <si>
    <t>March 19, 2025 7:20:22 PM</t>
  </si>
  <si>
    <t>March 19, 2025 7:37:28 PM</t>
  </si>
  <si>
    <t>March 19, 2025 7:40:46 PM</t>
  </si>
  <si>
    <t>March 19, 2025 2:48:29 PM</t>
  </si>
  <si>
    <t>March 19, 2025 3:43:57 PM</t>
  </si>
  <si>
    <t>March 19, 2025 3:46:58 PM</t>
  </si>
  <si>
    <t>March 19, 2025 9:09:28 PM</t>
  </si>
  <si>
    <t>March 19, 2025 9:32:22 PM</t>
  </si>
  <si>
    <t>March 19, 2025 9:34:36 PM</t>
  </si>
  <si>
    <t>March 19, 2025 8:00:28 PM</t>
  </si>
  <si>
    <t>March 19, 2025 8:33:27 PM</t>
  </si>
  <si>
    <t>March 19, 2025 8:35:31 PM</t>
  </si>
  <si>
    <t>March 17, 2025 10:53:57 PM</t>
  </si>
  <si>
    <t>March 17, 2025 11:21:28 PM</t>
  </si>
  <si>
    <t>March 17, 2025 11:34:13 PM</t>
  </si>
  <si>
    <t>March 17, 2025 2:44:28 PM</t>
  </si>
  <si>
    <t>March 17, 2025 3:13:28 PM</t>
  </si>
  <si>
    <t>March 17, 2025 3:21:17 PM</t>
  </si>
  <si>
    <t>March 17, 2025 9:58:28 PM</t>
  </si>
  <si>
    <t>March 17, 2025 10:09:25 PM</t>
  </si>
  <si>
    <t>March 17, 2025 10:12:09 PM</t>
  </si>
  <si>
    <t>BRIAN CHU</t>
  </si>
  <si>
    <t>March 17, 2025 3:44:58 PM</t>
  </si>
  <si>
    <t>March 17, 2025 4:19:00 PM</t>
  </si>
  <si>
    <t>March 17, 2025 4:22:26 PM</t>
  </si>
  <si>
    <t>March 17, 2025 8:29:29 PM</t>
  </si>
  <si>
    <t>March 17, 2025 8:46:25 PM</t>
  </si>
  <si>
    <t>March 17, 2025 8:51:18 PM</t>
  </si>
  <si>
    <t>March 17, 2025 6:56:08 PM</t>
  </si>
  <si>
    <t>March 17, 2025 7:25:58 PM</t>
  </si>
  <si>
    <t>March 17, 2025 7:28:22 PM</t>
  </si>
  <si>
    <t>March 17, 2025 5:33:54 PM</t>
  </si>
  <si>
    <t>March 17, 2025 6:02:57 PM</t>
  </si>
  <si>
    <t>March 17, 2025 6:07:43 PM</t>
  </si>
  <si>
    <t>March 18, 2025 7:18:29 PM</t>
  </si>
  <si>
    <t>March 18, 2025 7:28:58 PM</t>
  </si>
  <si>
    <t>March 18, 2025 7:32:16 PM</t>
  </si>
  <si>
    <t>March 18, 2025 2:40:57 PM</t>
  </si>
  <si>
    <t>March 18, 2025 2:58:56 PM</t>
  </si>
  <si>
    <t>March 18, 2025 3:03:35 PM</t>
  </si>
  <si>
    <t>March 18, 2025 10:54:26 PM</t>
  </si>
  <si>
    <t>March 18, 2025 11:30:58 PM</t>
  </si>
  <si>
    <t>March 18, 2025 11:35:33 PM</t>
  </si>
  <si>
    <t>March 18, 2025 8:02:56 PM</t>
  </si>
  <si>
    <t>March 18, 2025 8:30:25 PM</t>
  </si>
  <si>
    <t>March 18, 2025 8:33:22 PM</t>
  </si>
  <si>
    <t>March 18, 2025 3:13:26 PM</t>
  </si>
  <si>
    <t>March 18, 2025 3:28:29 PM</t>
  </si>
  <si>
    <t>March 18, 2025 3:30:16 PM</t>
  </si>
  <si>
    <t>JOSHUA ROBERTS</t>
  </si>
  <si>
    <t>March 18, 2025 4:28:28 PM</t>
  </si>
  <si>
    <t>March 18, 2025 5:12:59 PM</t>
  </si>
  <si>
    <t>March 18, 2025 5:53:22 PM</t>
  </si>
  <si>
    <t>March 18, 2025 9:05:29 PM</t>
  </si>
  <si>
    <t>March 18, 2025 9:27:58 PM</t>
  </si>
  <si>
    <t>March 18, 2025 9:33:51 PM</t>
  </si>
  <si>
    <t>March 18, 2025 3:53:54 PM</t>
  </si>
  <si>
    <t>March 18, 2025 5:00:57 PM</t>
  </si>
  <si>
    <t>March 18, 2025 5:05:37 PM</t>
  </si>
  <si>
    <t>March 18, 2025 10:20:26 PM</t>
  </si>
  <si>
    <t>March 18, 2025 11:16:59 PM</t>
  </si>
  <si>
    <t>March 18, 2025 11:19:56 PM</t>
  </si>
  <si>
    <t>TANY KALIKESTEIN</t>
  </si>
  <si>
    <t>March 18, 2025 6:10:59 PM</t>
  </si>
  <si>
    <t>March 18, 2025 6:46:58 PM</t>
  </si>
  <si>
    <t>March 18, 2025 6:52:31 PM</t>
  </si>
  <si>
    <t>March 19, 2025 5:00:26 PM</t>
  </si>
  <si>
    <t>March 19, 2025 5:14:57 PM</t>
  </si>
  <si>
    <t>March 19, 2025 5:20:59 PM</t>
  </si>
  <si>
    <t>March 19, 2025 9:05:55 PM</t>
  </si>
  <si>
    <t>March 19, 2025 10:26:29 PM</t>
  </si>
  <si>
    <t>March 19, 2025 10:27:21 PM</t>
  </si>
  <si>
    <t>March 19, 2025 11:41:54 PM</t>
  </si>
  <si>
    <t>March 20, 2025 12:46:29 AM</t>
  </si>
  <si>
    <t>March 20, 2025 1:14:46 AM</t>
  </si>
  <si>
    <t>March 19, 2025 8:24:57 PM</t>
  </si>
  <si>
    <t>March 19, 2025 8:47:28 PM</t>
  </si>
  <si>
    <t>March 19, 2025 8:50:03 PM</t>
  </si>
  <si>
    <t>March 19, 2025 5:51:52 PM</t>
  </si>
  <si>
    <t>March 19, 2025 6:11:59 PM</t>
  </si>
  <si>
    <t>March 19, 2025 6:14:43 PM</t>
  </si>
  <si>
    <t>JIMONE DIXON</t>
  </si>
  <si>
    <t>March 19, 2025 2:36:25 PM</t>
  </si>
  <si>
    <t>March 19, 2025 3:00:59 PM</t>
  </si>
  <si>
    <t>March 19, 2025 3:04:39 PM</t>
  </si>
  <si>
    <t>March 19, 2025 9:42:58 PM</t>
  </si>
  <si>
    <t>March 19, 2025 9:59:58 PM</t>
  </si>
  <si>
    <t>March 19, 2025 10:07:00 PM</t>
  </si>
  <si>
    <t>March 19, 2025 3:16:25 PM</t>
  </si>
  <si>
    <t>March 19, 2025 3:44:29 PM</t>
  </si>
  <si>
    <t>March 19, 2025 3:46:04 PM</t>
  </si>
  <si>
    <t>March 19, 2025 9:14:28 PM</t>
  </si>
  <si>
    <t>March 19, 2025 11:00:29 PM</t>
  </si>
  <si>
    <t>March 19, 2025 11:17:11 PM</t>
  </si>
  <si>
    <t>March 19, 2025 4:03:27 PM</t>
  </si>
  <si>
    <t>March 19, 2025 4:16:28 PM</t>
  </si>
  <si>
    <t>March 19, 2025 4:18:10 PM</t>
  </si>
  <si>
    <t>KEITH CANADY</t>
  </si>
  <si>
    <t>March 19, 2025 6:54:28 PM</t>
  </si>
  <si>
    <t>March 19, 2025 7:57:29 PM</t>
  </si>
  <si>
    <t>March 19, 2025 8:07:23 PM</t>
  </si>
  <si>
    <t>March 20, 2025 5:25:29 PM</t>
  </si>
  <si>
    <t>March 20, 2025 5:54:59 PM</t>
  </si>
  <si>
    <t>March 20, 2025 5:58:52 PM</t>
  </si>
  <si>
    <t>PAUL SHIELDS</t>
  </si>
  <si>
    <t>March 20, 2025 8:47:57 PM</t>
  </si>
  <si>
    <t>March 20, 2025 9:04:26 PM</t>
  </si>
  <si>
    <t>March 20, 2025 9:06:35 PM</t>
  </si>
  <si>
    <t>March 20, 2025 6:29:26 PM</t>
  </si>
  <si>
    <t>March 20, 2025 6:32:14 PM</t>
  </si>
  <si>
    <t>March 20, 2025 2:44:58 PM</t>
  </si>
  <si>
    <t>March 20, 2025 3:00:28 PM</t>
  </si>
  <si>
    <t>March 20, 2025 3:01:59 PM</t>
  </si>
  <si>
    <t>March 20, 2025 6:19:29 PM</t>
  </si>
  <si>
    <t>March 20, 2025 6:21:57 PM</t>
  </si>
  <si>
    <t>March 20, 2025 9:58:58 PM</t>
  </si>
  <si>
    <t>March 20, 2025 10:13:27 PM</t>
  </si>
  <si>
    <t>March 20, 2025 10:19:05 PM</t>
  </si>
  <si>
    <t>March 20, 2025 6:13:58 PM</t>
  </si>
  <si>
    <t>March 20, 2025 6:17:52 PM</t>
  </si>
  <si>
    <t>March 20, 2025 4:10:29 PM</t>
  </si>
  <si>
    <t>March 20, 2025 4:52:59 PM</t>
  </si>
  <si>
    <t>March 20, 2025 4:54:49 PM</t>
  </si>
  <si>
    <t>March 20, 2025 3:28:56 PM</t>
  </si>
  <si>
    <t>March 20, 2025 4:33:53 PM</t>
  </si>
  <si>
    <t>March 20, 2025 4:38:04 PM</t>
  </si>
  <si>
    <t>March 17, 2025 7:48:29 AM</t>
  </si>
  <si>
    <t>March 17, 2025 9:17:56 AM</t>
  </si>
  <si>
    <t>March 17, 2025 9:19:24 AM</t>
  </si>
  <si>
    <t>CHARLENE DAVIS</t>
  </si>
  <si>
    <t>March 17, 2025 10:46:56 AM</t>
  </si>
  <si>
    <t>March 17, 2025 12:40:21 PM</t>
  </si>
  <si>
    <t>March 17, 2025 12:41:32 PM</t>
  </si>
  <si>
    <t>March 17, 2025 4:22:12 PM</t>
  </si>
  <si>
    <t>March 17, 2025 4:36:26 PM</t>
  </si>
  <si>
    <t>March 17, 2025 4:43:09 PM</t>
  </si>
  <si>
    <t>March 17, 2025 6:59:28 AM</t>
  </si>
  <si>
    <t>March 17, 2025 8:17:54 AM</t>
  </si>
  <si>
    <t>March 17, 2025 8:18:33 AM</t>
  </si>
  <si>
    <t>March 17, 2025 8:37:59 AM</t>
  </si>
  <si>
    <t>March 17, 2025 9:02:53 AM</t>
  </si>
  <si>
    <t>March 17, 2025 9:03:25 AM</t>
  </si>
  <si>
    <t>March 17, 2025 2:15:29 PM</t>
  </si>
  <si>
    <t>March 17, 2025 2:26:56 PM</t>
  </si>
  <si>
    <t>March 17, 2025 2:27:22 PM</t>
  </si>
  <si>
    <t>March 17, 2025 1:50:24 PM</t>
  </si>
  <si>
    <t>March 17, 2025 3:50:50 PM</t>
  </si>
  <si>
    <t>March 17, 2025 3:53:38 PM</t>
  </si>
  <si>
    <t>Alexandra Leigh</t>
  </si>
  <si>
    <t>March 17, 2025 10:05:59 AM</t>
  </si>
  <si>
    <t>March 17, 2025 10:15:25 AM</t>
  </si>
  <si>
    <t>March 17, 2025 10:18:08 AM</t>
  </si>
  <si>
    <t>March 17, 2025 11:07:54 AM</t>
  </si>
  <si>
    <t>March 17, 2025 11:16:59 AM</t>
  </si>
  <si>
    <t>March 17, 2025 11:18:11 AM</t>
  </si>
  <si>
    <t>March 17, 2025 4:04:24 PM</t>
  </si>
  <si>
    <t>March 17, 2025 4:58:58 PM</t>
  </si>
  <si>
    <t>March 17, 2025 5:21:27 PM</t>
  </si>
  <si>
    <t>March 17, 2025 2:42:55 PM</t>
  </si>
  <si>
    <t>March 17, 2025 2:43:40 PM</t>
  </si>
  <si>
    <t>March 17, 2025 1:27:29 PM</t>
  </si>
  <si>
    <t>March 17, 2025 1:45:13 PM</t>
  </si>
  <si>
    <t>March 17, 2025 2:00:27 PM</t>
  </si>
  <si>
    <t>March 17, 2025 2:01:37 PM</t>
  </si>
  <si>
    <t>March 17, 2025 11:00:27 AM</t>
  </si>
  <si>
    <t>March 17, 2025 11:31:28 AM</t>
  </si>
  <si>
    <t>March 17, 2025 11:32:04 AM</t>
  </si>
  <si>
    <t>March 19, 2025 12:27:27 PM</t>
  </si>
  <si>
    <t>March 19, 2025 12:40:55 PM</t>
  </si>
  <si>
    <t>March 19, 2025 12:43:05 PM</t>
  </si>
  <si>
    <t>March 19, 2025 1:28:29 PM</t>
  </si>
  <si>
    <t>March 19, 2025 1:47:23 PM</t>
  </si>
  <si>
    <t>March 19, 2025 1:48:26 PM</t>
  </si>
  <si>
    <t>March 19, 2025 8:31:29 AM</t>
  </si>
  <si>
    <t>March 19, 2025 10:06:27 AM</t>
  </si>
  <si>
    <t>March 19, 2025 10:10:15 AM</t>
  </si>
  <si>
    <t>March 19, 2025 11:15:29 AM</t>
  </si>
  <si>
    <t>March 19, 2025 11:47:59 AM</t>
  </si>
  <si>
    <t>March 19, 2025 11:51:40 AM</t>
  </si>
  <si>
    <t>FREDDIE CALLOWAY</t>
  </si>
  <si>
    <t>March 19, 2025 2:27:27 PM</t>
  </si>
  <si>
    <t>March 19, 2025 2:52:53 PM</t>
  </si>
  <si>
    <t>March 19, 2025 12:21:27 PM</t>
  </si>
  <si>
    <t>March 19, 2025 1:16:25 PM</t>
  </si>
  <si>
    <t>March 19, 2025 1:18:23 PM</t>
  </si>
  <si>
    <t>March 19, 2025 3:09:25 PM</t>
  </si>
  <si>
    <t>March 19, 2025 4:03:29 PM</t>
  </si>
  <si>
    <t>March 19, 2025 4:15:13 PM</t>
  </si>
  <si>
    <t>BENJAMIN MALLOY</t>
  </si>
  <si>
    <t>March 19, 2025 8:54:59 AM</t>
  </si>
  <si>
    <t>March 19, 2025 9:06:58 AM</t>
  </si>
  <si>
    <t>March 19, 2025 9:09:12 AM</t>
  </si>
  <si>
    <t>March 20, 2025 8:00:27 AM</t>
  </si>
  <si>
    <t>March 20, 2025 8:30:52 AM</t>
  </si>
  <si>
    <t>March 20, 2025 8:31:34 AM</t>
  </si>
  <si>
    <t>March 20, 2025 1:37:24 PM</t>
  </si>
  <si>
    <t>March 20, 2025 2:30:27 PM</t>
  </si>
  <si>
    <t>March 20, 2025 2:30:47 PM</t>
  </si>
  <si>
    <t>March 20, 2025 8:39:59 AM</t>
  </si>
  <si>
    <t>March 20, 2025 9:13:26 AM</t>
  </si>
  <si>
    <t>March 20, 2025 9:14:44 AM</t>
  </si>
  <si>
    <t>March 20, 2025 7:44:55 AM</t>
  </si>
  <si>
    <t>March 20, 2025 9:04:28 AM</t>
  </si>
  <si>
    <t>March 20, 2025 9:05:25 AM</t>
  </si>
  <si>
    <t>March 20, 2025 2:20:55 PM</t>
  </si>
  <si>
    <t>March 20, 2025 2:22:22 PM</t>
  </si>
  <si>
    <t>IDA SIMMONS</t>
  </si>
  <si>
    <t>March 20, 2025 10:28:55 AM</t>
  </si>
  <si>
    <t>March 20, 2025 11:02:55 AM</t>
  </si>
  <si>
    <t>March 20, 2025 11:05:35 AM</t>
  </si>
  <si>
    <t>March 20, 2025 6:21:59 AM</t>
  </si>
  <si>
    <t>March 20, 2025 7:05:28 AM</t>
  </si>
  <si>
    <t>March 20, 2025 7:07:48 AM</t>
  </si>
  <si>
    <t>March 20, 2025 8:56:26 AM</t>
  </si>
  <si>
    <t>March 20, 2025 9:35:25 AM</t>
  </si>
  <si>
    <t>March 21, 2025 10:46:54 AM</t>
  </si>
  <si>
    <t>March 21, 2025 11:33:59 AM</t>
  </si>
  <si>
    <t>March 21, 2025 11:38:53 AM</t>
  </si>
  <si>
    <t>LARRY HOUGHTALING</t>
  </si>
  <si>
    <t>March 21, 2025 2:49:55 PM</t>
  </si>
  <si>
    <t>March 21, 2025 3:33:27 PM</t>
  </si>
  <si>
    <t>March 21, 2025 3:35:47 PM</t>
  </si>
  <si>
    <t>March 21, 2025 6:49:54 AM</t>
  </si>
  <si>
    <t>March 21, 2025 7:37:28 AM</t>
  </si>
  <si>
    <t>March 21, 2025 8:00:46 AM</t>
  </si>
  <si>
    <t>March 21, 2025 7:05:28 AM</t>
  </si>
  <si>
    <t>March 21, 2025 7:40:26 AM</t>
  </si>
  <si>
    <t>March 21, 2025 8:00:52 AM</t>
  </si>
  <si>
    <t>March 21, 2025 1:54:25 PM</t>
  </si>
  <si>
    <t>March 21, 2025 2:33:53 PM</t>
  </si>
  <si>
    <t>March 21, 2025 2:34:59 PM</t>
  </si>
  <si>
    <t>March 21, 2025 2:02:56 PM</t>
  </si>
  <si>
    <t>March 21, 2025 2:42:59 PM</t>
  </si>
  <si>
    <t>March 21, 2025 2:43:54 PM</t>
  </si>
  <si>
    <t>March 21, 2025 9:04:28 AM</t>
  </si>
  <si>
    <t>March 21, 2025 10:03:57 AM</t>
  </si>
  <si>
    <t>March 21, 2025 10:06:02 AM</t>
  </si>
  <si>
    <t>March 21, 2025 12:04:23 PM</t>
  </si>
  <si>
    <t>March 21, 2025 1:06:19 PM</t>
  </si>
  <si>
    <t>March 21, 2025 9:26:53 AM</t>
  </si>
  <si>
    <t>March 21, 2025 9:42:22 AM</t>
  </si>
  <si>
    <t>March 21, 2025 9:43:11 AM</t>
  </si>
  <si>
    <t>March 17, 2025 9:37:29 AM</t>
  </si>
  <si>
    <t>March 17, 2025 10:00:59 AM</t>
  </si>
  <si>
    <t>March 17, 2025 10:03:03 AM</t>
  </si>
  <si>
    <t>March 17, 2025 8:19:25 AM</t>
  </si>
  <si>
    <t>March 17, 2025 8:39:29 AM</t>
  </si>
  <si>
    <t>March 17, 2025 8:41:01 AM</t>
  </si>
  <si>
    <t>March 17, 2025 2:03:23 PM</t>
  </si>
  <si>
    <t>March 17, 2025 2:56:52 PM</t>
  </si>
  <si>
    <t>March 17, 2025 2:59:05 PM</t>
  </si>
  <si>
    <t>March 17, 2025 7:35:57 AM</t>
  </si>
  <si>
    <t>March 17, 2025 8:08:29 AM</t>
  </si>
  <si>
    <t>March 17, 2025 8:10:07 AM</t>
  </si>
  <si>
    <t>March 17, 2025 2:13:57 PM</t>
  </si>
  <si>
    <t>March 17, 2025 2:28:58 PM</t>
  </si>
  <si>
    <t>March 17, 2025 2:35:46 PM</t>
  </si>
  <si>
    <t>March 17, 2025 1:29:23 PM</t>
  </si>
  <si>
    <t>March 17, 2025 1:48:22 PM</t>
  </si>
  <si>
    <t>March 17, 2025 1:49:41 PM</t>
  </si>
  <si>
    <t>March 17, 2025 3:23:21 PM</t>
  </si>
  <si>
    <t>March 17, 2025 3:39:59 PM</t>
  </si>
  <si>
    <t>March 17, 2025 3:44:14 PM</t>
  </si>
  <si>
    <t>March 17, 2025 11:26:28 AM</t>
  </si>
  <si>
    <t>March 17, 2025 12:13:28 PM</t>
  </si>
  <si>
    <t>March 17, 2025 12:18:15 PM</t>
  </si>
  <si>
    <t>JESSICA  CRUZ</t>
  </si>
  <si>
    <t>March 19, 2025 6:10:28 PM</t>
  </si>
  <si>
    <t>March 19, 2025 6:22:00 PM</t>
  </si>
  <si>
    <t>ANDREW ALDRIDGE</t>
  </si>
  <si>
    <t>March 19, 2025 1:40:56 PM</t>
  </si>
  <si>
    <t>March 19, 2025 2:16:58 PM</t>
  </si>
  <si>
    <t>March 19, 2025 2:20:39 PM</t>
  </si>
  <si>
    <t>March 19, 2025 3:26:30 PM</t>
  </si>
  <si>
    <t>March 19, 2025 4:01:59 PM</t>
  </si>
  <si>
    <t>March 19, 2025 4:14:26 PM</t>
  </si>
  <si>
    <t>March 19, 2025 2:43:55 PM</t>
  </si>
  <si>
    <t>March 19, 2025 3:01:27 PM</t>
  </si>
  <si>
    <t>March 19, 2025 3:09:28 PM</t>
  </si>
  <si>
    <t>March 20, 2025 5:57:25 PM</t>
  </si>
  <si>
    <t>March 20, 2025 6:58:56 PM</t>
  </si>
  <si>
    <t>March 20, 2025 7:02:01 PM</t>
  </si>
  <si>
    <t>March 20, 2025 2:46:29 PM</t>
  </si>
  <si>
    <t>March 20, 2025 3:20:29 PM</t>
  </si>
  <si>
    <t>March 20, 2025 3:23:07 PM</t>
  </si>
  <si>
    <t>March 20, 2025 1:52:28 PM</t>
  </si>
  <si>
    <t>March 20, 2025 3:47:58 PM</t>
  </si>
  <si>
    <t>March 20, 2025 3:59:44 PM</t>
  </si>
  <si>
    <t>March 20, 2025 4:44:23 PM</t>
  </si>
  <si>
    <t>March 20, 2025 4:53:30 PM</t>
  </si>
  <si>
    <t>MACHANDRIA PETERS</t>
  </si>
  <si>
    <t>March 21, 2025 6:44:55 PM</t>
  </si>
  <si>
    <t>March 21, 2025 7:37:57 PM</t>
  </si>
  <si>
    <t>March 21, 2025 7:45:02 PM</t>
  </si>
  <si>
    <t>VINCENT SHELBY</t>
  </si>
  <si>
    <t>March 21, 2025 2:29:58 PM</t>
  </si>
  <si>
    <t>March 21, 2025 3:27:26 PM</t>
  </si>
  <si>
    <t>March 21, 2025 3:29:53 PM</t>
  </si>
  <si>
    <t>March 21, 2025 2:03:58 PM</t>
  </si>
  <si>
    <t>March 21, 2025 3:48:58 PM</t>
  </si>
  <si>
    <t>March 21, 2025 3:55:32 PM</t>
  </si>
  <si>
    <t>March 21, 2025 8:53:29 PM</t>
  </si>
  <si>
    <t>March 21, 2025 9:14:58 PM</t>
  </si>
  <si>
    <t>March 21, 2025 9:18:10 PM</t>
  </si>
  <si>
    <t>March 21, 2025 4:18:00 PM</t>
  </si>
  <si>
    <t>March 21, 2025 5:05:27 PM</t>
  </si>
  <si>
    <t>March 21, 2025 5:07:22 PM</t>
  </si>
  <si>
    <t>March 21, 2025 8:15:57 PM</t>
  </si>
  <si>
    <t>March 21, 2025 8:31:24 PM</t>
  </si>
  <si>
    <t>March 21, 2025 8:33:18 PM</t>
  </si>
  <si>
    <t>March 22, 2025 4:28:28 PM</t>
  </si>
  <si>
    <t>March 22, 2025 4:43:59 PM</t>
  </si>
  <si>
    <t>March 22, 2025 4:48:44 PM</t>
  </si>
  <si>
    <t>March 22, 2025 10:29:27 PM</t>
  </si>
  <si>
    <t>March 22, 2025 11:08:58 PM</t>
  </si>
  <si>
    <t>March 22, 2025 11:13:54 PM</t>
  </si>
  <si>
    <t>March 22, 2025 8:38:28 PM</t>
  </si>
  <si>
    <t>March 22, 2025 9:03:58 PM</t>
  </si>
  <si>
    <t>March 22, 2025 9:07:30 PM</t>
  </si>
  <si>
    <t>March 22, 2025 3:32:58 PM</t>
  </si>
  <si>
    <t>March 22, 2025 4:02:53 PM</t>
  </si>
  <si>
    <t>March 22, 2025 4:10:57 PM</t>
  </si>
  <si>
    <t>March 22, 2025 6:16:29 PM</t>
  </si>
  <si>
    <t>March 22, 2025 7:12:28 PM</t>
  </si>
  <si>
    <t>March 22, 2025 7:24:39 PM</t>
  </si>
  <si>
    <t>March 22, 2025 7:46:25 PM</t>
  </si>
  <si>
    <t>March 22, 2025 7:58:54 PM</t>
  </si>
  <si>
    <t>March 22, 2025 8:03:26 PM</t>
  </si>
  <si>
    <t>March 23, 2025 7:01:57 PM</t>
  </si>
  <si>
    <t>March 23, 2025 7:38:59 PM</t>
  </si>
  <si>
    <t>March 23, 2025 7:43:48 PM</t>
  </si>
  <si>
    <t>March 23, 2025 9:07:58 PM</t>
  </si>
  <si>
    <t>March 23, 2025 9:51:59 PM</t>
  </si>
  <si>
    <t>March 23, 2025 9:58:45 PM</t>
  </si>
  <si>
    <t>March 23, 2025 8:12:28 PM</t>
  </si>
  <si>
    <t>March 23, 2025 8:55:23 PM</t>
  </si>
  <si>
    <t>March 23, 2025 8:59:36 PM</t>
  </si>
  <si>
    <t>March 23, 2025 4:33:57 PM</t>
  </si>
  <si>
    <t>March 23, 2025 4:56:56 PM</t>
  </si>
  <si>
    <t>March 23, 2025 5:04:35 PM</t>
  </si>
  <si>
    <t>March 23, 2025 10:39:56 PM</t>
  </si>
  <si>
    <t>March 23, 2025 11:21:29 PM</t>
  </si>
  <si>
    <t>March 23, 2025 11:25:19 PM</t>
  </si>
  <si>
    <t>March 17, 2025 7:08:58 AM</t>
  </si>
  <si>
    <t>March 17, 2025 8:05:54 AM</t>
  </si>
  <si>
    <t>March 17, 2025 8:09:13 AM</t>
  </si>
  <si>
    <t>March 17, 2025 11:22:29 AM</t>
  </si>
  <si>
    <t>March 17, 2025 11:36:59 AM</t>
  </si>
  <si>
    <t>March 17, 2025 12:01:31 PM</t>
  </si>
  <si>
    <t>ELLEN BOWERS</t>
  </si>
  <si>
    <t>March 17, 2025 12:31:38 PM</t>
  </si>
  <si>
    <t>March 17, 2025 9:47:22 AM</t>
  </si>
  <si>
    <t>March 17, 2025 10:21:48 AM</t>
  </si>
  <si>
    <t>March 17, 2025 7:26:29 AM</t>
  </si>
  <si>
    <t>March 17, 2025 8:45:24 AM</t>
  </si>
  <si>
    <t>March 17, 2025 8:50:48 AM</t>
  </si>
  <si>
    <t>March 17, 2025 9:23:57 AM</t>
  </si>
  <si>
    <t>March 17, 2025 10:05:26 AM</t>
  </si>
  <si>
    <t>March 17, 2025 10:08:01 AM</t>
  </si>
  <si>
    <t>March 17, 2025 11:04:28 AM</t>
  </si>
  <si>
    <t>March 17, 2025 12:01:34 PM</t>
  </si>
  <si>
    <t>March 17, 2025 8:25:59 AM</t>
  </si>
  <si>
    <t>March 17, 2025 9:14:58 AM</t>
  </si>
  <si>
    <t>March 17, 2025 9:16:30 AM</t>
  </si>
  <si>
    <t>March 17, 2025 1:21:59 PM</t>
  </si>
  <si>
    <t>March 17, 2025 1:55:55 PM</t>
  </si>
  <si>
    <t>March 17, 2025 1:57:23 PM</t>
  </si>
  <si>
    <t>March 17, 2025 2:22:58 PM</t>
  </si>
  <si>
    <t>March 17, 2025 3:28:28 PM</t>
  </si>
  <si>
    <t>March 17, 2025 3:30:01 PM</t>
  </si>
  <si>
    <t>JOHNNIE FORE</t>
  </si>
  <si>
    <t>March 18, 2025 11:42:58 AM</t>
  </si>
  <si>
    <t>March 18, 2025 12:05:27 PM</t>
  </si>
  <si>
    <t>March 18, 2025 12:09:05 PM</t>
  </si>
  <si>
    <t>March 18, 2025 7:41:28 AM</t>
  </si>
  <si>
    <t>March 18, 2025 8:59:25 AM</t>
  </si>
  <si>
    <t>March 18, 2025 9:03:17 AM</t>
  </si>
  <si>
    <t>March 18, 2025 11:00:59 AM</t>
  </si>
  <si>
    <t>March 18, 2025 11:15:58 AM</t>
  </si>
  <si>
    <t>March 18, 2025 11:17:56 AM</t>
  </si>
  <si>
    <t>March 18, 2025 1:01:28 PM</t>
  </si>
  <si>
    <t>March 18, 2025 1:12:59 PM</t>
  </si>
  <si>
    <t>March 18, 2025 1:14:02 PM</t>
  </si>
  <si>
    <t>ROSIE WILLIAMS</t>
  </si>
  <si>
    <t>March 18, 2025 12:25:30 PM</t>
  </si>
  <si>
    <t>March 18, 2025 12:52:05 PM</t>
  </si>
  <si>
    <t>March 18, 2025 9:45:56 AM</t>
  </si>
  <si>
    <t>March 18, 2025 10:01:22 AM</t>
  </si>
  <si>
    <t>March 18, 2025 10:02:02 AM</t>
  </si>
  <si>
    <t>March 18, 2025 1:57:54 PM</t>
  </si>
  <si>
    <t>March 18, 2025 2:56:56 PM</t>
  </si>
  <si>
    <t>March 18, 2025 2:59:50 PM</t>
  </si>
  <si>
    <t>March 18, 2025 7:20:29 AM</t>
  </si>
  <si>
    <t>March 18, 2025 8:14:28 AM</t>
  </si>
  <si>
    <t>March 18, 2025 8:17:29 AM</t>
  </si>
  <si>
    <t>March 19, 2025 3:26:27 PM</t>
  </si>
  <si>
    <t>March 19, 2025 4:08:29 PM</t>
  </si>
  <si>
    <t>March 19, 2025 4:16:13 PM</t>
  </si>
  <si>
    <t>March 19, 2025 8:24:28 AM</t>
  </si>
  <si>
    <t>March 19, 2025 8:42:29 AM</t>
  </si>
  <si>
    <t>March 19, 2025 8:44:27 AM</t>
  </si>
  <si>
    <t>March 19, 2025 10:54:27 AM</t>
  </si>
  <si>
    <t>March 19, 2025 11:38:26 AM</t>
  </si>
  <si>
    <t>March 19, 2025 11:41:46 AM</t>
  </si>
  <si>
    <t>March 19, 2025 7:12:28 AM</t>
  </si>
  <si>
    <t>March 19, 2025 8:44:26 AM</t>
  </si>
  <si>
    <t>March 19, 2025 10:13:26 AM</t>
  </si>
  <si>
    <t>March 19, 2025 10:23:22 AM</t>
  </si>
  <si>
    <t>March 19, 2025 10:24:57 AM</t>
  </si>
  <si>
    <t>VICKI WILEY</t>
  </si>
  <si>
    <t>March 19, 2025 4:27:27 PM</t>
  </si>
  <si>
    <t>March 19, 2025 4:40:28 PM</t>
  </si>
  <si>
    <t>March 19, 2025 4:43:06 PM</t>
  </si>
  <si>
    <t>March 19, 2025 2:22:25 PM</t>
  </si>
  <si>
    <t>March 19, 2025 2:27:10 PM</t>
  </si>
  <si>
    <t>March 19, 2025 11:25:29 AM</t>
  </si>
  <si>
    <t>March 19, 2025 11:51:56 AM</t>
  </si>
  <si>
    <t>March 19, 2025 11:55:05 AM</t>
  </si>
  <si>
    <t>March 19, 2025 2:56:55 PM</t>
  </si>
  <si>
    <t>March 19, 2025 3:00:44 PM</t>
  </si>
  <si>
    <t>March 19, 2025 7:27:59 AM</t>
  </si>
  <si>
    <t>March 19, 2025 9:04:29 AM</t>
  </si>
  <si>
    <t>March 19, 2025 9:08:35 AM</t>
  </si>
  <si>
    <t>Ruby Golden</t>
  </si>
  <si>
    <t>March 19, 2025 12:55:29 PM</t>
  </si>
  <si>
    <t>March 19, 2025 1:24:57 PM</t>
  </si>
  <si>
    <t>March 19, 2025 1:29:39 PM</t>
  </si>
  <si>
    <t>March 20, 2025 8:05:57 AM</t>
  </si>
  <si>
    <t>March 20, 2025 9:45:27 AM</t>
  </si>
  <si>
    <t>March 20, 2025 9:49:27 AM</t>
  </si>
  <si>
    <t>March 20, 2025 12:01:56 PM</t>
  </si>
  <si>
    <t>March 20, 2025 1:32:56 PM</t>
  </si>
  <si>
    <t>March 20, 2025 10:59:28 AM</t>
  </si>
  <si>
    <t>March 20, 2025 11:26:27 AM</t>
  </si>
  <si>
    <t>March 20, 2025 11:31:05 AM</t>
  </si>
  <si>
    <t>March 20, 2025 3:18:27 PM</t>
  </si>
  <si>
    <t>March 20, 2025 3:33:29 PM</t>
  </si>
  <si>
    <t>March 20, 2025 3:35:15 PM</t>
  </si>
  <si>
    <t>March 20, 2025 12:32:24 PM</t>
  </si>
  <si>
    <t>March 20, 2025 12:59:28 PM</t>
  </si>
  <si>
    <t>March 20, 2025 1:02:31 PM</t>
  </si>
  <si>
    <t>March 20, 2025 7:25:29 AM</t>
  </si>
  <si>
    <t>March 20, 2025 7:44:57 AM</t>
  </si>
  <si>
    <t>March 20, 2025 7:46:29 AM</t>
  </si>
  <si>
    <t>March 20, 2025 1:58:59 PM</t>
  </si>
  <si>
    <t>March 20, 2025 2:30:28 PM</t>
  </si>
  <si>
    <t>March 20, 2025 2:34:23 PM</t>
  </si>
  <si>
    <t>March 20, 2025 9:07:56 AM</t>
  </si>
  <si>
    <t>March 20, 2025 10:02:59 AM</t>
  </si>
  <si>
    <t>March 20, 2025 10:11:03 AM</t>
  </si>
  <si>
    <t>March 20, 2025 8:21:24 AM</t>
  </si>
  <si>
    <t>March 20, 2025 8:49:59 AM</t>
  </si>
  <si>
    <t>March 20, 2025 8:53:00 AM</t>
  </si>
  <si>
    <t>March 22, 2025 9:27:59 AM</t>
  </si>
  <si>
    <t>March 22, 2025 9:34:57 AM</t>
  </si>
  <si>
    <t>March 22, 2025 9:37:05 AM</t>
  </si>
  <si>
    <t>L'OREAL JOHNSON</t>
  </si>
  <si>
    <t>March 22, 2025 11:08:24 AM</t>
  </si>
  <si>
    <t>March 22, 2025 11:57:57 AM</t>
  </si>
  <si>
    <t>March 22, 2025 12:00:54 PM</t>
  </si>
  <si>
    <t>March 22, 2025 8:32:28 AM</t>
  </si>
  <si>
    <t>March 22, 2025 10:05:29 AM</t>
  </si>
  <si>
    <t>March 22, 2025 10:09:34 AM</t>
  </si>
  <si>
    <t>JULIA BISHOP</t>
  </si>
  <si>
    <t>March 23, 2025 10:15:29 AM</t>
  </si>
  <si>
    <t>March 23, 2025 11:00:28 AM</t>
  </si>
  <si>
    <t>March 23, 2025 11:04:56 AM</t>
  </si>
  <si>
    <t>March 23, 2025 9:34:57 AM</t>
  </si>
  <si>
    <t>March 23, 2025 9:50:58 AM</t>
  </si>
  <si>
    <t>March 23, 2025 9:53:42 AM</t>
  </si>
  <si>
    <t>March 23, 2025 7:42:27 AM</t>
  </si>
  <si>
    <t>March 23, 2025 8:15:26 AM</t>
  </si>
  <si>
    <t>March 23, 2025 8:17:12 AM</t>
  </si>
  <si>
    <t>March 23, 2025 8:40:27 AM</t>
  </si>
  <si>
    <t>March 23, 2025 8:59:29 AM</t>
  </si>
  <si>
    <t>March 23, 2025 9:07:23 AM</t>
  </si>
  <si>
    <t>March 23, 2025 8:29:28 AM</t>
  </si>
  <si>
    <t>March 23, 2025 9:27:55 AM</t>
  </si>
  <si>
    <t>March 23, 2025 9:29:35 AM</t>
  </si>
  <si>
    <t>March 23, 2025 12:24:55 PM</t>
  </si>
  <si>
    <t>March 23, 2025 1:31:59 PM</t>
  </si>
  <si>
    <t>March 23, 2025 1:37:11 PM</t>
  </si>
  <si>
    <t>March 23, 2025 11:52:27 AM</t>
  </si>
  <si>
    <t>March 23, 2025 1:12:28 PM</t>
  </si>
  <si>
    <t>March 23, 2025 1:15:00 PM</t>
  </si>
  <si>
    <t>March 23, 2025 9:19:29 AM</t>
  </si>
  <si>
    <t>March 23, 2025 9:20:54 AM</t>
  </si>
  <si>
    <t>March 17, 2025 8:06:59 AM</t>
  </si>
  <si>
    <t>March 17, 2025 8:43:58 AM</t>
  </si>
  <si>
    <t>March 17, 2025 8:44:42 AM</t>
  </si>
  <si>
    <t>March 17, 2025 9:15:59 AM</t>
  </si>
  <si>
    <t>March 17, 2025 10:00:25 AM</t>
  </si>
  <si>
    <t>March 17, 2025 10:02:39 AM</t>
  </si>
  <si>
    <t>March 17, 2025 4:18:25 AM</t>
  </si>
  <si>
    <t>March 17, 2025 4:49:25 AM</t>
  </si>
  <si>
    <t>March 17, 2025 4:54:10 AM</t>
  </si>
  <si>
    <t>March 17, 2025 3:51:25 AM</t>
  </si>
  <si>
    <t>March 17, 2025 4:36:28 AM</t>
  </si>
  <si>
    <t>March 17, 2025 4:37:56 AM</t>
  </si>
  <si>
    <t>March 17, 2025 11:40:27 AM</t>
  </si>
  <si>
    <t>March 17, 2025 11:49:22 AM</t>
  </si>
  <si>
    <t>March 17, 2025 12:00:38 PM</t>
  </si>
  <si>
    <t>March 17, 2025 6:41:56 AM</t>
  </si>
  <si>
    <t>March 17, 2025 6:59:58 AM</t>
  </si>
  <si>
    <t>March 17, 2025 7:01:23 AM</t>
  </si>
  <si>
    <t>Charles  Barrett</t>
  </si>
  <si>
    <t>March 17, 2025 8:32:23 AM</t>
  </si>
  <si>
    <t>March 17, 2025 8:55:59 AM</t>
  </si>
  <si>
    <t>March 17, 2025 8:57:24 AM</t>
  </si>
  <si>
    <t>March 17, 2025 7:48:59 AM</t>
  </si>
  <si>
    <t>March 17, 2025 8:44:39 AM</t>
  </si>
  <si>
    <t>March 17, 2025 5:10:59 AM</t>
  </si>
  <si>
    <t>March 17, 2025 5:26:57 AM</t>
  </si>
  <si>
    <t>March 17, 2025 5:29:37 AM</t>
  </si>
  <si>
    <t>March 17, 2025 7:32:53 AM</t>
  </si>
  <si>
    <t>March 17, 2025 8:44:41 AM</t>
  </si>
  <si>
    <t>March 17, 2025 10:59:59 AM</t>
  </si>
  <si>
    <t>March 17, 2025 11:20:28 AM</t>
  </si>
  <si>
    <t>March 17, 2025 11:33:45 AM</t>
  </si>
  <si>
    <t>March 17, 2025 10:30:29 AM</t>
  </si>
  <si>
    <t>March 17, 2025 10:32:55 AM</t>
  </si>
  <si>
    <t>March 17, 2025 10:50:32 AM</t>
  </si>
  <si>
    <t>March 18, 2025 6:51:26 AM</t>
  </si>
  <si>
    <t>March 18, 2025 7:31:24 AM</t>
  </si>
  <si>
    <t>March 18, 2025 7:33:31 AM</t>
  </si>
  <si>
    <t>BLANCA CERVANTES</t>
  </si>
  <si>
    <t>March 18, 2025 9:49:27 AM</t>
  </si>
  <si>
    <t>March 18, 2025 10:05:28 AM</t>
  </si>
  <si>
    <t>March 18, 2025 10:06:20 AM</t>
  </si>
  <si>
    <t>JAQUINN COOK</t>
  </si>
  <si>
    <t>March 18, 2025 8:44:28 AM</t>
  </si>
  <si>
    <t>March 18, 2025 9:13:55 AM</t>
  </si>
  <si>
    <t>March 18, 2025 9:20:30 AM</t>
  </si>
  <si>
    <t>March 18, 2025 5:26:58 AM</t>
  </si>
  <si>
    <t>March 18, 2025 5:43:57 AM</t>
  </si>
  <si>
    <t>March 18, 2025 5:46:20 AM</t>
  </si>
  <si>
    <t>March 18, 2025 6:35:58 AM</t>
  </si>
  <si>
    <t>March 18, 2025 7:43:29 AM</t>
  </si>
  <si>
    <t>March 18, 2025 7:45:09 AM</t>
  </si>
  <si>
    <t>March 19, 2025 10:48:23 AM</t>
  </si>
  <si>
    <t>March 19, 2025 11:19:28 AM</t>
  </si>
  <si>
    <t>March 19, 2025 11:53:07 AM</t>
  </si>
  <si>
    <t>March 19, 2025 6:10:59 AM</t>
  </si>
  <si>
    <t>March 19, 2025 6:57:53 AM</t>
  </si>
  <si>
    <t>March 19, 2025 7:33:23 AM</t>
  </si>
  <si>
    <t>March 19, 2025 8:55:55 AM</t>
  </si>
  <si>
    <t>March 19, 2025 8:59:14 AM</t>
  </si>
  <si>
    <t>March 19, 2025 8:43:57 AM</t>
  </si>
  <si>
    <t>March 19, 2025 9:30:28 AM</t>
  </si>
  <si>
    <t>March 19, 2025 9:31:59 AM</t>
  </si>
  <si>
    <t>March 19, 2025 8:33:27 AM</t>
  </si>
  <si>
    <t>March 19, 2025 9:13:59 AM</t>
  </si>
  <si>
    <t>March 19, 2025 9:16:55 AM</t>
  </si>
  <si>
    <t>March 19, 2025 5:51:23 AM</t>
  </si>
  <si>
    <t>March 19, 2025 7:33:21 AM</t>
  </si>
  <si>
    <t>March 19, 2025 4:52:56 AM</t>
  </si>
  <si>
    <t>March 19, 2025 5:15:29 AM</t>
  </si>
  <si>
    <t>March 19, 2025 5:20:44 AM</t>
  </si>
  <si>
    <t>March 19, 2025 4:06:26 AM</t>
  </si>
  <si>
    <t>March 19, 2025 4:21:25 AM</t>
  </si>
  <si>
    <t>March 19, 2025 4:40:29 AM</t>
  </si>
  <si>
    <t>NADARIUS GRAY</t>
  </si>
  <si>
    <t>March 20, 2025 10:38:58 AM</t>
  </si>
  <si>
    <t>March 20, 2025 10:56:26 AM</t>
  </si>
  <si>
    <t>March 20, 2025 11:00:04 AM</t>
  </si>
  <si>
    <t>March 20, 2025 8:56:58 AM</t>
  </si>
  <si>
    <t>March 20, 2025 9:18:55 AM</t>
  </si>
  <si>
    <t>March 20, 2025 9:20:18 AM</t>
  </si>
  <si>
    <t>March 20, 2025 7:12:23 AM</t>
  </si>
  <si>
    <t>March 20, 2025 7:26:18 AM</t>
  </si>
  <si>
    <t>March 20, 2025 10:02:27 AM</t>
  </si>
  <si>
    <t>March 20, 2025 10:19:57 AM</t>
  </si>
  <si>
    <t>March 20, 2025 10:23:55 AM</t>
  </si>
  <si>
    <t>PEDRO REYES</t>
  </si>
  <si>
    <t>March 20, 2025 4:20:54 AM</t>
  </si>
  <si>
    <t>March 20, 2025 5:02:25 AM</t>
  </si>
  <si>
    <t>March 20, 2025 5:14:20 AM</t>
  </si>
  <si>
    <t>March 20, 2025 7:40:59 AM</t>
  </si>
  <si>
    <t>March 20, 2025 8:17:57 AM</t>
  </si>
  <si>
    <t>March 20, 2025 8:22:48 AM</t>
  </si>
  <si>
    <t>March 20, 2025 6:24:22 AM</t>
  </si>
  <si>
    <t>March 20, 2025 7:33:57 AM</t>
  </si>
  <si>
    <t>March 20, 2025 7:35:21 AM</t>
  </si>
  <si>
    <t>March 21, 2025 8:36:59 AM</t>
  </si>
  <si>
    <t>March 21, 2025 9:13:30 AM</t>
  </si>
  <si>
    <t>March 21, 2025 9:15:09 AM</t>
  </si>
  <si>
    <t>March 21, 2025 5:20:59 AM</t>
  </si>
  <si>
    <t>March 21, 2025 5:31:03 AM</t>
  </si>
  <si>
    <t>March 21, 2025 9:48:26 AM</t>
  </si>
  <si>
    <t>March 21, 2025 10:26:56 AM</t>
  </si>
  <si>
    <t>March 21, 2025 10:32:27 AM</t>
  </si>
  <si>
    <t>MANUELA MARTINEZ</t>
  </si>
  <si>
    <t>March 21, 2025 7:54:28 AM</t>
  </si>
  <si>
    <t>March 21, 2025 8:18:28 AM</t>
  </si>
  <si>
    <t>March 21, 2025 8:21:01 AM</t>
  </si>
  <si>
    <t>March 21, 2025 7:33:21 AM</t>
  </si>
  <si>
    <t>March 21, 2025 7:48:28 AM</t>
  </si>
  <si>
    <t>March 21, 2025 7:50:23 AM</t>
  </si>
  <si>
    <t>March 21, 2025 8:56:24 AM</t>
  </si>
  <si>
    <t>March 21, 2025 9:30:25 AM</t>
  </si>
  <si>
    <t>March 21, 2025 9:33:32 AM</t>
  </si>
  <si>
    <t>March 21, 2025 4:18:22 AM</t>
  </si>
  <si>
    <t>March 21, 2025 4:50:57 AM</t>
  </si>
  <si>
    <t>March 21, 2025 4:58:11 AM</t>
  </si>
  <si>
    <t>March 21, 2025 11:20:28 AM</t>
  </si>
  <si>
    <t>March 21, 2025 11:40:26 AM</t>
  </si>
  <si>
    <t>March 21, 2025 12:06:12 PM</t>
  </si>
  <si>
    <t>March 21, 2025 3:55:59 AM</t>
  </si>
  <si>
    <t>March 21, 2025 4:37:28 AM</t>
  </si>
  <si>
    <t>March 21, 2025 4:39:40 AM</t>
  </si>
  <si>
    <t>March 17, 2025 9:58:29 AM</t>
  </si>
  <si>
    <t>March 17, 2025 10:16:28 AM</t>
  </si>
  <si>
    <t>March 17, 2025 10:23:53 AM</t>
  </si>
  <si>
    <t>March 17, 2025 8:59:55 AM</t>
  </si>
  <si>
    <t>March 17, 2025 9:15:58 AM</t>
  </si>
  <si>
    <t>March 17, 2025 9:21:03 AM</t>
  </si>
  <si>
    <t>March 17, 2025 4:01:58 AM</t>
  </si>
  <si>
    <t>March 17, 2025 4:58:30 AM</t>
  </si>
  <si>
    <t>March 17, 2025 5:02:32 AM</t>
  </si>
  <si>
    <t>March 17, 2025 5:18:28 AM</t>
  </si>
  <si>
    <t>March 17, 2025 5:47:29 AM</t>
  </si>
  <si>
    <t>March 17, 2025 5:52:55 AM</t>
  </si>
  <si>
    <t>March 17, 2025 6:53:53 AM</t>
  </si>
  <si>
    <t>March 17, 2025 8:34:28 AM</t>
  </si>
  <si>
    <t>March 17, 2025 8:37:51 AM</t>
  </si>
  <si>
    <t>March 17, 2025 8:43:54 AM</t>
  </si>
  <si>
    <t>March 17, 2025 8:47:19 AM</t>
  </si>
  <si>
    <t>March 17, 2025 7:25:29 AM</t>
  </si>
  <si>
    <t>March 17, 2025 8:37:48 AM</t>
  </si>
  <si>
    <t>March 17, 2025 7:53:59 AM</t>
  </si>
  <si>
    <t>March 17, 2025 8:37:44 AM</t>
  </si>
  <si>
    <t>Doris Zudekoff</t>
  </si>
  <si>
    <t>March 17, 2025 10:52:20 AM</t>
  </si>
  <si>
    <t>March 17, 2025 11:14:59 AM</t>
  </si>
  <si>
    <t>March 17, 2025 11:21:12 AM</t>
  </si>
  <si>
    <t>March 18, 2025 8:05:59 AM</t>
  </si>
  <si>
    <t>March 18, 2025 8:09:08 AM</t>
  </si>
  <si>
    <t>March 18, 2025 7:29:57 AM</t>
  </si>
  <si>
    <t>March 18, 2025 8:09:11 AM</t>
  </si>
  <si>
    <t>BRANDI WARE</t>
  </si>
  <si>
    <t>March 18, 2025 11:21:55 AM</t>
  </si>
  <si>
    <t>March 18, 2025 11:58:25 AM</t>
  </si>
  <si>
    <t>March 18, 2025 12:05:00 PM</t>
  </si>
  <si>
    <t>March 18, 2025 5:56:28 AM</t>
  </si>
  <si>
    <t>March 18, 2025 6:29:25 AM</t>
  </si>
  <si>
    <t>March 18, 2025 6:31:12 AM</t>
  </si>
  <si>
    <t>March 18, 2025 4:28:25 AM</t>
  </si>
  <si>
    <t>March 18, 2025 4:51:29 AM</t>
  </si>
  <si>
    <t>March 18, 2025 4:57:28 AM</t>
  </si>
  <si>
    <t>March 18, 2025 6:54:59 AM</t>
  </si>
  <si>
    <t>March 18, 2025 7:13:29 AM</t>
  </si>
  <si>
    <t>March 18, 2025 7:18:09 AM</t>
  </si>
  <si>
    <t>BARBARA JONES</t>
  </si>
  <si>
    <t>March 18, 2025 9:23:22 AM</t>
  </si>
  <si>
    <t>March 18, 2025 10:25:26 AM</t>
  </si>
  <si>
    <t>March 18, 2025 10:28:43 AM</t>
  </si>
  <si>
    <t>March 18, 2025 9:54:29 AM</t>
  </si>
  <si>
    <t>March 18, 2025 10:41:15 AM</t>
  </si>
  <si>
    <t>March 19, 2025 4:13:55 AM</t>
  </si>
  <si>
    <t>March 19, 2025 4:41:25 AM</t>
  </si>
  <si>
    <t>March 19, 2025 5:35:33 AM</t>
  </si>
  <si>
    <t>GERALD GIDDINGS</t>
  </si>
  <si>
    <t>March 19, 2025 10:05:54 AM</t>
  </si>
  <si>
    <t>March 19, 2025 10:59:28 AM</t>
  </si>
  <si>
    <t>March 19, 2025 11:04:27 AM</t>
  </si>
  <si>
    <t>March 19, 2025 6:52:28 AM</t>
  </si>
  <si>
    <t>March 19, 2025 8:07:27 AM</t>
  </si>
  <si>
    <t>March 19, 2025 8:10:02 AM</t>
  </si>
  <si>
    <t>March 19, 2025 8:31:23 AM</t>
  </si>
  <si>
    <t>March 19, 2025 8:52:23 AM</t>
  </si>
  <si>
    <t>March 19, 2025 8:55:03 AM</t>
  </si>
  <si>
    <t>March 19, 2025 10:36:57 AM</t>
  </si>
  <si>
    <t>March 19, 2025 11:32:10 AM</t>
  </si>
  <si>
    <t>LOUISE SCHUERENBERG</t>
  </si>
  <si>
    <t>March 19, 2025 7:36:58 AM</t>
  </si>
  <si>
    <t>March 19, 2025 9:55:56 AM</t>
  </si>
  <si>
    <t>March 19, 2025 10:00:00 AM</t>
  </si>
  <si>
    <t>March 20, 2025 6:57:59 AM</t>
  </si>
  <si>
    <t>March 20, 2025 9:03:29 AM</t>
  </si>
  <si>
    <t>March 20, 2025 9:05:24 AM</t>
  </si>
  <si>
    <t>March 20, 2025 5:13:29 AM</t>
  </si>
  <si>
    <t>March 20, 2025 5:25:29 AM</t>
  </si>
  <si>
    <t>March 20, 2025 5:29:11 AM</t>
  </si>
  <si>
    <t>March 20, 2025 9:08:56 AM</t>
  </si>
  <si>
    <t>March 20, 2025 9:25:28 AM</t>
  </si>
  <si>
    <t>March 20, 2025 9:28:12 AM</t>
  </si>
  <si>
    <t>March 20, 2025 8:05:19 AM</t>
  </si>
  <si>
    <t>March 20, 2025 8:20:54 AM</t>
  </si>
  <si>
    <t>March 20, 2025 8:25:38 AM</t>
  </si>
  <si>
    <t>March 20, 2025 4:26:22 AM</t>
  </si>
  <si>
    <t>March 20, 2025 5:57:22 AM</t>
  </si>
  <si>
    <t>March 20, 2025 6:02:46 AM</t>
  </si>
  <si>
    <t>March 20, 2025 8:25:37 AM</t>
  </si>
  <si>
    <t>ETHEL ALEXANDER</t>
  </si>
  <si>
    <t>March 21, 2025 8:23:23 AM</t>
  </si>
  <si>
    <t>March 21, 2025 8:54:55 AM</t>
  </si>
  <si>
    <t>March 21, 2025 9:03:13 AM</t>
  </si>
  <si>
    <t>BENITA BURNETT</t>
  </si>
  <si>
    <t>March 21, 2025 6:51:29 AM</t>
  </si>
  <si>
    <t>March 21, 2025 7:34:27 AM</t>
  </si>
  <si>
    <t>March 21, 2025 7:37:51 AM</t>
  </si>
  <si>
    <t>March 21, 2025 5:49:25 AM</t>
  </si>
  <si>
    <t>March 21, 2025 7:44:27 AM</t>
  </si>
  <si>
    <t>March 21, 2025 7:46:37 AM</t>
  </si>
  <si>
    <t>March 21, 2025 11:21:59 AM</t>
  </si>
  <si>
    <t>March 21, 2025 11:40:51 AM</t>
  </si>
  <si>
    <t>March 21, 2025 11:51:24 AM</t>
  </si>
  <si>
    <t>March 21, 2025 10:40:26 AM</t>
  </si>
  <si>
    <t>March 21, 2025 10:58:54 AM</t>
  </si>
  <si>
    <t>March 21, 2025 11:02:41 AM</t>
  </si>
  <si>
    <t>March 21, 2025 9:29:27 AM</t>
  </si>
  <si>
    <t>March 21, 2025 9:47:28 AM</t>
  </si>
  <si>
    <t>March 21, 2025 9:53:19 AM</t>
  </si>
  <si>
    <t>March 21, 2025 7:22:23 AM</t>
  </si>
  <si>
    <t>March 21, 2025 8:10:26 AM</t>
  </si>
  <si>
    <t>March 21, 2025 8:15:06 AM</t>
  </si>
  <si>
    <t>March 21, 2025 4:57:55 AM</t>
  </si>
  <si>
    <t>March 21, 2025 5:15:56 AM</t>
  </si>
  <si>
    <t>March 21, 2025 5:18:32 AM</t>
  </si>
  <si>
    <t>March 17, 2025 9:04:52 AM</t>
  </si>
  <si>
    <t>March 17, 2025 10:13:30 AM</t>
  </si>
  <si>
    <t>March 17, 2025 10:20:28 AM</t>
  </si>
  <si>
    <t>March 17, 2025 10:47:52 AM</t>
  </si>
  <si>
    <t>March 17, 2025 11:26:53 AM</t>
  </si>
  <si>
    <t>March 17, 2025 12:22:29 PM</t>
  </si>
  <si>
    <t>March 17, 2025 12:29:43 PM</t>
  </si>
  <si>
    <t>March 17, 2025 8:14:29 AM</t>
  </si>
  <si>
    <t>March 17, 2025 8:33:58 AM</t>
  </si>
  <si>
    <t>March 17, 2025 8:36:02 AM</t>
  </si>
  <si>
    <t>March 17, 2025 3:56:54 AM</t>
  </si>
  <si>
    <t>March 17, 2025 4:26:58 AM</t>
  </si>
  <si>
    <t>March 17, 2025 6:28:53 AM</t>
  </si>
  <si>
    <t>March 17, 2025 7:31:56 AM</t>
  </si>
  <si>
    <t>March 17, 2025 7:33:47 AM</t>
  </si>
  <si>
    <t>March 17, 2025 7:17:24 AM</t>
  </si>
  <si>
    <t>March 17, 2025 8:56:53 AM</t>
  </si>
  <si>
    <t>March 17, 2025 9:00:04 AM</t>
  </si>
  <si>
    <t>March 17, 2025 4:13:24 AM</t>
  </si>
  <si>
    <t>March 17, 2025 4:27:05 AM</t>
  </si>
  <si>
    <t>March 17, 2025 5:04:59 AM</t>
  </si>
  <si>
    <t>March 17, 2025 5:19:28 AM</t>
  </si>
  <si>
    <t>March 17, 2025 5:21:13 AM</t>
  </si>
  <si>
    <t>March 17, 2025 10:52:59 AM</t>
  </si>
  <si>
    <t>March 17, 2025 11:04:27 AM</t>
  </si>
  <si>
    <t>March 17, 2025 11:06:25 AM</t>
  </si>
  <si>
    <t>March 17, 2025 5:47:27 AM</t>
  </si>
  <si>
    <t>March 17, 2025 6:01:52 AM</t>
  </si>
  <si>
    <t>March 17, 2025 6:03:22 AM</t>
  </si>
  <si>
    <t xml:space="preserve">Janice  Smith </t>
  </si>
  <si>
    <t>March 17, 2025 9:43:29 AM</t>
  </si>
  <si>
    <t>March 17, 2025 10:16:59 AM</t>
  </si>
  <si>
    <t>March 17, 2025 10:18:53 AM</t>
  </si>
  <si>
    <t>ELIDA MUNOZ</t>
  </si>
  <si>
    <t>March 18, 2025 10:39:29 AM</t>
  </si>
  <si>
    <t>March 18, 2025 11:10:57 AM</t>
  </si>
  <si>
    <t>March 18, 2025 11:30:19 AM</t>
  </si>
  <si>
    <t>March 18, 2025 7:40:52 AM</t>
  </si>
  <si>
    <t>March 18, 2025 8:25:56 AM</t>
  </si>
  <si>
    <t>March 18, 2025 8:33:06 AM</t>
  </si>
  <si>
    <t>March 18, 2025 6:45:28 AM</t>
  </si>
  <si>
    <t>March 18, 2025 8:48:28 AM</t>
  </si>
  <si>
    <t>March 18, 2025 8:51:36 AM</t>
  </si>
  <si>
    <t>RAJNEESH DIXON</t>
  </si>
  <si>
    <t>March 18, 2025 7:28:28 AM</t>
  </si>
  <si>
    <t>March 18, 2025 8:09:59 AM</t>
  </si>
  <si>
    <t>March 18, 2025 8:13:11 AM</t>
  </si>
  <si>
    <t>March 18, 2025 4:24:57 AM</t>
  </si>
  <si>
    <t>March 18, 2025 4:58:23 AM</t>
  </si>
  <si>
    <t>March 18, 2025 5:00:43 AM</t>
  </si>
  <si>
    <t>March 18, 2025 4:35:57 AM</t>
  </si>
  <si>
    <t>March 18, 2025 5:17:10 AM</t>
  </si>
  <si>
    <t>March 18, 2025 5:25:20 AM</t>
  </si>
  <si>
    <t>March 18, 2025 5:54:57 AM</t>
  </si>
  <si>
    <t>March 18, 2025 5:56:31 AM</t>
  </si>
  <si>
    <t>March 18, 2025 9:25:27 AM</t>
  </si>
  <si>
    <t>March 18, 2025 10:19:19 AM</t>
  </si>
  <si>
    <t>March 19, 2025 3:58:29 AM</t>
  </si>
  <si>
    <t>March 19, 2025 4:25:22 AM</t>
  </si>
  <si>
    <t>March 19, 2025 10:47:25 AM</t>
  </si>
  <si>
    <t>March 19, 2025 11:38:22 AM</t>
  </si>
  <si>
    <t>March 19, 2025 12:13:20 PM</t>
  </si>
  <si>
    <t>March 19, 2025 6:29:57 AM</t>
  </si>
  <si>
    <t>March 19, 2025 7:02:27 AM</t>
  </si>
  <si>
    <t>March 19, 2025 7:05:10 AM</t>
  </si>
  <si>
    <t>March 19, 2025 4:48:54 AM</t>
  </si>
  <si>
    <t>March 19, 2025 4:59:59 AM</t>
  </si>
  <si>
    <t>March 19, 2025 5:02:32 AM</t>
  </si>
  <si>
    <t>March 19, 2025 9:53:24 AM</t>
  </si>
  <si>
    <t>March 19, 2025 10:05:59 AM</t>
  </si>
  <si>
    <t>March 19, 2025 10:08:26 AM</t>
  </si>
  <si>
    <t>March 19, 2025 10:27:26 AM</t>
  </si>
  <si>
    <t>March 19, 2025 11:02:56 AM</t>
  </si>
  <si>
    <t>March 19, 2025 11:07:02 AM</t>
  </si>
  <si>
    <t>March 19, 2025 5:13:56 AM</t>
  </si>
  <si>
    <t>March 19, 2025 5:34:22 AM</t>
  </si>
  <si>
    <t>March 19, 2025 9:25:53 AM</t>
  </si>
  <si>
    <t>March 19, 2025 9:31:35 AM</t>
  </si>
  <si>
    <t>March 19, 2025 7:26:27 AM</t>
  </si>
  <si>
    <t>March 19, 2025 7:44:23 AM</t>
  </si>
  <si>
    <t>March 19, 2025 7:46:55 AM</t>
  </si>
  <si>
    <t>March 19, 2025 7:25:59 AM</t>
  </si>
  <si>
    <t>March 19, 2025 7:46:54 AM</t>
  </si>
  <si>
    <t>March 19, 2025 4:06:57 AM</t>
  </si>
  <si>
    <t>March 19, 2025 4:25:33 AM</t>
  </si>
  <si>
    <t>March 19, 2025 4:25:34 AM</t>
  </si>
  <si>
    <t>March 19, 2025 8:12:56 AM</t>
  </si>
  <si>
    <t>March 19, 2025 9:07:58 AM</t>
  </si>
  <si>
    <t>March 19, 2025 9:11:29 AM</t>
  </si>
  <si>
    <t>March 20, 2025 7:47:52 AM</t>
  </si>
  <si>
    <t>March 20, 2025 8:25:27 AM</t>
  </si>
  <si>
    <t>March 20, 2025 8:27:36 AM</t>
  </si>
  <si>
    <t>March 20, 2025 5:26:28 AM</t>
  </si>
  <si>
    <t>March 20, 2025 6:10:50 AM</t>
  </si>
  <si>
    <t>March 20, 2025 6:13:37 AM</t>
  </si>
  <si>
    <t>March 20, 2025 11:46:54 AM</t>
  </si>
  <si>
    <t>March 20, 2025 11:53:29 AM</t>
  </si>
  <si>
    <t>March 20, 2025 12:13:17 PM</t>
  </si>
  <si>
    <t>March 20, 2025 7:58:28 AM</t>
  </si>
  <si>
    <t>March 20, 2025 8:27:39 AM</t>
  </si>
  <si>
    <t>March 20, 2025 8:35:55 AM</t>
  </si>
  <si>
    <t>March 20, 2025 9:13:05 AM</t>
  </si>
  <si>
    <t>March 20, 2025 4:05:28 AM</t>
  </si>
  <si>
    <t>March 20, 2025 5:06:24 AM</t>
  </si>
  <si>
    <t>March 20, 2025 5:09:27 AM</t>
  </si>
  <si>
    <t>March 20, 2025 9:17:26 AM</t>
  </si>
  <si>
    <t>March 20, 2025 9:27:57 AM</t>
  </si>
  <si>
    <t>March 20, 2025 10:10:21 AM</t>
  </si>
  <si>
    <t>SUSIE BATTLE</t>
  </si>
  <si>
    <t>March 20, 2025 4:22:56 AM</t>
  </si>
  <si>
    <t>March 20, 2025 4:50:42 AM</t>
  </si>
  <si>
    <t>March 20, 2025 6:48:58 AM</t>
  </si>
  <si>
    <t>March 20, 2025 7:37:59 AM</t>
  </si>
  <si>
    <t>March 20, 2025 7:39:41 AM</t>
  </si>
  <si>
    <t>March 21, 2025 10:58:58 AM</t>
  </si>
  <si>
    <t>March 21, 2025 11:11:22 AM</t>
  </si>
  <si>
    <t>March 21, 2025 11:24:46 AM</t>
  </si>
  <si>
    <t>March 21, 2025 7:52:59 AM</t>
  </si>
  <si>
    <t>March 21, 2025 8:33:59 AM</t>
  </si>
  <si>
    <t>March 21, 2025 8:35:01 AM</t>
  </si>
  <si>
    <t>ALLEN DOYLE</t>
  </si>
  <si>
    <t>March 21, 2025 12:00:29 PM</t>
  </si>
  <si>
    <t>March 21, 2025 12:15:56 PM</t>
  </si>
  <si>
    <t>March 21, 2025 12:30:08 PM</t>
  </si>
  <si>
    <t>March 21, 2025 9:27:28 AM</t>
  </si>
  <si>
    <t>March 21, 2025 9:39:29 AM</t>
  </si>
  <si>
    <t>March 21, 2025 9:42:58 AM</t>
  </si>
  <si>
    <t>March 21, 2025 5:14:54 AM</t>
  </si>
  <si>
    <t>March 21, 2025 5:31:49 AM</t>
  </si>
  <si>
    <t>JACKIE HOWARD</t>
  </si>
  <si>
    <t>March 21, 2025 10:17:59 AM</t>
  </si>
  <si>
    <t>March 21, 2025 10:29:52 AM</t>
  </si>
  <si>
    <t>March 21, 2025 10:34:27 AM</t>
  </si>
  <si>
    <t>March 21, 2025 4:05:23 AM</t>
  </si>
  <si>
    <t>March 21, 2025 4:21:26 AM</t>
  </si>
  <si>
    <t>March 21, 2025 4:29:37 AM</t>
  </si>
  <si>
    <t>March 21, 2025 8:56:55 AM</t>
  </si>
  <si>
    <t>March 21, 2025 10:07:56 AM</t>
  </si>
  <si>
    <t>March 21, 2025 4:14:27 AM</t>
  </si>
  <si>
    <t>March 21, 2025 4:29:39 AM</t>
  </si>
  <si>
    <t>March 21, 2025 4:54:56 AM</t>
  </si>
  <si>
    <t>March 21, 2025 5:00:31 AM</t>
  </si>
  <si>
    <t>March 21, 2025 6:41:27 AM</t>
  </si>
  <si>
    <t>March 21, 2025 8:14:53 AM</t>
  </si>
  <si>
    <t>March 21, 2025 8:18:46 AM</t>
  </si>
  <si>
    <t>March 21, 2025 7:22:51 AM</t>
  </si>
  <si>
    <t>March 21, 2025 8:35:02 AM</t>
  </si>
  <si>
    <t>March 21, 2025 11:31:57 AM</t>
  </si>
  <si>
    <t>March 21, 2025 11:56:22 AM</t>
  </si>
  <si>
    <t>March 20, 2025 10:34:25 AM</t>
  </si>
  <si>
    <t>March 20, 2025 11:45:23 AM</t>
  </si>
  <si>
    <t>March 20, 2025 12:04:08 PM</t>
  </si>
  <si>
    <t>ALLEN MITCHELL</t>
  </si>
  <si>
    <t>March 20, 2025 8:11:29 AM</t>
  </si>
  <si>
    <t>March 20, 2025 8:38:58 AM</t>
  </si>
  <si>
    <t>March 20, 2025 8:43:00 AM</t>
  </si>
  <si>
    <t>March 20, 2025 2:19:55 PM</t>
  </si>
  <si>
    <t>March 20, 2025 2:52:26 PM</t>
  </si>
  <si>
    <t>March 20, 2025 2:55:37 PM</t>
  </si>
  <si>
    <t>March 20, 2025 11:15:28 AM</t>
  </si>
  <si>
    <t>March 20, 2025 11:50:29 AM</t>
  </si>
  <si>
    <t>March 20, 2025 4:07:55 PM</t>
  </si>
  <si>
    <t>March 20, 2025 8:00:53 AM</t>
  </si>
  <si>
    <t>March 20, 2025 8:25:57 AM</t>
  </si>
  <si>
    <t>March 20, 2025 8:28:21 AM</t>
  </si>
  <si>
    <t>March 20, 2025 7:20:24 AM</t>
  </si>
  <si>
    <t>March 20, 2025 8:28:22 AM</t>
  </si>
  <si>
    <t>March 20, 2025 1:02:27 PM</t>
  </si>
  <si>
    <t>March 20, 2025 1:37:58 PM</t>
  </si>
  <si>
    <t>March 20, 2025 2:02:31 PM</t>
  </si>
  <si>
    <t>FRED DAWKINS</t>
  </si>
  <si>
    <t>March 20, 2025 3:27:22 PM</t>
  </si>
  <si>
    <t>March 20, 2025 3:33:49 PM</t>
  </si>
  <si>
    <t>March 20, 2025 9:15:25 AM</t>
  </si>
  <si>
    <t>March 20, 2025 10:14:23 AM</t>
  </si>
  <si>
    <t>March 20, 2025 10:16:07 AM</t>
  </si>
  <si>
    <t>LUCERO FERNANDEZ</t>
  </si>
  <si>
    <t>March 17, 2025 2:45:26 PM</t>
  </si>
  <si>
    <t>March 17, 2025 3:29:27 PM</t>
  </si>
  <si>
    <t>March 17, 2025 3:31:18 PM</t>
  </si>
  <si>
    <t>THERESA MORGAN</t>
  </si>
  <si>
    <t>March 17, 2025 12:28:28 PM</t>
  </si>
  <si>
    <t>March 17, 2025 12:53:10 PM</t>
  </si>
  <si>
    <t>March 17, 2025 12:53:11 PM</t>
  </si>
  <si>
    <t>March 17, 2025 11:23:28 AM</t>
  </si>
  <si>
    <t>March 17, 2025 11:42:24 AM</t>
  </si>
  <si>
    <t>March 17, 2025 11:43:23 AM</t>
  </si>
  <si>
    <t>March 17, 2025 5:05:57 PM</t>
  </si>
  <si>
    <t>March 17, 2025 5:44:59 PM</t>
  </si>
  <si>
    <t>March 17, 2025 5:49:46 PM</t>
  </si>
  <si>
    <t>March 17, 2025 1:45:24 PM</t>
  </si>
  <si>
    <t>March 17, 2025 2:06:58 PM</t>
  </si>
  <si>
    <t>March 17, 2025 2:08:14 PM</t>
  </si>
  <si>
    <t>March 17, 2025 9:41:58 AM</t>
  </si>
  <si>
    <t>March 17, 2025 10:05:28 AM</t>
  </si>
  <si>
    <t>March 17, 2025 10:09:10 AM</t>
  </si>
  <si>
    <t>March 17, 2025 3:10:23 PM</t>
  </si>
  <si>
    <t>March 17, 2025 3:10:54 PM</t>
  </si>
  <si>
    <t>March 17, 2025 3:42:59 PM</t>
  </si>
  <si>
    <t>March 17, 2025 3:45:18 PM</t>
  </si>
  <si>
    <t>March 17, 2025 3:10:56 PM</t>
  </si>
  <si>
    <t>SHARON SANDIFER</t>
  </si>
  <si>
    <t>March 17, 2025 9:16:29 AM</t>
  </si>
  <si>
    <t>March 17, 2025 9:57:58 AM</t>
  </si>
  <si>
    <t>March 17, 2025 10:02:26 AM</t>
  </si>
  <si>
    <t>March 19, 2025 10:20:20 AM</t>
  </si>
  <si>
    <t>March 19, 2025 10:35:58 AM</t>
  </si>
  <si>
    <t>March 19, 2025 10:37:44 AM</t>
  </si>
  <si>
    <t>BRENDA JOHNSON</t>
  </si>
  <si>
    <t>March 19, 2025 11:09:27 AM</t>
  </si>
  <si>
    <t>March 19, 2025 12:17:32 PM</t>
  </si>
  <si>
    <t>March 19, 2025 12:29:19 PM</t>
  </si>
  <si>
    <t>March 19, 2025 9:54:28 AM</t>
  </si>
  <si>
    <t>March 19, 2025 10:51:31 AM</t>
  </si>
  <si>
    <t>BENNETT LOVE</t>
  </si>
  <si>
    <t>March 19, 2025 11:44:55 AM</t>
  </si>
  <si>
    <t>March 19, 2025 12:40:59 PM</t>
  </si>
  <si>
    <t>March 19, 2025 12:46:02 PM</t>
  </si>
  <si>
    <t>March 19, 2025 1:21:58 PM</t>
  </si>
  <si>
    <t>March 19, 2025 2:16:28 PM</t>
  </si>
  <si>
    <t>March 19, 2025 2:18:14 PM</t>
  </si>
  <si>
    <t>March 19, 2025 5:14:59 AM</t>
  </si>
  <si>
    <t>March 19, 2025 5:35:54 AM</t>
  </si>
  <si>
    <t>March 19, 2025 5:37:38 AM</t>
  </si>
  <si>
    <t>March 19, 2025 6:36:58 AM</t>
  </si>
  <si>
    <t>March 19, 2025 7:48:56 AM</t>
  </si>
  <si>
    <t>March 19, 2025 8:00:38 AM</t>
  </si>
  <si>
    <t>March 19, 2025 8:54:51 AM</t>
  </si>
  <si>
    <t>March 19, 2025 9:21:54 AM</t>
  </si>
  <si>
    <t>March 19, 2025 9:24:35 AM</t>
  </si>
  <si>
    <t>March 17, 2025 5:38:52 PM</t>
  </si>
  <si>
    <t>March 17, 2025 6:36:29 PM</t>
  </si>
  <si>
    <t>March 17, 2025 6:39:29 PM</t>
  </si>
  <si>
    <t>March 17, 2025 9:14:21 PM</t>
  </si>
  <si>
    <t>March 17, 2025 9:31:27 PM</t>
  </si>
  <si>
    <t>March 17, 2025 9:33:44 PM</t>
  </si>
  <si>
    <t>March 17, 2025 2:27:56 PM</t>
  </si>
  <si>
    <t>March 17, 2025 3:15:33 PM</t>
  </si>
  <si>
    <t>March 17, 2025 3:15:55 PM</t>
  </si>
  <si>
    <t>March 17, 2025 3:34:59 PM</t>
  </si>
  <si>
    <t>March 17, 2025 4:01:25 PM</t>
  </si>
  <si>
    <t>March 17, 2025 4:05:53 PM</t>
  </si>
  <si>
    <t>March 17, 2025 6:48:59 PM</t>
  </si>
  <si>
    <t>March 17, 2025 6:50:40 PM</t>
  </si>
  <si>
    <t>March 17, 2025 6:07:56 PM</t>
  </si>
  <si>
    <t>March 17, 2025 6:10:35 PM</t>
  </si>
  <si>
    <t>March 17, 2025 6:24:29 PM</t>
  </si>
  <si>
    <t>March 17, 2025 7:07:27 PM</t>
  </si>
  <si>
    <t>March 17, 2025 7:09:54 PM</t>
  </si>
  <si>
    <t>March 17, 2025 4:51:54 PM</t>
  </si>
  <si>
    <t>March 17, 2025 5:00:28 PM</t>
  </si>
  <si>
    <t>March 17, 2025 5:02:11 PM</t>
  </si>
  <si>
    <t>March 17, 2025 5:54:56 PM</t>
  </si>
  <si>
    <t>March 17, 2025 5:59:02 PM</t>
  </si>
  <si>
    <t>March 17, 2025 7:31:28 PM</t>
  </si>
  <si>
    <t>March 17, 2025 8:21:25 PM</t>
  </si>
  <si>
    <t>March 17, 2025 8:29:27 PM</t>
  </si>
  <si>
    <t>March 20, 2025 2:53:24 PM</t>
  </si>
  <si>
    <t>March 20, 2025 3:45:57 PM</t>
  </si>
  <si>
    <t>March 20, 2025 7:56:59 PM</t>
  </si>
  <si>
    <t>March 20, 2025 8:05:57 PM</t>
  </si>
  <si>
    <t>March 20, 2025 8:06:33 PM</t>
  </si>
  <si>
    <t>LATONIA ROBERSON</t>
  </si>
  <si>
    <t>March 20, 2025 4:21:52 PM</t>
  </si>
  <si>
    <t>March 20, 2025 5:17:23 PM</t>
  </si>
  <si>
    <t>March 20, 2025 5:21:47 PM</t>
  </si>
  <si>
    <t>March 20, 2025 5:03:53 PM</t>
  </si>
  <si>
    <t>March 20, 2025 5:41:55 PM</t>
  </si>
  <si>
    <t>March 20, 2025 5:48:15 PM</t>
  </si>
  <si>
    <t>March 20, 2025 8:28:59 PM</t>
  </si>
  <si>
    <t>March 20, 2025 8:57:15 PM</t>
  </si>
  <si>
    <t>March 20, 2025 8:57:16 PM</t>
  </si>
  <si>
    <t>March 20, 2025 2:07:55 PM</t>
  </si>
  <si>
    <t>March 20, 2025 2:24:57 PM</t>
  </si>
  <si>
    <t>March 20, 2025 2:28:33 PM</t>
  </si>
  <si>
    <t>March 20, 2025 7:02:56 PM</t>
  </si>
  <si>
    <t>March 20, 2025 7:38:55 PM</t>
  </si>
  <si>
    <t>March 20, 2025 7:40:51 PM</t>
  </si>
  <si>
    <t>March 21, 2025 2:46:24 PM</t>
  </si>
  <si>
    <t>March 21, 2025 3:02:24 PM</t>
  </si>
  <si>
    <t>March 21, 2025 5:31:58 PM</t>
  </si>
  <si>
    <t>March 21, 2025 6:20:59 PM</t>
  </si>
  <si>
    <t>March 21, 2025 6:27:21 PM</t>
  </si>
  <si>
    <t>EDDIE  BLAYLOCK</t>
  </si>
  <si>
    <t>March 21, 2025 4:23:28 PM</t>
  </si>
  <si>
    <t>March 21, 2025 4:51:25 PM</t>
  </si>
  <si>
    <t>March 21, 2025 4:56:59 PM</t>
  </si>
  <si>
    <t>March 21, 2025 7:30:56 PM</t>
  </si>
  <si>
    <t>March 21, 2025 7:47:26 PM</t>
  </si>
  <si>
    <t>March 21, 2025 7:51:05 PM</t>
  </si>
  <si>
    <t>March 21, 2025 3:41:23 PM</t>
  </si>
  <si>
    <t>March 21, 2025 4:08:21 PM</t>
  </si>
  <si>
    <t>March 21, 2025 4:10:02 PM</t>
  </si>
  <si>
    <t>March 21, 2025 9:04:29 PM</t>
  </si>
  <si>
    <t>March 21, 2025 9:19:56 PM</t>
  </si>
  <si>
    <t>March 21, 2025 9:22:19 PM</t>
  </si>
  <si>
    <t>March 21, 2025 8:23:58 PM</t>
  </si>
  <si>
    <t>March 21, 2025 8:42:28 PM</t>
  </si>
  <si>
    <t>March 21, 2025 9:07:03 PM</t>
  </si>
  <si>
    <t>March 21, 2025 6:51:58 PM</t>
  </si>
  <si>
    <t>March 21, 2025 7:04:59 PM</t>
  </si>
  <si>
    <t>March 21, 2025 7:09:18 PM</t>
  </si>
  <si>
    <t>March 22, 2025 8:15:28 PM</t>
  </si>
  <si>
    <t>March 22, 2025 8:58:59 PM</t>
  </si>
  <si>
    <t>March 22, 2025 9:03:03 PM</t>
  </si>
  <si>
    <t xml:space="preserve">Ocie  Swaim </t>
  </si>
  <si>
    <t>March 22, 2025 6:56:25 PM</t>
  </si>
  <si>
    <t>March 22, 2025 7:13:29 PM</t>
  </si>
  <si>
    <t>March 22, 2025 7:16:20 PM</t>
  </si>
  <si>
    <t>March 22, 2025 3:49:23 PM</t>
  </si>
  <si>
    <t>March 22, 2025 3:56:21 PM</t>
  </si>
  <si>
    <t>March 22, 2025 3:59:44 PM</t>
  </si>
  <si>
    <t>KEISHANA SAULTERS</t>
  </si>
  <si>
    <t>March 22, 2025 4:09:56 PM</t>
  </si>
  <si>
    <t>March 22, 2025 5:16:05 PM</t>
  </si>
  <si>
    <t>WANDA LEONARD</t>
  </si>
  <si>
    <t>March 23, 2025 9:52:56 PM</t>
  </si>
  <si>
    <t>March 23, 2025 10:16:25 PM</t>
  </si>
  <si>
    <t>March 23, 2025 10:23:03 PM</t>
  </si>
  <si>
    <t>MARIO DAWKINS</t>
  </si>
  <si>
    <t>March 23, 2025 9:01:29 PM</t>
  </si>
  <si>
    <t>March 23, 2025 9:14:53 PM</t>
  </si>
  <si>
    <t>March 23, 2025 9:16:37 PM</t>
  </si>
  <si>
    <t>March 23, 2025 10:33:22 PM</t>
  </si>
  <si>
    <t>March 23, 2025 11:01:56 PM</t>
  </si>
  <si>
    <t>March 23, 2025 11:05:02 PM</t>
  </si>
  <si>
    <t>March 23, 2025 5:26:25 PM</t>
  </si>
  <si>
    <t>March 23, 2025 5:46:24 PM</t>
  </si>
  <si>
    <t>March 23, 2025 5:46:51 PM</t>
  </si>
  <si>
    <t>March 23, 2025 5:53:58 PM</t>
  </si>
  <si>
    <t>March 23, 2025 6:51:21 PM</t>
  </si>
  <si>
    <t>March 23, 2025 7:23:06 PM</t>
  </si>
  <si>
    <t>JAMES KUSSEROW</t>
  </si>
  <si>
    <t>March 23, 2025 7:55:58 PM</t>
  </si>
  <si>
    <t>March 23, 2025 8:24:25 PM</t>
  </si>
  <si>
    <t>March 23, 2025 8:28:14 PM</t>
  </si>
  <si>
    <t>RODNEY COOPER</t>
  </si>
  <si>
    <t>March 17, 2025 7:50:55 AM</t>
  </si>
  <si>
    <t>March 17, 2025 8:13:29 AM</t>
  </si>
  <si>
    <t>March 17, 2025 8:14:47 AM</t>
  </si>
  <si>
    <t>March 17, 2025 11:05:59 AM</t>
  </si>
  <si>
    <t>March 17, 2025 11:28:53 AM</t>
  </si>
  <si>
    <t>March 17, 2025 11:30:33 AM</t>
  </si>
  <si>
    <t>March 17, 2025 10:53:29 AM</t>
  </si>
  <si>
    <t>March 17, 2025 11:14:30 AM</t>
  </si>
  <si>
    <t>March 17, 2025 11:16:32 AM</t>
  </si>
  <si>
    <t>March 17, 2025 9:55:55 AM</t>
  </si>
  <si>
    <t>March 17, 2025 10:14:27 AM</t>
  </si>
  <si>
    <t>March 17, 2025 10:18:04 AM</t>
  </si>
  <si>
    <t>March 17, 2025 8:14:48 AM</t>
  </si>
  <si>
    <t>March 17, 2025 7:21:58 AM</t>
  </si>
  <si>
    <t>March 17, 2025 7:31:26 AM</t>
  </si>
  <si>
    <t>March 17, 2025 7:32:59 AM</t>
  </si>
  <si>
    <t>March 17, 2025 9:31:56 AM</t>
  </si>
  <si>
    <t>March 17, 2025 9:44:53 AM</t>
  </si>
  <si>
    <t>March 17, 2025 9:47:49 AM</t>
  </si>
  <si>
    <t>March 17, 2025 8:25:54 AM</t>
  </si>
  <si>
    <t>March 17, 2025 8:41:26 AM</t>
  </si>
  <si>
    <t>March 17, 2025 8:44:32 AM</t>
  </si>
  <si>
    <t>Bessie Scott</t>
  </si>
  <si>
    <t>March 17, 2025 12:59:59 PM</t>
  </si>
  <si>
    <t>March 17, 2025 1:20:29 PM</t>
  </si>
  <si>
    <t>March 17, 2025 1:23:13 PM</t>
  </si>
  <si>
    <t>March 18, 2025 5:16:28 PM</t>
  </si>
  <si>
    <t>March 18, 2025 6:12:58 PM</t>
  </si>
  <si>
    <t>March 18, 2025 6:14:37 PM</t>
  </si>
  <si>
    <t>March 18, 2025 5:46:54 PM</t>
  </si>
  <si>
    <t>March 18, 2025 6:22:29 PM</t>
  </si>
  <si>
    <t>March 18, 2025 6:28:24 PM</t>
  </si>
  <si>
    <t>March 18, 2025 7:15:21 PM</t>
  </si>
  <si>
    <t>March 18, 2025 7:36:58 PM</t>
  </si>
  <si>
    <t>March 18, 2025 7:41:37 PM</t>
  </si>
  <si>
    <t>March 18, 2025 3:26:58 PM</t>
  </si>
  <si>
    <t>March 18, 2025 4:20:56 PM</t>
  </si>
  <si>
    <t>March 18, 2025 4:23:03 PM</t>
  </si>
  <si>
    <t>March 18, 2025 7:47:22 PM</t>
  </si>
  <si>
    <t>March 18, 2025 7:56:30 PM</t>
  </si>
  <si>
    <t>March 18, 2025 9:02:29 PM</t>
  </si>
  <si>
    <t>March 18, 2025 9:23:58 PM</t>
  </si>
  <si>
    <t>March 18, 2025 9:25:15 PM</t>
  </si>
  <si>
    <t>March 18, 2025 3:43:56 PM</t>
  </si>
  <si>
    <t>March 18, 2025 4:27:25 PM</t>
  </si>
  <si>
    <t>March 18, 2025 4:37:21 PM</t>
  </si>
  <si>
    <t>March 18, 2025 6:38:57 PM</t>
  </si>
  <si>
    <t>March 18, 2025 6:42:56 PM</t>
  </si>
  <si>
    <t>March 18, 2025 8:13:29 PM</t>
  </si>
  <si>
    <t>March 18, 2025 8:34:54 PM</t>
  </si>
  <si>
    <t>March 18, 2025 8:40:42 PM</t>
  </si>
  <si>
    <t>March 20, 2025 3:00:27 PM</t>
  </si>
  <si>
    <t>March 20, 2025 3:48:52 PM</t>
  </si>
  <si>
    <t>March 20, 2025 4:04:11 PM</t>
  </si>
  <si>
    <t>March 20, 2025 5:05:54 PM</t>
  </si>
  <si>
    <t>March 20, 2025 5:30:00 PM</t>
  </si>
  <si>
    <t>March 20, 2025 5:38:42 PM</t>
  </si>
  <si>
    <t>March 20, 2025 9:00:27 PM</t>
  </si>
  <si>
    <t>March 20, 2025 9:17:58 PM</t>
  </si>
  <si>
    <t>March 20, 2025 9:33:34 PM</t>
  </si>
  <si>
    <t>March 17, 2025 1:37:26 PM</t>
  </si>
  <si>
    <t>March 17, 2025 2:31:29 PM</t>
  </si>
  <si>
    <t>March 17, 2025 2:38:30 PM</t>
  </si>
  <si>
    <t>March 17, 2025 5:02:04 PM</t>
  </si>
  <si>
    <t>March 17, 2025 5:17:24 PM</t>
  </si>
  <si>
    <t>March 17, 2025 5:19:52 PM</t>
  </si>
  <si>
    <t>March 17, 2025 11:07:22 AM</t>
  </si>
  <si>
    <t>March 17, 2025 11:35:19 AM</t>
  </si>
  <si>
    <t>March 17, 2025 12:01:25 PM</t>
  </si>
  <si>
    <t>March 17, 2025 10:18:25 AM</t>
  </si>
  <si>
    <t>March 17, 2025 10:32:26 AM</t>
  </si>
  <si>
    <t>March 17, 2025 10:36:35 AM</t>
  </si>
  <si>
    <t>ALBERTO COTA</t>
  </si>
  <si>
    <t>March 17, 2025 4:45:28 PM</t>
  </si>
  <si>
    <t>March 17, 2025 5:34:29 PM</t>
  </si>
  <si>
    <t>March 17, 2025 5:38:14 PM</t>
  </si>
  <si>
    <t>March 17, 2025 9:20:58 AM</t>
  </si>
  <si>
    <t>March 17, 2025 9:21:27 AM</t>
  </si>
  <si>
    <t>March 17, 2025 9:32:51 AM</t>
  </si>
  <si>
    <t>March 17, 2025 2:02:56 PM</t>
  </si>
  <si>
    <t>March 17, 2025 2:23:27 PM</t>
  </si>
  <si>
    <t>March 17, 2025 2:24:56 PM</t>
  </si>
  <si>
    <t>NATALIE JOHNSON</t>
  </si>
  <si>
    <t>March 17, 2025 1:02:54 PM</t>
  </si>
  <si>
    <t>March 17, 2025 1:17:00 PM</t>
  </si>
  <si>
    <t>March 17, 2025 1:19:43 PM</t>
  </si>
  <si>
    <t>AUSTIN SALLEY</t>
  </si>
  <si>
    <t>March 17, 2025 3:41:07 PM</t>
  </si>
  <si>
    <t>March 17, 2025 3:51:59 PM</t>
  </si>
  <si>
    <t>March 17, 2025 3:53:49 PM</t>
  </si>
  <si>
    <t>March 17, 2025 3:24:28 PM</t>
  </si>
  <si>
    <t>March 17, 2025 4:15:56 PM</t>
  </si>
  <si>
    <t>March 17, 2025 4:19:12 PM</t>
  </si>
  <si>
    <t>March 17, 2025 2:35:29 PM</t>
  </si>
  <si>
    <t>March 17, 2025 3:01:59 PM</t>
  </si>
  <si>
    <t>March 17, 2025 3:06:30 PM</t>
  </si>
  <si>
    <t>March 18, 2025 10:41:44 AM</t>
  </si>
  <si>
    <t>March 18, 2025 10:50:29 AM</t>
  </si>
  <si>
    <t>March 18, 2025 10:52:36 AM</t>
  </si>
  <si>
    <t>March 18, 2025 11:37:58 AM</t>
  </si>
  <si>
    <t>March 18, 2025 12:18:58 PM</t>
  </si>
  <si>
    <t>March 18, 2025 12:11:29 PM</t>
  </si>
  <si>
    <t>March 18, 2025 12:41:29 PM</t>
  </si>
  <si>
    <t>March 18, 2025 12:45:54 PM</t>
  </si>
  <si>
    <t>PAT KILPATRICK</t>
  </si>
  <si>
    <t>March 18, 2025 10:09:38 AM</t>
  </si>
  <si>
    <t>March 18, 2025 11:01:47 AM</t>
  </si>
  <si>
    <t>March 18, 2025 1:45:24 PM</t>
  </si>
  <si>
    <t>March 18, 2025 2:17:23 PM</t>
  </si>
  <si>
    <t>March 18, 2025 2:20:02 PM</t>
  </si>
  <si>
    <t>March 18, 2025 4:45:19 PM</t>
  </si>
  <si>
    <t>March 18, 2025 5:24:43 PM</t>
  </si>
  <si>
    <t>March 18, 2025 1:57:23 PM</t>
  </si>
  <si>
    <t>March 18, 2025 1:58:53 PM</t>
  </si>
  <si>
    <t>March 18, 2025 2:52:27 PM</t>
  </si>
  <si>
    <t>March 18, 2025 3:29:56 PM</t>
  </si>
  <si>
    <t>March 18, 2025 3:33:48 PM</t>
  </si>
  <si>
    <t>March 18, 2025 3:50:24 PM</t>
  </si>
  <si>
    <t>March 18, 2025 4:10:26 PM</t>
  </si>
  <si>
    <t>March 18, 2025 4:12:12 PM</t>
  </si>
  <si>
    <t>March 18, 2025 5:38:23 PM</t>
  </si>
  <si>
    <t>March 18, 2025 5:40:32 PM</t>
  </si>
  <si>
    <t>March 18, 2025 5:56:59 PM</t>
  </si>
  <si>
    <t>March 18, 2025 6:00:17 PM</t>
  </si>
  <si>
    <t>March 21, 2025 2:17:59 PM</t>
  </si>
  <si>
    <t>March 21, 2025 2:38:09 PM</t>
  </si>
  <si>
    <t>March 21, 2025 2:31:54 PM</t>
  </si>
  <si>
    <t>March 21, 2025 2:34:20 PM</t>
  </si>
  <si>
    <t>March 21, 2025 9:04:00 AM</t>
  </si>
  <si>
    <t>March 21, 2025 9:24:29 AM</t>
  </si>
  <si>
    <t>March 21, 2025 9:28:30 AM</t>
  </si>
  <si>
    <t>March 21, 2025 5:30:58 PM</t>
  </si>
  <si>
    <t>March 21, 2025 6:03:59 PM</t>
  </si>
  <si>
    <t>March 21, 2025 6:07:24 PM</t>
  </si>
  <si>
    <t>March 21, 2025 11:00:27 AM</t>
  </si>
  <si>
    <t>March 21, 2025 11:31:54 AM</t>
  </si>
  <si>
    <t>March 21, 2025 11:37:59 AM</t>
  </si>
  <si>
    <t>March 21, 2025 3:15:28 PM</t>
  </si>
  <si>
    <t>March 21, 2025 5:14:59 PM</t>
  </si>
  <si>
    <t>March 21, 2025 5:16:23 PM</t>
  </si>
  <si>
    <t>March 21, 2025 9:49:27 AM</t>
  </si>
  <si>
    <t>March 21, 2025 10:15:29 AM</t>
  </si>
  <si>
    <t>March 21, 2025 10:19:03 AM</t>
  </si>
  <si>
    <t>March 21, 2025 10:51:29 AM</t>
  </si>
  <si>
    <t>March 21, 2025 10:55:58 AM</t>
  </si>
  <si>
    <t>March 21, 2025 4:37:29 PM</t>
  </si>
  <si>
    <t>March 21, 2025 5:57:26 PM</t>
  </si>
  <si>
    <t>March 21, 2025 6:02:39 PM</t>
  </si>
  <si>
    <t>March 21, 2025 12:56:58 PM</t>
  </si>
  <si>
    <t>March 21, 2025 1:23:26 PM</t>
  </si>
  <si>
    <t>March 21, 2025 1:25:00 PM</t>
  </si>
  <si>
    <t>March 21, 2025 1:44:57 PM</t>
  </si>
  <si>
    <t>March 21, 2025 2:02:54 PM</t>
  </si>
  <si>
    <t>March 21, 2025 2:05:30 PM</t>
  </si>
  <si>
    <t>March 21, 2025 12:15:27 PM</t>
  </si>
  <si>
    <t>March 21, 2025 12:48:53 PM</t>
  </si>
  <si>
    <t>March 21, 2025 12:50:58 PM</t>
  </si>
  <si>
    <t>VIOLET COOMBER</t>
  </si>
  <si>
    <t>March 18, 2025 9:42:54 AM</t>
  </si>
  <si>
    <t>March 18, 2025 10:53:01 AM</t>
  </si>
  <si>
    <t>CONSTANCE MORRIS</t>
  </si>
  <si>
    <t>March 18, 2025 2:02:26 PM</t>
  </si>
  <si>
    <t>March 18, 2025 2:39:25 PM</t>
  </si>
  <si>
    <t>March 18, 2025 3:10:32 PM</t>
  </si>
  <si>
    <t>DONNELL  OATS</t>
  </si>
  <si>
    <t>March 18, 2025 1:08:25 PM</t>
  </si>
  <si>
    <t>March 18, 2025 1:14:32 PM</t>
  </si>
  <si>
    <t>March 18, 2025 9:01:27 AM</t>
  </si>
  <si>
    <t>March 18, 2025 9:27:59 AM</t>
  </si>
  <si>
    <t>March 18, 2025 9:37:48 AM</t>
  </si>
  <si>
    <t>SHIRLEY HACKBART</t>
  </si>
  <si>
    <t>March 18, 2025 11:38:55 AM</t>
  </si>
  <si>
    <t>March 18, 2025 11:54:22 AM</t>
  </si>
  <si>
    <t>March 18, 2025 12:00:21 PM</t>
  </si>
  <si>
    <t>March 17, 2025 2:20:29 PM</t>
  </si>
  <si>
    <t>March 17, 2025 2:43:27 PM</t>
  </si>
  <si>
    <t>March 17, 2025 2:45:23 PM</t>
  </si>
  <si>
    <t>March 17, 2025 7:11:29 AM</t>
  </si>
  <si>
    <t>March 17, 2025 7:42:59 AM</t>
  </si>
  <si>
    <t>March 17, 2025 7:47:32 AM</t>
  </si>
  <si>
    <t>March 17, 2025 5:02:27 AM</t>
  </si>
  <si>
    <t>March 17, 2025 5:35:59 AM</t>
  </si>
  <si>
    <t>March 17, 2025 5:40:13 AM</t>
  </si>
  <si>
    <t>March 17, 2025 9:45:26 AM</t>
  </si>
  <si>
    <t>March 17, 2025 10:21:55 AM</t>
  </si>
  <si>
    <t>March 17, 2025 10:22:42 AM</t>
  </si>
  <si>
    <t>March 17, 2025 1:23:28 PM</t>
  </si>
  <si>
    <t>March 17, 2025 1:58:53 PM</t>
  </si>
  <si>
    <t>March 17, 2025 2:04:50 PM</t>
  </si>
  <si>
    <t>CLAUDENE JACKSON</t>
  </si>
  <si>
    <t>March 17, 2025 11:56:27 AM</t>
  </si>
  <si>
    <t>March 17, 2025 12:28:59 PM</t>
  </si>
  <si>
    <t>March 17, 2025 12:31:52 PM</t>
  </si>
  <si>
    <t>March 17, 2025 1:00:55 PM</t>
  </si>
  <si>
    <t>March 17, 2025 1:14:29 PM</t>
  </si>
  <si>
    <t>March 17, 2025 1:16:21 PM</t>
  </si>
  <si>
    <t>March 17, 2025 8:27:58 AM</t>
  </si>
  <si>
    <t>March 17, 2025 9:03:29 AM</t>
  </si>
  <si>
    <t>March 17, 2025 9:04:53 AM</t>
  </si>
  <si>
    <t>March 17, 2025 8:04:58 AM</t>
  </si>
  <si>
    <t>March 17, 2025 9:18:54 AM</t>
  </si>
  <si>
    <t>March 17, 2025 9:22:31 AM</t>
  </si>
  <si>
    <t>March 18, 2025 9:00:58 AM</t>
  </si>
  <si>
    <t>March 18, 2025 9:41:23 AM</t>
  </si>
  <si>
    <t>March 18, 2025 9:44:01 AM</t>
  </si>
  <si>
    <t>March 18, 2025 9:52:25 AM</t>
  </si>
  <si>
    <t>March 18, 2025 10:06:59 AM</t>
  </si>
  <si>
    <t>March 18, 2025 10:10:55 AM</t>
  </si>
  <si>
    <t>MARIE SMITH</t>
  </si>
  <si>
    <t>March 18, 2025 12:29:29 PM</t>
  </si>
  <si>
    <t>March 18, 2025 1:18:29 PM</t>
  </si>
  <si>
    <t>March 18, 2025 1:32:24 PM</t>
  </si>
  <si>
    <t>ELAINE TRAVIS</t>
  </si>
  <si>
    <t>March 18, 2025 11:20:55 AM</t>
  </si>
  <si>
    <t>March 18, 2025 11:50:26 AM</t>
  </si>
  <si>
    <t>March 18, 2025 11:56:44 AM</t>
  </si>
  <si>
    <t>March 18, 2025 1:57:59 PM</t>
  </si>
  <si>
    <t>March 18, 2025 2:24:30 PM</t>
  </si>
  <si>
    <t>March 18, 2025 2:25:53 PM</t>
  </si>
  <si>
    <t>March 18, 2025 6:06:27 AM</t>
  </si>
  <si>
    <t>March 18, 2025 7:00:26 AM</t>
  </si>
  <si>
    <t>March 18, 2025 7:24:55 AM</t>
  </si>
  <si>
    <t>March 18, 2025 7:27:25 AM</t>
  </si>
  <si>
    <t>March 18, 2025 8:23:28 AM</t>
  </si>
  <si>
    <t>March 18, 2025 8:26:56 AM</t>
  </si>
  <si>
    <t>WARREN DUCOTEY</t>
  </si>
  <si>
    <t>March 18, 2025 5:17:59 AM</t>
  </si>
  <si>
    <t>March 18, 2025 5:33:26 AM</t>
  </si>
  <si>
    <t>March 18, 2025 5:35:24 AM</t>
  </si>
  <si>
    <t>March 19, 2025 5:19:26 PM</t>
  </si>
  <si>
    <t>March 19, 2025 5:36:29 PM</t>
  </si>
  <si>
    <t>March 19, 2025 5:38:33 PM</t>
  </si>
  <si>
    <t>March 19, 2025 11:23:56 AM</t>
  </si>
  <si>
    <t>March 19, 2025 11:49:27 AM</t>
  </si>
  <si>
    <t>March 19, 2025 12:04:31 PM</t>
  </si>
  <si>
    <t>March 19, 2025 12:10:58 PM</t>
  </si>
  <si>
    <t>March 19, 2025 12:59:57 PM</t>
  </si>
  <si>
    <t>March 19, 2025 1:04:20 PM</t>
  </si>
  <si>
    <t>March 19, 2025 11:17:29 AM</t>
  </si>
  <si>
    <t>March 19, 2025 12:04:29 PM</t>
  </si>
  <si>
    <t>March 19, 2025 3:00:28 PM</t>
  </si>
  <si>
    <t>March 19, 2025 3:37:58 PM</t>
  </si>
  <si>
    <t>March 19, 2025 3:42:14 PM</t>
  </si>
  <si>
    <t>COURTNEY WILLIAMS</t>
  </si>
  <si>
    <t>March 19, 2025 1:30:58 PM</t>
  </si>
  <si>
    <t>March 19, 2025 1:59:29 PM</t>
  </si>
  <si>
    <t>March 19, 2025 2:05:08 PM</t>
  </si>
  <si>
    <t>TONI GIBSON</t>
  </si>
  <si>
    <t>March 19, 2025 4:10:27 PM</t>
  </si>
  <si>
    <t>March 19, 2025 4:33:58 PM</t>
  </si>
  <si>
    <t>March 19, 2025 4:37:50 PM</t>
  </si>
  <si>
    <t>March 19, 2025 12:24:27 PM</t>
  </si>
  <si>
    <t>March 19, 2025 12:34:28 PM</t>
  </si>
  <si>
    <t>March 19, 2025 12:36:56 PM</t>
  </si>
  <si>
    <t>ESTER CLARK</t>
  </si>
  <si>
    <t>March 19, 2025 4:14:29 PM</t>
  </si>
  <si>
    <t>March 19, 2025 4:50:29 PM</t>
  </si>
  <si>
    <t>March 19, 2025 4:52:18 PM</t>
  </si>
  <si>
    <t>March 19, 2025 2:29:57 PM</t>
  </si>
  <si>
    <t>March 19, 2025 3:28:29 PM</t>
  </si>
  <si>
    <t>March 19, 2025 3:30:45 PM</t>
  </si>
  <si>
    <t>March 19, 2025 5:01:26 PM</t>
  </si>
  <si>
    <t>March 19, 2025 6:00:57 PM</t>
  </si>
  <si>
    <t>March 19, 2025 6:06:44 PM</t>
  </si>
  <si>
    <t>March 19, 2025 9:42:29 AM</t>
  </si>
  <si>
    <t>March 19, 2025 9:46:01 AM</t>
  </si>
  <si>
    <t>March 18, 2025 12:31:58 PM</t>
  </si>
  <si>
    <t>March 18, 2025 12:56:55 PM</t>
  </si>
  <si>
    <t>March 18, 2025 1:00:32 PM</t>
  </si>
  <si>
    <t>March 18, 2025 7:17:57 AM</t>
  </si>
  <si>
    <t>March 18, 2025 7:34:59 AM</t>
  </si>
  <si>
    <t>March 18, 2025 8:01:44 AM</t>
  </si>
  <si>
    <t>JEANNETTE MURPHY</t>
  </si>
  <si>
    <t>March 18, 2025 2:36:19 PM</t>
  </si>
  <si>
    <t>March 18, 2025 3:44:56 PM</t>
  </si>
  <si>
    <t>March 18, 2025 3:48:34 PM</t>
  </si>
  <si>
    <t>March 18, 2025 4:39:55 PM</t>
  </si>
  <si>
    <t>March 18, 2025 5:49:57 PM</t>
  </si>
  <si>
    <t>March 18, 2025 5:58:12 PM</t>
  </si>
  <si>
    <t>March 18, 2025 3:56:56 PM</t>
  </si>
  <si>
    <t>March 18, 2025 4:17:58 PM</t>
  </si>
  <si>
    <t>March 18, 2025 4:23:48 PM</t>
  </si>
  <si>
    <t>March 18, 2025 8:13:23 AM</t>
  </si>
  <si>
    <t>March 18, 2025 8:56:28 AM</t>
  </si>
  <si>
    <t>March 18, 2025 9:00:36 AM</t>
  </si>
  <si>
    <t xml:space="preserve">AMY HALBROOK </t>
  </si>
  <si>
    <t>March 18, 2025 1:19:00 PM</t>
  </si>
  <si>
    <t>March 18, 2025 1:48:21 PM</t>
  </si>
  <si>
    <t>March 18, 2025 1:54:33 PM</t>
  </si>
  <si>
    <t>ELMO SOLIZ</t>
  </si>
  <si>
    <t>March 18, 2025 10:01:26 AM</t>
  </si>
  <si>
    <t>March 18, 2025 10:11:57 AM</t>
  </si>
  <si>
    <t>March 18, 2025 10:15:33 AM</t>
  </si>
  <si>
    <t>March 18, 2025 6:32:27 AM</t>
  </si>
  <si>
    <t>March 18, 2025 8:01:42 AM</t>
  </si>
  <si>
    <t>March 18, 2025 2:51:29 PM</t>
  </si>
  <si>
    <t>March 18, 2025 3:15:28 PM</t>
  </si>
  <si>
    <t>March 18, 2025 3:20:13 PM</t>
  </si>
  <si>
    <t>March 19, 2025 3:52:52 PM</t>
  </si>
  <si>
    <t>March 19, 2025 5:33:59 PM</t>
  </si>
  <si>
    <t>March 19, 2025 5:41:12 PM</t>
  </si>
  <si>
    <t>March 19, 2025 1:08:27 PM</t>
  </si>
  <si>
    <t>March 19, 2025 1:28:20 PM</t>
  </si>
  <si>
    <t>March 19, 2025 1:34:17 PM</t>
  </si>
  <si>
    <t>March 19, 2025 9:18:58 AM</t>
  </si>
  <si>
    <t>March 19, 2025 9:47:01 AM</t>
  </si>
  <si>
    <t>March 19, 2025 10:45:28 AM</t>
  </si>
  <si>
    <t>March 19, 2025 11:34:22 AM</t>
  </si>
  <si>
    <t>March 19, 2025 11:40:57 AM</t>
  </si>
  <si>
    <t>March 19, 2025 2:54:56 PM</t>
  </si>
  <si>
    <t>March 19, 2025 3:32:20 PM</t>
  </si>
  <si>
    <t>March 19, 2025 3:38:13 PM</t>
  </si>
  <si>
    <t>March 19, 2025 4:18:59 PM</t>
  </si>
  <si>
    <t>March 19, 2025 5:17:28 PM</t>
  </si>
  <si>
    <t>March 19, 2025 5:21:43 PM</t>
  </si>
  <si>
    <t>March 19, 2025 11:48:54 AM</t>
  </si>
  <si>
    <t>March 19, 2025 12:05:58 PM</t>
  </si>
  <si>
    <t>March 19, 2025 12:11:42 PM</t>
  </si>
  <si>
    <t>March 19, 2025 8:13:28 AM</t>
  </si>
  <si>
    <t>March 19, 2025 8:55:25 AM</t>
  </si>
  <si>
    <t>March 19, 2025 8:57:46 AM</t>
  </si>
  <si>
    <t>March 19, 2025 10:32:23 AM</t>
  </si>
  <si>
    <t>March 19, 2025 10:38:18 AM</t>
  </si>
  <si>
    <t>March 19, 2025 1:55:27 PM</t>
  </si>
  <si>
    <t>March 19, 2025 2:31:57 PM</t>
  </si>
  <si>
    <t>March 19, 2025 2:35:51 PM</t>
  </si>
  <si>
    <t>March 19, 2025 8:23:54 AM</t>
  </si>
  <si>
    <t>March 19, 2025 8:57:45 AM</t>
  </si>
  <si>
    <t>March 19, 2025 6:08:52 AM</t>
  </si>
  <si>
    <t>March 19, 2025 7:44:58 AM</t>
  </si>
  <si>
    <t>March 19, 2025 7:46:44 AM</t>
  </si>
  <si>
    <t>March 19, 2025 11:01:59 AM</t>
  </si>
  <si>
    <t>March 19, 2025 12:42:55 PM</t>
  </si>
  <si>
    <t>March 19, 2025 12:46:39 PM</t>
  </si>
  <si>
    <t>March 19, 2025 4:21:19 PM</t>
  </si>
  <si>
    <t>March 19, 2025 5:08:24 PM</t>
  </si>
  <si>
    <t>March 19, 2025 5:12:34 PM</t>
  </si>
  <si>
    <t>March 20, 2025 6:53:57 AM</t>
  </si>
  <si>
    <t>March 20, 2025 7:28:44 AM</t>
  </si>
  <si>
    <t>March 20, 2025 8:35:59 AM</t>
  </si>
  <si>
    <t>March 20, 2025 9:43:22 AM</t>
  </si>
  <si>
    <t>March 20, 2025 7:05:22 AM</t>
  </si>
  <si>
    <t>March 20, 2025 8:22:29 AM</t>
  </si>
  <si>
    <t>March 20, 2025 8:29:36 AM</t>
  </si>
  <si>
    <t>March 20, 2025 10:45:25 AM</t>
  </si>
  <si>
    <t>March 20, 2025 11:22:54 AM</t>
  </si>
  <si>
    <t>March 20, 2025 11:24:28 AM</t>
  </si>
  <si>
    <t>March 20, 2025 7:28:46 AM</t>
  </si>
  <si>
    <t>RUDY TREVINO</t>
  </si>
  <si>
    <t>March 20, 2025 11:46:59 AM</t>
  </si>
  <si>
    <t>March 20, 2025 12:05:25 PM</t>
  </si>
  <si>
    <t>March 20, 2025 12:09:43 PM</t>
  </si>
  <si>
    <t>March 20, 2025 5:01:59 AM</t>
  </si>
  <si>
    <t>March 20, 2025 5:14:59 AM</t>
  </si>
  <si>
    <t>March 20, 2025 5:19:38 AM</t>
  </si>
  <si>
    <t>ALICIA MARTINEZ PINEDA</t>
  </si>
  <si>
    <t>March 20, 2025 12:55:28 PM</t>
  </si>
  <si>
    <t>March 20, 2025 1:34:21 PM</t>
  </si>
  <si>
    <t>March 20, 2025 1:38:28 PM</t>
  </si>
  <si>
    <t>March 20, 2025 6:27:25 AM</t>
  </si>
  <si>
    <t>March 20, 2025 6:39:54 AM</t>
  </si>
  <si>
    <t>March 20, 2025 6:42:44 AM</t>
  </si>
  <si>
    <t>Gurthy Moore</t>
  </si>
  <si>
    <t>March 21, 2025 12:48:56 PM</t>
  </si>
  <si>
    <t>March 21, 2025 2:31:31 PM</t>
  </si>
  <si>
    <t>March 21, 2025 11:06:23 AM</t>
  </si>
  <si>
    <t>March 21, 2025 11:23:24 AM</t>
  </si>
  <si>
    <t>March 21, 2025 11:27:15 AM</t>
  </si>
  <si>
    <t>March 21, 2025 11:57:29 AM</t>
  </si>
  <si>
    <t>March 21, 2025 12:17:26 PM</t>
  </si>
  <si>
    <t>March 21, 2025 12:22:03 PM</t>
  </si>
  <si>
    <t>March 21, 2025 3:35:24 PM</t>
  </si>
  <si>
    <t>March 21, 2025 3:52:56 PM</t>
  </si>
  <si>
    <t>March 21, 2025 3:58:17 PM</t>
  </si>
  <si>
    <t>March 21, 2025 9:14:26 AM</t>
  </si>
  <si>
    <t>March 21, 2025 9:27:26 AM</t>
  </si>
  <si>
    <t>March 21, 2025 9:29:55 AM</t>
  </si>
  <si>
    <t>SILVIA RAMOS</t>
  </si>
  <si>
    <t>March 21, 2025 5:29:58 AM</t>
  </si>
  <si>
    <t>March 21, 2025 6:22:27 AM</t>
  </si>
  <si>
    <t>March 21, 2025 6:28:14 AM</t>
  </si>
  <si>
    <t>March 21, 2025 7:10:28 AM</t>
  </si>
  <si>
    <t>March 21, 2025 8:52:52 AM</t>
  </si>
  <si>
    <t>March 21, 2025 8:57:02 AM</t>
  </si>
  <si>
    <t>March 21, 2025 1:25:29 PM</t>
  </si>
  <si>
    <t>March 21, 2025 1:33:24 PM</t>
  </si>
  <si>
    <t>March 21, 2025 1:34:30 PM</t>
  </si>
  <si>
    <t>March 21, 2025 6:59:55 AM</t>
  </si>
  <si>
    <t>March 21, 2025 8:06:56 AM</t>
  </si>
  <si>
    <t>March 21, 2025 8:31:25 AM</t>
  </si>
  <si>
    <t>March 21, 2025 5:06:59 AM</t>
  </si>
  <si>
    <t>March 21, 2025 5:57:28 AM</t>
  </si>
  <si>
    <t>March 21, 2025 6:00:11 AM</t>
  </si>
  <si>
    <t>March 21, 2025 4:06:25 PM</t>
  </si>
  <si>
    <t>March 21, 2025 5:05:58 PM</t>
  </si>
  <si>
    <t>March 21, 2025 5:12:42 PM</t>
  </si>
  <si>
    <t>March 21, 2025 2:02:58 PM</t>
  </si>
  <si>
    <t>March 21, 2025 2:52:28 PM</t>
  </si>
  <si>
    <t>March 21, 2025 2:54:35 PM</t>
  </si>
  <si>
    <t>March 21, 2025 10:15:28 AM</t>
  </si>
  <si>
    <t>March 21, 2025 11:44:51 AM</t>
  </si>
  <si>
    <t>March 21, 2025 11:49:05 AM</t>
  </si>
  <si>
    <t>March 20, 2025 8:41:29 PM</t>
  </si>
  <si>
    <t>March 20, 2025 9:41:30 PM</t>
  </si>
  <si>
    <t>March 20, 2025 7:49:52 PM</t>
  </si>
  <si>
    <t>March 20, 2025 9:21:18 PM</t>
  </si>
  <si>
    <t>March 20, 2025 7:16:59 PM</t>
  </si>
  <si>
    <t>March 20, 2025 7:41:29 PM</t>
  </si>
  <si>
    <t>March 20, 2025 7:47:40 PM</t>
  </si>
  <si>
    <t>March 17, 2025 9:13:59 AM</t>
  </si>
  <si>
    <t>March 17, 2025 9:45:58 AM</t>
  </si>
  <si>
    <t>March 17, 2025 9:47:38 AM</t>
  </si>
  <si>
    <t>March 17, 2025 9:28:52 AM</t>
  </si>
  <si>
    <t>March 17, 2025 10:02:56 AM</t>
  </si>
  <si>
    <t>March 17, 2025 10:05:38 AM</t>
  </si>
  <si>
    <t>March 17, 2025 5:00:26 PM</t>
  </si>
  <si>
    <t>March 17, 2025 6:23:27 PM</t>
  </si>
  <si>
    <t>March 17, 2025 6:26:36 PM</t>
  </si>
  <si>
    <t>March 17, 2025 10:45:26 AM</t>
  </si>
  <si>
    <t>March 17, 2025 12:05:00 PM</t>
  </si>
  <si>
    <t>March 17, 2025 12:06:58 PM</t>
  </si>
  <si>
    <t>March 17, 2025 10:21:59 AM</t>
  </si>
  <si>
    <t>March 17, 2025 11:19:32 AM</t>
  </si>
  <si>
    <t>March 17, 2025 12:06:33 PM</t>
  </si>
  <si>
    <t>MARY NATIVIDAD</t>
  </si>
  <si>
    <t>March 17, 2025 2:24:55 PM</t>
  </si>
  <si>
    <t>March 17, 2025 3:11:37 PM</t>
  </si>
  <si>
    <t>CASSANDRA GARTH</t>
  </si>
  <si>
    <t>March 18, 2025 10:15:29 AM</t>
  </si>
  <si>
    <t>March 18, 2025 11:01:56 AM</t>
  </si>
  <si>
    <t>March 18, 2025 11:03:05 AM</t>
  </si>
  <si>
    <t>Janet Hollinger</t>
  </si>
  <si>
    <t>March 18, 2025 1:55:28 PM</t>
  </si>
  <si>
    <t>March 18, 2025 2:58:26 PM</t>
  </si>
  <si>
    <t>March 18, 2025 3:05:11 PM</t>
  </si>
  <si>
    <t>MEGAN AKANNO</t>
  </si>
  <si>
    <t>March 18, 2025 2:32:58 PM</t>
  </si>
  <si>
    <t>March 18, 2025 3:44:27 PM</t>
  </si>
  <si>
    <t>March 18, 2025 3:49:07 PM</t>
  </si>
  <si>
    <t>March 18, 2025 11:30:26 AM</t>
  </si>
  <si>
    <t>March 18, 2025 11:59:24 AM</t>
  </si>
  <si>
    <t>March 18, 2025 12:03:26 PM</t>
  </si>
  <si>
    <t>March 18, 2025 12:27:59 PM</t>
  </si>
  <si>
    <t>March 18, 2025 1:00:58 PM</t>
  </si>
  <si>
    <t>March 18, 2025 1:07:08 PM</t>
  </si>
  <si>
    <t>March 19, 2025 10:55:26 AM</t>
  </si>
  <si>
    <t>March 19, 2025 11:09:54 AM</t>
  </si>
  <si>
    <t>March 19, 2025 11:12:20 AM</t>
  </si>
  <si>
    <t>March 19, 2025 4:04:54 PM</t>
  </si>
  <si>
    <t>March 19, 2025 4:28:27 PM</t>
  </si>
  <si>
    <t>March 19, 2025 4:35:41 PM</t>
  </si>
  <si>
    <t>March 19, 2025 2:53:37 PM</t>
  </si>
  <si>
    <t>March 19, 2025 3:50:29 PM</t>
  </si>
  <si>
    <t>March 19, 2025 3:52:17 PM</t>
  </si>
  <si>
    <t>March 19, 2025 2:53:34 PM</t>
  </si>
  <si>
    <t>March 19, 2025 3:54:25 PM</t>
  </si>
  <si>
    <t>March 19, 2025 4:00:38 PM</t>
  </si>
  <si>
    <t>March 19, 2025 9:47:58 AM</t>
  </si>
  <si>
    <t>March 19, 2025 10:12:59 AM</t>
  </si>
  <si>
    <t>March 19, 2025 10:16:26 AM</t>
  </si>
  <si>
    <t>March 19, 2025 2:54:22 PM</t>
  </si>
  <si>
    <t>March 19, 2025 3:18:23 PM</t>
  </si>
  <si>
    <t>March 19, 2025 3:20:10 PM</t>
  </si>
  <si>
    <t>March 19, 2025 4:52:26 PM</t>
  </si>
  <si>
    <t>March 19, 2025 5:24:10 PM</t>
  </si>
  <si>
    <t>March 19, 2025 9:59:56 AM</t>
  </si>
  <si>
    <t>March 19, 2025 10:28:54 AM</t>
  </si>
  <si>
    <t>March 19, 2025 10:30:40 AM</t>
  </si>
  <si>
    <t>March 19, 2025 2:53:47 PM</t>
  </si>
  <si>
    <t>March 19, 2025 3:29:26 PM</t>
  </si>
  <si>
    <t>March 19, 2025 3:32:24 PM</t>
  </si>
  <si>
    <t>March 19, 2025 1:44:52 PM</t>
  </si>
  <si>
    <t>March 19, 2025 2:06:25 PM</t>
  </si>
  <si>
    <t>March 19, 2025 2:13:24 PM</t>
  </si>
  <si>
    <t>March 19, 2025 5:06:53 PM</t>
  </si>
  <si>
    <t>March 19, 2025 5:15:26 PM</t>
  </si>
  <si>
    <t>March 19, 2025 12:02:29 PM</t>
  </si>
  <si>
    <t>March 19, 2025 12:29:25 PM</t>
  </si>
  <si>
    <t>March 19, 2025 12:37:01 PM</t>
  </si>
  <si>
    <t>March 19, 2025 1:00:27 PM</t>
  </si>
  <si>
    <t>March 19, 2025 1:26:59 PM</t>
  </si>
  <si>
    <t>March 19, 2025 1:29:00 PM</t>
  </si>
  <si>
    <t>JUANITA DUREN</t>
  </si>
  <si>
    <t>March 19, 2025 11:20:57 AM</t>
  </si>
  <si>
    <t>March 19, 2025 11:32:25 AM</t>
  </si>
  <si>
    <t>March 19, 2025 11:34:55 AM</t>
  </si>
  <si>
    <t>March 18, 2025 12:15:25 PM</t>
  </si>
  <si>
    <t>March 18, 2025 12:30:29 PM</t>
  </si>
  <si>
    <t>March 18, 2025 12:32:11 PM</t>
  </si>
  <si>
    <t>March 18, 2025 10:20:20 AM</t>
  </si>
  <si>
    <t>March 18, 2025 10:56:57 AM</t>
  </si>
  <si>
    <t>March 18, 2025 7:16:53 AM</t>
  </si>
  <si>
    <t>March 18, 2025 8:13:29 AM</t>
  </si>
  <si>
    <t>March 18, 2025 8:16:48 AM</t>
  </si>
  <si>
    <t>March 18, 2025 7:59:29 AM</t>
  </si>
  <si>
    <t>March 18, 2025 8:16:49 AM</t>
  </si>
  <si>
    <t>March 18, 2025 2:12:27 PM</t>
  </si>
  <si>
    <t>March 18, 2025 2:30:28 PM</t>
  </si>
  <si>
    <t>March 18, 2025 2:32:18 PM</t>
  </si>
  <si>
    <t>March 18, 2025 12:45:26 PM</t>
  </si>
  <si>
    <t>March 18, 2025 1:19:23 PM</t>
  </si>
  <si>
    <t>March 18, 2025 1:28:02 PM</t>
  </si>
  <si>
    <t xml:space="preserve">RUBY  MCCOY </t>
  </si>
  <si>
    <t>March 18, 2025 11:42:59 AM</t>
  </si>
  <si>
    <t>March 18, 2025 12:43:59 PM</t>
  </si>
  <si>
    <t>March 18, 2025 12:52:02 PM</t>
  </si>
  <si>
    <t>WENDY PARKER</t>
  </si>
  <si>
    <t>March 18, 2025 1:58:24 PM</t>
  </si>
  <si>
    <t>March 18, 2025 2:44:50 PM</t>
  </si>
  <si>
    <t>March 18, 2025 2:48:54 PM</t>
  </si>
  <si>
    <t>HENRY KLENZING</t>
  </si>
  <si>
    <t>March 19, 2025 1:26:24 PM</t>
  </si>
  <si>
    <t>March 19, 2025 1:38:57 PM</t>
  </si>
  <si>
    <t>March 19, 2025 1:40:23 PM</t>
  </si>
  <si>
    <t>March 19, 2025 7:32:57 AM</t>
  </si>
  <si>
    <t>March 19, 2025 8:04:53 AM</t>
  </si>
  <si>
    <t>March 19, 2025 8:07:37 AM</t>
  </si>
  <si>
    <t>March 19, 2025 10:30:25 AM</t>
  </si>
  <si>
    <t>March 19, 2025 10:59:27 AM</t>
  </si>
  <si>
    <t>March 19, 2025 11:02:14 AM</t>
  </si>
  <si>
    <t>March 19, 2025 8:20:21 AM</t>
  </si>
  <si>
    <t>March 19, 2025 8:52:28 AM</t>
  </si>
  <si>
    <t>March 19, 2025 8:56:52 AM</t>
  </si>
  <si>
    <t>March 19, 2025 2:59:56 PM</t>
  </si>
  <si>
    <t>March 19, 2025 3:15:57 PM</t>
  </si>
  <si>
    <t>March 19, 2025 3:20:07 PM</t>
  </si>
  <si>
    <t>March 19, 2025 11:29:29 AM</t>
  </si>
  <si>
    <t>March 19, 2025 11:44:57 AM</t>
  </si>
  <si>
    <t>March 19, 2025 12:01:40 PM</t>
  </si>
  <si>
    <t>March 19, 2025 11:11:54 AM</t>
  </si>
  <si>
    <t>March 19, 2025 12:01:49 PM</t>
  </si>
  <si>
    <t>March 19, 2025 12:35:56 PM</t>
  </si>
  <si>
    <t>March 19, 2025 12:48:27 PM</t>
  </si>
  <si>
    <t>March 19, 2025 12:49:07 PM</t>
  </si>
  <si>
    <t>March 21, 2025 2:52:57 PM</t>
  </si>
  <si>
    <t>March 21, 2025 3:48:23 PM</t>
  </si>
  <si>
    <t>March 21, 2025 3:52:18 PM</t>
  </si>
  <si>
    <t>March 21, 2025 8:29:29 AM</t>
  </si>
  <si>
    <t>March 21, 2025 9:01:58 AM</t>
  </si>
  <si>
    <t>March 21, 2025 8:06:28 AM</t>
  </si>
  <si>
    <t>March 21, 2025 8:36:30 AM</t>
  </si>
  <si>
    <t>March 21, 2025 8:38:05 AM</t>
  </si>
  <si>
    <t>NICOLETTE OYENEYE</t>
  </si>
  <si>
    <t>March 21, 2025 4:40:29 PM</t>
  </si>
  <si>
    <t>March 21, 2025 5:23:58 PM</t>
  </si>
  <si>
    <t>March 21, 2025 5:27:27 PM</t>
  </si>
  <si>
    <t>March 21, 2025 10:20:27 AM</t>
  </si>
  <si>
    <t>March 21, 2025 10:29:22 AM</t>
  </si>
  <si>
    <t>March 21, 2025 10:35:58 AM</t>
  </si>
  <si>
    <t>March 21, 2025 10:42:50 AM</t>
  </si>
  <si>
    <t>March 21, 2025 10:45:45 AM</t>
  </si>
  <si>
    <t>March 21, 2025 2:00:27 PM</t>
  </si>
  <si>
    <t>March 21, 2025 2:26:55 PM</t>
  </si>
  <si>
    <t>March 21, 2025 2:30:28 PM</t>
  </si>
  <si>
    <t>Adrianne  Camp</t>
  </si>
  <si>
    <t>March 21, 2025 11:11:29 AM</t>
  </si>
  <si>
    <t>March 21, 2025 11:48:27 AM</t>
  </si>
  <si>
    <t>March 21, 2025 11:53:02 AM</t>
  </si>
  <si>
    <t>BETTY HALEY</t>
  </si>
  <si>
    <t>March 21, 2025 1:02:25 PM</t>
  </si>
  <si>
    <t>March 21, 2025 1:26:24 PM</t>
  </si>
  <si>
    <t>March 21, 2025 1:31:56 PM</t>
  </si>
  <si>
    <t>March 21, 2025 11:21:26 AM</t>
  </si>
  <si>
    <t>March 21, 2025 12:28:58 PM</t>
  </si>
  <si>
    <t>March 21, 2025 12:31:14 PM</t>
  </si>
  <si>
    <t>MICHAEL MARTINEZ</t>
  </si>
  <si>
    <t>March 21, 2025 12:37:52 PM</t>
  </si>
  <si>
    <t>March 21, 2025 12:44:29 PM</t>
  </si>
  <si>
    <t>March 21, 2025 12:48:03 PM</t>
  </si>
  <si>
    <t>March 21, 2025 3:14:59 PM</t>
  </si>
  <si>
    <t>March 21, 2025 4:02:56 PM</t>
  </si>
  <si>
    <t>March 21, 2025 4:05:39 PM</t>
  </si>
  <si>
    <t>March 23, 2025 7:49:50 AM</t>
  </si>
  <si>
    <t>March 23, 2025 8:17:26 AM</t>
  </si>
  <si>
    <t>March 23, 2025 8:21:17 AM</t>
  </si>
  <si>
    <t>March 23, 2025 6:58:59 AM</t>
  </si>
  <si>
    <t>March 23, 2025 7:25:24 AM</t>
  </si>
  <si>
    <t>March 23, 2025 7:30:34 AM</t>
  </si>
  <si>
    <t>March 23, 2025 12:17:59 PM</t>
  </si>
  <si>
    <t>March 23, 2025 12:36:27 PM</t>
  </si>
  <si>
    <t>March 23, 2025 12:38:09 PM</t>
  </si>
  <si>
    <t>March 23, 2025 8:40:29 AM</t>
  </si>
  <si>
    <t>March 23, 2025 9:04:29 AM</t>
  </si>
  <si>
    <t>March 23, 2025 9:08:53 AM</t>
  </si>
  <si>
    <t>March 19, 2025 8:32:28 PM</t>
  </si>
  <si>
    <t>March 19, 2025 8:53:59 PM</t>
  </si>
  <si>
    <t>March 19, 2025 8:57:41 PM</t>
  </si>
  <si>
    <t>March 19, 2025 6:13:28 PM</t>
  </si>
  <si>
    <t>March 19, 2025 6:37:21 PM</t>
  </si>
  <si>
    <t>March 19, 2025 6:40:46 PM</t>
  </si>
  <si>
    <t>March 19, 2025 9:08:27 PM</t>
  </si>
  <si>
    <t>March 19, 2025 9:16:57 PM</t>
  </si>
  <si>
    <t>March 19, 2025 9:19:38 PM</t>
  </si>
  <si>
    <t>March 19, 2025 8:57:38 PM</t>
  </si>
  <si>
    <t>March 19, 2025 7:13:25 PM</t>
  </si>
  <si>
    <t>March 19, 2025 7:30:22 PM</t>
  </si>
  <si>
    <t>March 19, 2025 7:34:26 PM</t>
  </si>
  <si>
    <t>March 19, 2025 5:29:51 PM</t>
  </si>
  <si>
    <t>March 19, 2025 5:55:53 PM</t>
  </si>
  <si>
    <t>March 19, 2025 6:00:15 PM</t>
  </si>
  <si>
    <t>March 19, 2025 4:53:25 PM</t>
  </si>
  <si>
    <t>March 19, 2025 5:07:36 PM</t>
  </si>
  <si>
    <t>March 19, 2025 1:56:28 PM</t>
  </si>
  <si>
    <t>March 19, 2025 2:36:24 PM</t>
  </si>
  <si>
    <t>March 19, 2025 2:39:46 PM</t>
  </si>
  <si>
    <t>March 19, 2025 9:29:25 PM</t>
  </si>
  <si>
    <t>March 19, 2025 9:56:55 PM</t>
  </si>
  <si>
    <t>March 19, 2025 10:01:54 PM</t>
  </si>
  <si>
    <t>March 19, 2025 3:28:26 PM</t>
  </si>
  <si>
    <t>March 19, 2025 4:11:54 PM</t>
  </si>
  <si>
    <t>March 19, 2025 4:18:35 PM</t>
  </si>
  <si>
    <t>March 20, 2025 6:59:57 PM</t>
  </si>
  <si>
    <t>March 20, 2025 7:14:28 PM</t>
  </si>
  <si>
    <t>March 20, 2025 7:20:06 PM</t>
  </si>
  <si>
    <t>March 20, 2025 2:24:27 PM</t>
  </si>
  <si>
    <t>March 20, 2025 2:52:21 PM</t>
  </si>
  <si>
    <t>March 20, 2025 2:59:06 PM</t>
  </si>
  <si>
    <t>March 20, 2025 4:04:29 PM</t>
  </si>
  <si>
    <t>March 20, 2025 4:55:58 PM</t>
  </si>
  <si>
    <t>March 20, 2025 4:58:03 PM</t>
  </si>
  <si>
    <t>March 20, 2025 4:37:57 PM</t>
  </si>
  <si>
    <t>March 20, 2025 5:21:57 PM</t>
  </si>
  <si>
    <t>March 20, 2025 5:26:00 PM</t>
  </si>
  <si>
    <t>DORIS WHITELEY</t>
  </si>
  <si>
    <t>March 20, 2025 1:37:28 PM</t>
  </si>
  <si>
    <t>March 20, 2025 2:05:56 PM</t>
  </si>
  <si>
    <t>March 20, 2025 2:08:29 PM</t>
  </si>
  <si>
    <t>March 20, 2025 5:50:58 PM</t>
  </si>
  <si>
    <t>March 20, 2025 6:39:28 PM</t>
  </si>
  <si>
    <t>March 20, 2025 6:45:12 PM</t>
  </si>
  <si>
    <t>March 20, 2025 8:35:50 PM</t>
  </si>
  <si>
    <t>March 20, 2025 9:01:59 PM</t>
  </si>
  <si>
    <t>March 20, 2025 9:07:37 PM</t>
  </si>
  <si>
    <t>March 21, 2025 9:27:59 PM</t>
  </si>
  <si>
    <t>March 21, 2025 9:38:20 PM</t>
  </si>
  <si>
    <t>March 21, 2025 9:44:27 PM</t>
  </si>
  <si>
    <t>March 21, 2025 4:20:23 PM</t>
  </si>
  <si>
    <t>March 21, 2025 4:32:25 PM</t>
  </si>
  <si>
    <t>March 21, 2025 4:49:44 PM</t>
  </si>
  <si>
    <t>March 21, 2025 6:13:57 PM</t>
  </si>
  <si>
    <t>March 21, 2025 6:39:28 PM</t>
  </si>
  <si>
    <t>March 21, 2025 6:43:55 PM</t>
  </si>
  <si>
    <t>March 21, 2025 2:41:28 PM</t>
  </si>
  <si>
    <t>March 21, 2025 3:06:28 PM</t>
  </si>
  <si>
    <t>March 21, 2025 3:08:36 PM</t>
  </si>
  <si>
    <t>March 21, 2025 8:44:50 PM</t>
  </si>
  <si>
    <t>March 21, 2025 9:08:50 PM</t>
  </si>
  <si>
    <t>March 21, 2025 9:12:29 PM</t>
  </si>
  <si>
    <t>March 21, 2025 3:59:58 PM</t>
  </si>
  <si>
    <t>March 21, 2025 4:10:00 PM</t>
  </si>
  <si>
    <t>March 21, 2025 4:11:58 PM</t>
  </si>
  <si>
    <t>LAVUNYA HYDER</t>
  </si>
  <si>
    <t>March 21, 2025 4:43:28 PM</t>
  </si>
  <si>
    <t>March 21, 2025 5:04:27 PM</t>
  </si>
  <si>
    <t>March 21, 2025 5:06:15 PM</t>
  </si>
  <si>
    <t>March 21, 2025 1:26:59 PM</t>
  </si>
  <si>
    <t>March 21, 2025 2:09:24 PM</t>
  </si>
  <si>
    <t>March 21, 2025 2:12:28 PM</t>
  </si>
  <si>
    <t>SALVADOR REYES</t>
  </si>
  <si>
    <t>March 22, 2025 4:52:56 PM</t>
  </si>
  <si>
    <t>March 22, 2025 4:59:58 PM</t>
  </si>
  <si>
    <t>March 22, 2025 5:02:13 PM</t>
  </si>
  <si>
    <t>March 22, 2025 8:28:54 PM</t>
  </si>
  <si>
    <t>March 22, 2025 9:03:27 PM</t>
  </si>
  <si>
    <t>March 22, 2025 9:48:31 PM</t>
  </si>
  <si>
    <t>March 22, 2025 6:03:58 PM</t>
  </si>
  <si>
    <t>March 22, 2025 6:31:55 PM</t>
  </si>
  <si>
    <t>March 22, 2025 6:34:50 PM</t>
  </si>
  <si>
    <t>March 22, 2025 3:04:26 PM</t>
  </si>
  <si>
    <t>March 22, 2025 3:23:29 PM</t>
  </si>
  <si>
    <t>March 22, 2025 3:25:17 PM</t>
  </si>
  <si>
    <t>March 22, 2025 4:08:57 PM</t>
  </si>
  <si>
    <t>March 22, 2025 4:41:29 PM</t>
  </si>
  <si>
    <t>March 22, 2025 4:44:01 PM</t>
  </si>
  <si>
    <t>March 23, 2025 5:57:25 PM</t>
  </si>
  <si>
    <t>March 23, 2025 6:59:53 PM</t>
  </si>
  <si>
    <t>March 23, 2025 7:03:33 PM</t>
  </si>
  <si>
    <t>March 23, 2025 9:25:57 PM</t>
  </si>
  <si>
    <t>March 23, 2025 9:53:27 PM</t>
  </si>
  <si>
    <t>March 23, 2025 9:59:54 PM</t>
  </si>
  <si>
    <t>March 23, 2025 4:58:27 PM</t>
  </si>
  <si>
    <t>March 23, 2025 6:37:28 PM</t>
  </si>
  <si>
    <t>March 23, 2025 6:41:50 PM</t>
  </si>
  <si>
    <t>March 17, 2025 9:17:27 PM</t>
  </si>
  <si>
    <t>March 17, 2025 9:55:56 PM</t>
  </si>
  <si>
    <t>March 17, 2025 10:01:15 PM</t>
  </si>
  <si>
    <t>March 17, 2025 7:02:58 PM</t>
  </si>
  <si>
    <t>March 17, 2025 7:38:27 PM</t>
  </si>
  <si>
    <t>March 17, 2025 7:44:19 PM</t>
  </si>
  <si>
    <t xml:space="preserve">Jessie  Gunter </t>
  </si>
  <si>
    <t>March 17, 2025 3:46:00 PM</t>
  </si>
  <si>
    <t>March 17, 2025 4:19:29 PM</t>
  </si>
  <si>
    <t>March 17, 2025 4:25:04 PM</t>
  </si>
  <si>
    <t>March 17, 2025 8:30:27 PM</t>
  </si>
  <si>
    <t>March 17, 2025 8:58:57 PM</t>
  </si>
  <si>
    <t>March 17, 2025 9:00:29 PM</t>
  </si>
  <si>
    <t>March 17, 2025 2:15:26 PM</t>
  </si>
  <si>
    <t>March 17, 2025 2:38:51 PM</t>
  </si>
  <si>
    <t>March 17, 2025 2:41:14 PM</t>
  </si>
  <si>
    <t>OPAL SHEPHERD</t>
  </si>
  <si>
    <t>March 17, 2025 1:45:26 PM</t>
  </si>
  <si>
    <t>March 17, 2025 2:29:55 PM</t>
  </si>
  <si>
    <t>March 17, 2025 2:33:49 PM</t>
  </si>
  <si>
    <t>March 17, 2025 5:12:22 PM</t>
  </si>
  <si>
    <t>March 17, 2025 5:33:24 PM</t>
  </si>
  <si>
    <t>March 17, 2025 5:37:18 PM</t>
  </si>
  <si>
    <t>March 17, 2025 6:10:59 PM</t>
  </si>
  <si>
    <t>March 17, 2025 6:45:29 PM</t>
  </si>
  <si>
    <t>March 17, 2025 6:47:09 PM</t>
  </si>
  <si>
    <t>SONIA MENDOZA</t>
  </si>
  <si>
    <t>March 17, 2025 4:33:55 PM</t>
  </si>
  <si>
    <t>March 17, 2025 5:49:24 PM</t>
  </si>
  <si>
    <t>March 17, 2025 5:51:16 PM</t>
  </si>
  <si>
    <t>March 18, 2025 3:38:55 PM</t>
  </si>
  <si>
    <t>March 18, 2025 4:41:20 PM</t>
  </si>
  <si>
    <t>March 18, 2025 4:48:04 PM</t>
  </si>
  <si>
    <t>PAUL CASSADY III</t>
  </si>
  <si>
    <t>March 18, 2025 10:14:28 PM</t>
  </si>
  <si>
    <t>March 18, 2025 10:56:58 PM</t>
  </si>
  <si>
    <t>March 18, 2025 10:59:37 PM</t>
  </si>
  <si>
    <t>March 18, 2025 1:56:43 PM</t>
  </si>
  <si>
    <t>March 18, 2025 2:09:57 PM</t>
  </si>
  <si>
    <t>March 18, 2025 2:13:02 PM</t>
  </si>
  <si>
    <t>March 18, 2025 8:49:25 PM</t>
  </si>
  <si>
    <t>March 18, 2025 9:30:29 PM</t>
  </si>
  <si>
    <t>March 18, 2025 9:31:52 PM</t>
  </si>
  <si>
    <t>March 18, 2025 7:53:59 PM</t>
  </si>
  <si>
    <t>March 18, 2025 8:34:29 PM</t>
  </si>
  <si>
    <t>March 18, 2025 8:38:37 PM</t>
  </si>
  <si>
    <t>March 18, 2025 4:57:23 PM</t>
  </si>
  <si>
    <t>March 18, 2025 6:01:24 PM</t>
  </si>
  <si>
    <t>March 18, 2025 6:02:41 PM</t>
  </si>
  <si>
    <t>March 18, 2025 1:56:39 PM</t>
  </si>
  <si>
    <t>March 18, 2025 2:12:59 PM</t>
  </si>
  <si>
    <t>ISMAEL AGUILAR</t>
  </si>
  <si>
    <t>March 18, 2025 2:35:27 PM</t>
  </si>
  <si>
    <t>March 18, 2025 2:53:53 PM</t>
  </si>
  <si>
    <t>March 18, 2025 2:56:55 PM</t>
  </si>
  <si>
    <t>March 21, 2025 2:25:59 PM</t>
  </si>
  <si>
    <t>March 21, 2025 3:07:27 PM</t>
  </si>
  <si>
    <t>March 21, 2025 3:09:50 PM</t>
  </si>
  <si>
    <t>JESSE BECK</t>
  </si>
  <si>
    <t>March 21, 2025 5:06:51 PM</t>
  </si>
  <si>
    <t>March 21, 2025 7:08:27 PM</t>
  </si>
  <si>
    <t>March 21, 2025 7:12:17 PM</t>
  </si>
  <si>
    <t>March 21, 2025 4:28:25 PM</t>
  </si>
  <si>
    <t>March 21, 2025 4:45:27 PM</t>
  </si>
  <si>
    <t>March 21, 2025 4:51:22 PM</t>
  </si>
  <si>
    <t>March 21, 2025 1:31:24 PM</t>
  </si>
  <si>
    <t>March 21, 2025 2:04:26 PM</t>
  </si>
  <si>
    <t>March 21, 2025 2:07:48 PM</t>
  </si>
  <si>
    <t>March 21, 2025 5:30:29 PM</t>
  </si>
  <si>
    <t>March 21, 2025 6:38:24 PM</t>
  </si>
  <si>
    <t>March 21, 2025 6:41:32 PM</t>
  </si>
  <si>
    <t>ELLA JONES</t>
  </si>
  <si>
    <t>March 21, 2025 3:22:58 PM</t>
  </si>
  <si>
    <t>March 21, 2025 3:57:55 PM</t>
  </si>
  <si>
    <t>March 21, 2025 4:02:38 PM</t>
  </si>
  <si>
    <t>March 21, 2025 5:25:36 PM</t>
  </si>
  <si>
    <t>March 21, 2025 6:06:58 PM</t>
  </si>
  <si>
    <t>March 21, 2025 6:09:08 PM</t>
  </si>
  <si>
    <t>March 21, 2025 5:25:45 PM</t>
  </si>
  <si>
    <t>March 21, 2025 5:48:28 PM</t>
  </si>
  <si>
    <t>March 21, 2025 5:50:37 PM</t>
  </si>
  <si>
    <t>March 21, 2025 7:40:28 PM</t>
  </si>
  <si>
    <t>March 21, 2025 7:55:58 PM</t>
  </si>
  <si>
    <t>March 21, 2025 7:57:53 PM</t>
  </si>
  <si>
    <t>March 21, 2025 8:51:24 PM</t>
  </si>
  <si>
    <t>March 21, 2025 9:28:26 PM</t>
  </si>
  <si>
    <t>March 21, 2025 9:37:26 PM</t>
  </si>
  <si>
    <t>AMIN KHOJA</t>
  </si>
  <si>
    <t>March 21, 2025 2:48:26 PM</t>
  </si>
  <si>
    <t>March 21, 2025 3:50:37 PM</t>
  </si>
  <si>
    <t>March 22, 2025 5:30:23 PM</t>
  </si>
  <si>
    <t>March 22, 2025 6:42:55 PM</t>
  </si>
  <si>
    <t>March 22, 2025 6:48:14 PM</t>
  </si>
  <si>
    <t>March 22, 2025 7:17:57 PM</t>
  </si>
  <si>
    <t>March 22, 2025 7:34:56 PM</t>
  </si>
  <si>
    <t>March 22, 2025 7:36:21 PM</t>
  </si>
  <si>
    <t>FIDEL TORRES</t>
  </si>
  <si>
    <t>March 22, 2025 3:06:21 PM</t>
  </si>
  <si>
    <t>March 22, 2025 3:34:26 PM</t>
  </si>
  <si>
    <t>March 22, 2025 3:38:11 PM</t>
  </si>
  <si>
    <t>March 22, 2025 3:49:59 PM</t>
  </si>
  <si>
    <t>March 22, 2025 4:10:26 PM</t>
  </si>
  <si>
    <t>March 22, 2025 4:29:51 PM</t>
  </si>
  <si>
    <t>March 22, 2025 5:47:55 PM</t>
  </si>
  <si>
    <t>March 22, 2025 6:14:54 PM</t>
  </si>
  <si>
    <t>March 22, 2025 6:17:06 PM</t>
  </si>
  <si>
    <t>March 22, 2025 8:15:20 PM</t>
  </si>
  <si>
    <t>March 22, 2025 8:51:55 PM</t>
  </si>
  <si>
    <t>March 22, 2025 8:54:11 PM</t>
  </si>
  <si>
    <t>March 23, 2025 8:36:57 PM</t>
  </si>
  <si>
    <t>March 23, 2025 8:56:54 PM</t>
  </si>
  <si>
    <t>March 23, 2025 9:00:11 PM</t>
  </si>
  <si>
    <t>March 23, 2025 5:22:29 PM</t>
  </si>
  <si>
    <t>March 23, 2025 6:00:21 PM</t>
  </si>
  <si>
    <t>DEYANIRA MARTINEZ</t>
  </si>
  <si>
    <t>March 23, 2025 4:30:27 PM</t>
  </si>
  <si>
    <t>March 23, 2025 5:08:25 PM</t>
  </si>
  <si>
    <t>March 23, 2025 5:13:07 PM</t>
  </si>
  <si>
    <t>March 23, 2025 7:52:55 PM</t>
  </si>
  <si>
    <t>March 23, 2025 8:16:58 PM</t>
  </si>
  <si>
    <t>March 23, 2025 8:20:29 PM</t>
  </si>
  <si>
    <t>PATRICIA LEWIS</t>
  </si>
  <si>
    <t>March 23, 2025 9:18:27 PM</t>
  </si>
  <si>
    <t>March 23, 2025 9:34:55 PM</t>
  </si>
  <si>
    <t>March 23, 2025 9:37:15 PM</t>
  </si>
  <si>
    <t>TRIMINDA WILLIAMS</t>
  </si>
  <si>
    <t>March 20, 2025 1:53:26 PM</t>
  </si>
  <si>
    <t>March 20, 2025 3:18:28 PM</t>
  </si>
  <si>
    <t>March 20, 2025 3:24:32 PM</t>
  </si>
  <si>
    <t>March 20, 2025 12:29:30 PM</t>
  </si>
  <si>
    <t>March 20, 2025 12:47:25 PM</t>
  </si>
  <si>
    <t>March 20, 2025 1:12:23 PM</t>
  </si>
  <si>
    <t>March 20, 2025 1:25:25 PM</t>
  </si>
  <si>
    <t>March 20, 2025 1:29:25 PM</t>
  </si>
  <si>
    <t>March 20, 2025 9:21:28 AM</t>
  </si>
  <si>
    <t>March 20, 2025 9:36:28 AM</t>
  </si>
  <si>
    <t>March 20, 2025 9:37:52 AM</t>
  </si>
  <si>
    <t>March 20, 2025 5:25:21 PM</t>
  </si>
  <si>
    <t>March 20, 2025 5:59:58 PM</t>
  </si>
  <si>
    <t>March 20, 2025 6:00:26 PM</t>
  </si>
  <si>
    <t>March 20, 2025 11:07:57 AM</t>
  </si>
  <si>
    <t>March 20, 2025 11:37:21 AM</t>
  </si>
  <si>
    <t>March 20, 2025 12:00:15 PM</t>
  </si>
  <si>
    <t>March 20, 2025 2:35:55 PM</t>
  </si>
  <si>
    <t>March 20, 2025 2:51:27 PM</t>
  </si>
  <si>
    <t>March 20, 2025 2:55:21 PM</t>
  </si>
  <si>
    <t>March 20, 2025 11:15:52 AM</t>
  </si>
  <si>
    <t>March 20, 2025 12:00:17 PM</t>
  </si>
  <si>
    <t>March 17, 2025 10:32:25 AM</t>
  </si>
  <si>
    <t>March 17, 2025 10:52:58 AM</t>
  </si>
  <si>
    <t>March 17, 2025 10:55:07 AM</t>
  </si>
  <si>
    <t>March 17, 2025 3:03:57 PM</t>
  </si>
  <si>
    <t>March 17, 2025 3:08:58 PM</t>
  </si>
  <si>
    <t>March 17, 2025 11:42:30 AM</t>
  </si>
  <si>
    <t>March 17, 2025 12:20:29 PM</t>
  </si>
  <si>
    <t>March 17, 2025 12:22:50 PM</t>
  </si>
  <si>
    <t>March 17, 2025 1:43:29 PM</t>
  </si>
  <si>
    <t>March 17, 2025 3:35:58 PM</t>
  </si>
  <si>
    <t>March 17, 2025 3:36:51 PM</t>
  </si>
  <si>
    <t>March 17, 2025 8:54:29 AM</t>
  </si>
  <si>
    <t>March 17, 2025 9:08:53 AM</t>
  </si>
  <si>
    <t>March 17, 2025 9:13:31 AM</t>
  </si>
  <si>
    <t>March 17, 2025 4:02:58 PM</t>
  </si>
  <si>
    <t>March 17, 2025 5:44:29 PM</t>
  </si>
  <si>
    <t>March 17, 2025 5:48:56 PM</t>
  </si>
  <si>
    <t>March 17, 2025 9:26:56 AM</t>
  </si>
  <si>
    <t>March 17, 2025 9:48:54 AM</t>
  </si>
  <si>
    <t>March 17, 2025 9:50:43 AM</t>
  </si>
  <si>
    <t>March 20, 2025 1:02:53 PM</t>
  </si>
  <si>
    <t>March 20, 2025 1:35:29 PM</t>
  </si>
  <si>
    <t>March 20, 2025 1:37:08 PM</t>
  </si>
  <si>
    <t>March 20, 2025 2:34:55 PM</t>
  </si>
  <si>
    <t>March 20, 2025 2:36:05 PM</t>
  </si>
  <si>
    <t>March 20, 2025 1:45:21 PM</t>
  </si>
  <si>
    <t>March 20, 2025 2:11:57 PM</t>
  </si>
  <si>
    <t>March 20, 2025 2:12:40 PM</t>
  </si>
  <si>
    <t>March 20, 2025 7:41:26 AM</t>
  </si>
  <si>
    <t>March 20, 2025 8:49:58 AM</t>
  </si>
  <si>
    <t>March 20, 2025 8:52:54 AM</t>
  </si>
  <si>
    <t>VICTOR JOHNSON</t>
  </si>
  <si>
    <t>March 20, 2025 9:06:57 AM</t>
  </si>
  <si>
    <t>March 20, 2025 9:43:29 AM</t>
  </si>
  <si>
    <t>March 20, 2025 9:44:48 AM</t>
  </si>
  <si>
    <t>March 20, 2025 7:56:56 AM</t>
  </si>
  <si>
    <t>March 20, 2025 8:52:56 AM</t>
  </si>
  <si>
    <t>March 20, 2025 10:42:56 AM</t>
  </si>
  <si>
    <t>March 20, 2025 11:32:52 AM</t>
  </si>
  <si>
    <t>March 20, 2025 12:01:50 PM</t>
  </si>
  <si>
    <t>March 20, 2025 11:01:52 AM</t>
  </si>
  <si>
    <t>March 20, 2025 11:27:27 AM</t>
  </si>
  <si>
    <t>March 20, 2025 12:01:37 PM</t>
  </si>
  <si>
    <t>SANDRA ADAMS</t>
  </si>
  <si>
    <t>March 21, 2025 7:34:57 AM</t>
  </si>
  <si>
    <t>March 21, 2025 7:57:58 AM</t>
  </si>
  <si>
    <t>March 21, 2025 8:01:48 AM</t>
  </si>
  <si>
    <t>March 21, 2025 10:12:52 AM</t>
  </si>
  <si>
    <t>March 21, 2025 11:25:28 AM</t>
  </si>
  <si>
    <t>March 21, 2025 11:26:45 AM</t>
  </si>
  <si>
    <t>March 21, 2025 2:24:25 PM</t>
  </si>
  <si>
    <t>March 21, 2025 3:29:29 PM</t>
  </si>
  <si>
    <t>March 21, 2025 3:32:52 PM</t>
  </si>
  <si>
    <t>March 21, 2025 8:22:56 AM</t>
  </si>
  <si>
    <t>March 21, 2025 8:35:28 AM</t>
  </si>
  <si>
    <t>March 21, 2025 8:37:29 AM</t>
  </si>
  <si>
    <t>March 21, 2025 2:54:29 PM</t>
  </si>
  <si>
    <t>March 21, 2025 2:55:03 PM</t>
  </si>
  <si>
    <t>March 21, 2025 1:36:28 PM</t>
  </si>
  <si>
    <t>March 21, 2025 1:54:55 PM</t>
  </si>
  <si>
    <t>March 21, 2025 2:00:23 PM</t>
  </si>
  <si>
    <t>ROSEMARY CORONADO</t>
  </si>
  <si>
    <t>March 21, 2025 9:06:26 AM</t>
  </si>
  <si>
    <t>March 21, 2025 9:35:56 AM</t>
  </si>
  <si>
    <t>March 21, 2025 9:43:56 AM</t>
  </si>
  <si>
    <t>March 22, 2025 12:02:28 PM</t>
  </si>
  <si>
    <t>March 22, 2025 12:17:22 PM</t>
  </si>
  <si>
    <t>March 22, 2025 12:22:13 PM</t>
  </si>
  <si>
    <t>March 22, 2025 10:01:28 AM</t>
  </si>
  <si>
    <t>March 22, 2025 10:46:53 AM</t>
  </si>
  <si>
    <t>March 22, 2025 10:52:06 AM</t>
  </si>
  <si>
    <t>March 22, 2025 10:32:56 AM</t>
  </si>
  <si>
    <t>March 22, 2025 10:59:59 AM</t>
  </si>
  <si>
    <t>March 22, 2025 11:02:06 AM</t>
  </si>
  <si>
    <t>March 22, 2025 8:56:56 AM</t>
  </si>
  <si>
    <t>March 22, 2025 9:30:53 AM</t>
  </si>
  <si>
    <t>March 22, 2025 9:34:22 AM</t>
  </si>
  <si>
    <t>ANTONIO IBARRA VASQUEZ</t>
  </si>
  <si>
    <t>March 22, 2025 11:11:56 AM</t>
  </si>
  <si>
    <t>March 22, 2025 11:29:29 AM</t>
  </si>
  <si>
    <t>March 22, 2025 11:31:12 AM</t>
  </si>
  <si>
    <t>March 22, 2025 11:43:54 AM</t>
  </si>
  <si>
    <t>March 22, 2025 11:53:12 AM</t>
  </si>
  <si>
    <t>March 22, 2025 1:34:29 PM</t>
  </si>
  <si>
    <t>March 22, 2025 2:06:58 PM</t>
  </si>
  <si>
    <t>March 22, 2025 2:10:01 PM</t>
  </si>
  <si>
    <t>March 22, 2025 8:25:26 AM</t>
  </si>
  <si>
    <t>March 22, 2025 8:42:52 AM</t>
  </si>
  <si>
    <t>March 22, 2025 8:43:58 AM</t>
  </si>
  <si>
    <t>CHARLES YOUNG</t>
  </si>
  <si>
    <t>March 22, 2025 9:43:57 AM</t>
  </si>
  <si>
    <t>March 22, 2025 10:00:53 AM</t>
  </si>
  <si>
    <t>March 22, 2025 10:05:02 AM</t>
  </si>
  <si>
    <t>March 23, 2025 12:42:29 PM</t>
  </si>
  <si>
    <t>March 23, 2025 2:00:55 PM</t>
  </si>
  <si>
    <t>March 23, 2025 2:04:31 PM</t>
  </si>
  <si>
    <t>LENITTA WILSON</t>
  </si>
  <si>
    <t>March 23, 2025 7:51:25 AM</t>
  </si>
  <si>
    <t>March 23, 2025 8:08:57 AM</t>
  </si>
  <si>
    <t>March 23, 2025 8:14:14 AM</t>
  </si>
  <si>
    <t>DEBRA COLEMAN</t>
  </si>
  <si>
    <t>March 23, 2025 9:57:26 AM</t>
  </si>
  <si>
    <t>March 23, 2025 12:32:01 PM</t>
  </si>
  <si>
    <t>CECILIA WAGNER</t>
  </si>
  <si>
    <t>March 23, 2025 8:31:27 AM</t>
  </si>
  <si>
    <t>March 23, 2025 9:19:28 AM</t>
  </si>
  <si>
    <t>March 23, 2025 9:24:22 AM</t>
  </si>
  <si>
    <t>ALICE MAYES</t>
  </si>
  <si>
    <t>March 23, 2025 10:24:54 AM</t>
  </si>
  <si>
    <t>March 23, 2025 12:21:29 PM</t>
  </si>
  <si>
    <t>March 23, 2025 12:31:56 PM</t>
  </si>
  <si>
    <t>March 23, 2025 7:32:28 AM</t>
  </si>
  <si>
    <t>March 23, 2025 8:58:27 AM</t>
  </si>
  <si>
    <t>March 23, 2025 9:04:16 AM</t>
  </si>
  <si>
    <t>March 23, 2025 12:58:22 PM</t>
  </si>
  <si>
    <t>March 23, 2025 1:38:29 PM</t>
  </si>
  <si>
    <t>March 23, 2025 1:40:50 PM</t>
  </si>
  <si>
    <t>KIM DEAN</t>
  </si>
  <si>
    <t>March 23, 2025 2:32:29 PM</t>
  </si>
  <si>
    <t>March 23, 2025 3:37:51 PM</t>
  </si>
  <si>
    <t>March 23, 2025 3:44:35 PM</t>
  </si>
  <si>
    <t>March 17, 2025 4:49:57 AM</t>
  </si>
  <si>
    <t>March 17, 2025 5:23:56 AM</t>
  </si>
  <si>
    <t>March 17, 2025 5:25:41 AM</t>
  </si>
  <si>
    <t>March 17, 2025 10:56:29 AM</t>
  </si>
  <si>
    <t>March 17, 2025 11:04:57 AM</t>
  </si>
  <si>
    <t>March 17, 2025 11:06:50 AM</t>
  </si>
  <si>
    <t>March 17, 2025 8:23:57 AM</t>
  </si>
  <si>
    <t>March 17, 2025 9:18:02 AM</t>
  </si>
  <si>
    <t>March 17, 2025 6:32:55 AM</t>
  </si>
  <si>
    <t>March 17, 2025 7:27:59 AM</t>
  </si>
  <si>
    <t>March 17, 2025 8:00:59 AM</t>
  </si>
  <si>
    <t>March 17, 2025 3:50:59 AM</t>
  </si>
  <si>
    <t>March 17, 2025 4:16:51 AM</t>
  </si>
  <si>
    <t>March 17, 2025 4:44:18 AM</t>
  </si>
  <si>
    <t>JERRY WASHINGTON</t>
  </si>
  <si>
    <t>March 17, 2025 11:10:53 AM</t>
  </si>
  <si>
    <t>March 17, 2025 11:31:30 AM</t>
  </si>
  <si>
    <t>March 17, 2025 11:33:42 AM</t>
  </si>
  <si>
    <t>LYNITA LEWIS</t>
  </si>
  <si>
    <t>March 17, 2025 10:06:55 AM</t>
  </si>
  <si>
    <t>March 17, 2025 10:33:29 AM</t>
  </si>
  <si>
    <t>March 17, 2025 10:36:59 AM</t>
  </si>
  <si>
    <t>ALBERT TAMES</t>
  </si>
  <si>
    <t>March 17, 2025 9:24:25 AM</t>
  </si>
  <si>
    <t>March 17, 2025 9:57:57 AM</t>
  </si>
  <si>
    <t>March 17, 2025 10:01:59 AM</t>
  </si>
  <si>
    <t>GLADYS BROWN</t>
  </si>
  <si>
    <t>March 18, 2025 7:38:27 AM</t>
  </si>
  <si>
    <t>March 18, 2025 9:14:59 AM</t>
  </si>
  <si>
    <t>March 18, 2025 9:16:58 AM</t>
  </si>
  <si>
    <t>March 18, 2025 4:39:28 AM</t>
  </si>
  <si>
    <t>March 18, 2025 5:10:24 AM</t>
  </si>
  <si>
    <t>March 18, 2025 5:12:08 AM</t>
  </si>
  <si>
    <t>March 18, 2025 8:32:29 AM</t>
  </si>
  <si>
    <t>March 18, 2025 8:49:53 AM</t>
  </si>
  <si>
    <t>March 18, 2025 8:51:17 AM</t>
  </si>
  <si>
    <t>March 18, 2025 3:52:25 AM</t>
  </si>
  <si>
    <t>March 18, 2025 4:27:46 AM</t>
  </si>
  <si>
    <t>March 18, 2025 5:38:59 AM</t>
  </si>
  <si>
    <t>March 18, 2025 6:00:19 AM</t>
  </si>
  <si>
    <t>March 18, 2025 6:30:47 AM</t>
  </si>
  <si>
    <t>March 18, 2025 10:31:58 AM</t>
  </si>
  <si>
    <t>March 18, 2025 10:56:59 AM</t>
  </si>
  <si>
    <t>March 18, 2025 11:02:09 AM</t>
  </si>
  <si>
    <t>March 18, 2025 4:54:29 AM</t>
  </si>
  <si>
    <t>March 18, 2025 5:31:12 AM</t>
  </si>
  <si>
    <t>March 18, 2025 7:55:27 AM</t>
  </si>
  <si>
    <t>March 18, 2025 8:06:55 AM</t>
  </si>
  <si>
    <t>March 18, 2025 8:08:16 AM</t>
  </si>
  <si>
    <t>March 19, 2025 9:54:57 AM</t>
  </si>
  <si>
    <t>March 19, 2025 10:19:17 AM</t>
  </si>
  <si>
    <t>March 19, 2025 3:55:25 AM</t>
  </si>
  <si>
    <t>March 19, 2025 4:34:21 AM</t>
  </si>
  <si>
    <t>March 19, 2025 4:35:13 AM</t>
  </si>
  <si>
    <t>March 19, 2025 4:50:25 AM</t>
  </si>
  <si>
    <t>March 19, 2025 5:04:29 AM</t>
  </si>
  <si>
    <t>March 19, 2025 5:07:08 AM</t>
  </si>
  <si>
    <t>ARBRENAY KING</t>
  </si>
  <si>
    <t>March 19, 2025 10:55:28 AM</t>
  </si>
  <si>
    <t>March 19, 2025 11:49:00 AM</t>
  </si>
  <si>
    <t>March 19, 2025 11:49:13 AM</t>
  </si>
  <si>
    <t>March 19, 2025 9:16:46 AM</t>
  </si>
  <si>
    <t>March 19, 2025 9:17:05 AM</t>
  </si>
  <si>
    <t>March 19, 2025 5:29:52 AM</t>
  </si>
  <si>
    <t>March 19, 2025 6:24:26 AM</t>
  </si>
  <si>
    <t>March 19, 2025 6:27:12 AM</t>
  </si>
  <si>
    <t>March 19, 2025 5:41:53 AM</t>
  </si>
  <si>
    <t>March 19, 2025 6:27:20 AM</t>
  </si>
  <si>
    <t>March 19, 2025 7:07:22 AM</t>
  </si>
  <si>
    <t>March 19, 2025 8:00:31 AM</t>
  </si>
  <si>
    <t>March 20, 2025 4:30:57 AM</t>
  </si>
  <si>
    <t>March 20, 2025 4:52:55 AM</t>
  </si>
  <si>
    <t>March 20, 2025 5:09:31 AM</t>
  </si>
  <si>
    <t>March 20, 2025 8:06:28 AM</t>
  </si>
  <si>
    <t>March 20, 2025 8:53:35 AM</t>
  </si>
  <si>
    <t>March 20, 2025 8:05:23 AM</t>
  </si>
  <si>
    <t>March 20, 2025 8:31:22 AM</t>
  </si>
  <si>
    <t>March 20, 2025 8:33:25 AM</t>
  </si>
  <si>
    <t>March 20, 2025 9:37:55 AM</t>
  </si>
  <si>
    <t>March 20, 2025 9:54:57 AM</t>
  </si>
  <si>
    <t>March 20, 2025 10:28:07 AM</t>
  </si>
  <si>
    <t>March 20, 2025 3:58:54 AM</t>
  </si>
  <si>
    <t>March 20, 2025 4:11:54 AM</t>
  </si>
  <si>
    <t>March 20, 2025 4:17:33 AM</t>
  </si>
  <si>
    <t>March 20, 2025 7:24:56 AM</t>
  </si>
  <si>
    <t>March 20, 2025 7:36:52 AM</t>
  </si>
  <si>
    <t>March 20, 2025 7:38:24 AM</t>
  </si>
  <si>
    <t>March 21, 2025 11:02:27 AM</t>
  </si>
  <si>
    <t>March 21, 2025 11:34:56 AM</t>
  </si>
  <si>
    <t>March 21, 2025 11:39:51 AM</t>
  </si>
  <si>
    <t>March 21, 2025 6:58:59 AM</t>
  </si>
  <si>
    <t>March 21, 2025 7:39:28 AM</t>
  </si>
  <si>
    <t>March 21, 2025 7:40:44 AM</t>
  </si>
  <si>
    <t>March 21, 2025 10:42:55 AM</t>
  </si>
  <si>
    <t>March 21, 2025 10:49:44 AM</t>
  </si>
  <si>
    <t xml:space="preserve">MAURA  PEREIRA </t>
  </si>
  <si>
    <t>March 21, 2025 11:15:03 AM</t>
  </si>
  <si>
    <t>March 21, 2025 11:23:57 AM</t>
  </si>
  <si>
    <t>March 21, 2025 11:26:03 AM</t>
  </si>
  <si>
    <t>March 21, 2025 5:03:26 AM</t>
  </si>
  <si>
    <t>March 21, 2025 5:27:58 AM</t>
  </si>
  <si>
    <t>March 21, 2025 5:30:29 AM</t>
  </si>
  <si>
    <t>March 21, 2025 4:04:54 AM</t>
  </si>
  <si>
    <t>March 21, 2025 4:24:28 AM</t>
  </si>
  <si>
    <t>March 21, 2025 4:46:58 AM</t>
  </si>
  <si>
    <t>March 21, 2025 9:07:29 AM</t>
  </si>
  <si>
    <t>March 21, 2025 9:22:56 AM</t>
  </si>
  <si>
    <t>March 21, 2025 9:26:48 AM</t>
  </si>
  <si>
    <t>March 21, 2025 8:20:59 AM</t>
  </si>
  <si>
    <t>March 21, 2025 8:31:56 AM</t>
  </si>
  <si>
    <t>March 21, 2025 8:41:38 AM</t>
  </si>
  <si>
    <t>March 21, 2025 7:14:58 AM</t>
  </si>
  <si>
    <t>March 21, 2025 8:06:22 AM</t>
  </si>
  <si>
    <t>DATIE DAVIS-PARKER</t>
  </si>
  <si>
    <t>March 18, 2025 3:05:57 PM</t>
  </si>
  <si>
    <t>March 18, 2025 3:38:32 PM</t>
  </si>
  <si>
    <t>March 18, 2025 10:10:24 AM</t>
  </si>
  <si>
    <t>March 18, 2025 10:18:29 AM</t>
  </si>
  <si>
    <t>March 18, 2025 10:19:50 AM</t>
  </si>
  <si>
    <t>March 18, 2025 2:33:54 PM</t>
  </si>
  <si>
    <t>March 18, 2025 3:36:58 PM</t>
  </si>
  <si>
    <t>March 18, 2025 3:38:26 PM</t>
  </si>
  <si>
    <t>March 18, 2025 11:15:30 AM</t>
  </si>
  <si>
    <t>March 18, 2025 11:47:26 AM</t>
  </si>
  <si>
    <t>March 18, 2025 12:03:49 PM</t>
  </si>
  <si>
    <t>JAKE ROBERTS</t>
  </si>
  <si>
    <t>March 18, 2025 2:28:53 PM</t>
  </si>
  <si>
    <t>March 18, 2025 2:52:28 PM</t>
  </si>
  <si>
    <t>March 18, 2025 2:53:28 PM</t>
  </si>
  <si>
    <t>March 18, 2025 11:35:43 AM</t>
  </si>
  <si>
    <t>March 18, 2025 12:11:49 PM</t>
  </si>
  <si>
    <t>March 18, 2025 12:14:19 PM</t>
  </si>
  <si>
    <t>March 18, 2025 9:58:29 AM</t>
  </si>
  <si>
    <t>March 18, 2025 10:35:26 AM</t>
  </si>
  <si>
    <t>March 18, 2025 10:39:57 AM</t>
  </si>
  <si>
    <t>March 18, 2025 12:35:26 PM</t>
  </si>
  <si>
    <t>March 18, 2025 12:53:59 PM</t>
  </si>
  <si>
    <t>March 18, 2025 12:55:46 PM</t>
  </si>
  <si>
    <t>March 18, 2025 1:14:26 PM</t>
  </si>
  <si>
    <t>March 18, 2025 1:35:59 PM</t>
  </si>
  <si>
    <t>March 18, 2025 1:40:14 PM</t>
  </si>
  <si>
    <t>March 19, 2025 2:02:49 PM</t>
  </si>
  <si>
    <t>March 19, 2025 2:42:52 PM</t>
  </si>
  <si>
    <t>March 19, 2025 4:15:57 PM</t>
  </si>
  <si>
    <t>March 19, 2025 4:57:54 PM</t>
  </si>
  <si>
    <t>March 19, 2025 12:04:58 PM</t>
  </si>
  <si>
    <t>March 19, 2025 12:08:06 PM</t>
  </si>
  <si>
    <t>EUGENE WILLIAMS</t>
  </si>
  <si>
    <t>March 19, 2025 8:57:57 AM</t>
  </si>
  <si>
    <t>March 19, 2025 9:17:57 AM</t>
  </si>
  <si>
    <t>March 19, 2025 2:20:29 PM</t>
  </si>
  <si>
    <t>March 19, 2025 3:03:59 PM</t>
  </si>
  <si>
    <t>March 19, 2025 3:06:40 PM</t>
  </si>
  <si>
    <t>March 19, 2025 3:25:01 PM</t>
  </si>
  <si>
    <t>March 19, 2025 3:49:29 PM</t>
  </si>
  <si>
    <t>March 19, 2025 3:59:29 PM</t>
  </si>
  <si>
    <t>March 19, 2025 4:01:47 PM</t>
  </si>
  <si>
    <t>MARTESHA COX</t>
  </si>
  <si>
    <t>March 20, 2025 10:51:54 AM</t>
  </si>
  <si>
    <t>March 20, 2025 11:15:27 AM</t>
  </si>
  <si>
    <t>March 20, 2025 11:16:36 AM</t>
  </si>
  <si>
    <t>March 20, 2025 9:51:58 AM</t>
  </si>
  <si>
    <t>March 20, 2025 10:05:55 AM</t>
  </si>
  <si>
    <t>March 20, 2025 10:10:27 AM</t>
  </si>
  <si>
    <t>March 20, 2025 3:09:29 PM</t>
  </si>
  <si>
    <t>March 20, 2025 3:31:28 PM</t>
  </si>
  <si>
    <t>March 20, 2025 3:35:38 PM</t>
  </si>
  <si>
    <t>March 20, 2025 8:24:28 AM</t>
  </si>
  <si>
    <t>March 20, 2025 8:46:26 AM</t>
  </si>
  <si>
    <t>March 20, 2025 8:49:53 AM</t>
  </si>
  <si>
    <t>JESSIE MEDINA</t>
  </si>
  <si>
    <t>March 20, 2025 1:03:57 PM</t>
  </si>
  <si>
    <t>March 20, 2025 1:23:54 PM</t>
  </si>
  <si>
    <t>March 20, 2025 1:25:29 PM</t>
  </si>
  <si>
    <t>March 20, 2025 2:46:58 PM</t>
  </si>
  <si>
    <t>March 20, 2025 3:44:59 PM</t>
  </si>
  <si>
    <t>March 20, 2025 3:47:08 PM</t>
  </si>
  <si>
    <t>March 20, 2025 1:49:52 PM</t>
  </si>
  <si>
    <t>March 20, 2025 2:27:24 PM</t>
  </si>
  <si>
    <t>March 20, 2025 2:29:08 PM</t>
  </si>
  <si>
    <t>SIDNEY KING JR.</t>
  </si>
  <si>
    <t>March 21, 2025 9:26:29 AM</t>
  </si>
  <si>
    <t>March 21, 2025 9:43:29 AM</t>
  </si>
  <si>
    <t>March 21, 2025 9:46:30 AM</t>
  </si>
  <si>
    <t>March 21, 2025 3:19:59 PM</t>
  </si>
  <si>
    <t>March 21, 2025 3:52:58 PM</t>
  </si>
  <si>
    <t>March 21, 2025 3:54:54 PM</t>
  </si>
  <si>
    <t>March 21, 2025 4:04:28 PM</t>
  </si>
  <si>
    <t>March 21, 2025 4:07:09 PM</t>
  </si>
  <si>
    <t>March 21, 2025 10:40:25 AM</t>
  </si>
  <si>
    <t>March 21, 2025 11:53:27 AM</t>
  </si>
  <si>
    <t>March 21, 2025 11:57:32 AM</t>
  </si>
  <si>
    <t>KATHERINE LIMA</t>
  </si>
  <si>
    <t>March 21, 2025 2:54:53 PM</t>
  </si>
  <si>
    <t>March 21, 2025 3:06:00 PM</t>
  </si>
  <si>
    <t>March 21, 2025 3:08:42 PM</t>
  </si>
  <si>
    <t>March 21, 2025 8:30:59 AM</t>
  </si>
  <si>
    <t>March 21, 2025 8:51:28 AM</t>
  </si>
  <si>
    <t>March 21, 2025 10:59:22 AM</t>
  </si>
  <si>
    <t>March 21, 2025 11:46:58 AM</t>
  </si>
  <si>
    <t>March 21, 2025 11:50:53 AM</t>
  </si>
  <si>
    <t>March 21, 2025 12:17:23 PM</t>
  </si>
  <si>
    <t>March 21, 2025 12:38:28 PM</t>
  </si>
  <si>
    <t>March 21, 2025 12:41:13 PM</t>
  </si>
  <si>
    <t>March 22, 2025 12:48:59 PM</t>
  </si>
  <si>
    <t>March 22, 2025 12:56:23 PM</t>
  </si>
  <si>
    <t>March 22, 2025 12:59:08 PM</t>
  </si>
  <si>
    <t>March 22, 2025 9:46:22 AM</t>
  </si>
  <si>
    <t>March 22, 2025 10:02:29 AM</t>
  </si>
  <si>
    <t>March 22, 2025 10:04:30 AM</t>
  </si>
  <si>
    <t>March 22, 2025 10:39:59 AM</t>
  </si>
  <si>
    <t>March 22, 2025 10:51:25 AM</t>
  </si>
  <si>
    <t>March 22, 2025 10:57:04 AM</t>
  </si>
  <si>
    <t>March 22, 2025 11:07:59 AM</t>
  </si>
  <si>
    <t>March 22, 2025 11:37:28 AM</t>
  </si>
  <si>
    <t>March 22, 2025 11:40:21 AM</t>
  </si>
  <si>
    <t>March 22, 2025 2:01:58 PM</t>
  </si>
  <si>
    <t>March 22, 2025 2:56:27 PM</t>
  </si>
  <si>
    <t>March 22, 2025 2:58:33 PM</t>
  </si>
  <si>
    <t>March 22, 2025 9:17:53 AM</t>
  </si>
  <si>
    <t>March 22, 2025 9:34:23 AM</t>
  </si>
  <si>
    <t>March 22, 2025 9:38:31 AM</t>
  </si>
  <si>
    <t>March 22, 2025 1:44:55 PM</t>
  </si>
  <si>
    <t>March 22, 2025 1:54:58 PM</t>
  </si>
  <si>
    <t>March 22, 2025 1:58:33 PM</t>
  </si>
  <si>
    <t>March 22, 2025 11:40:23 AM</t>
  </si>
  <si>
    <t>March 22, 2025 11:59:28 AM</t>
  </si>
  <si>
    <t>March 22, 2025 12:01:59 PM</t>
  </si>
  <si>
    <t>March 17, 2025 8:23:26 AM</t>
  </si>
  <si>
    <t>March 17, 2025 9:05:34 AM</t>
  </si>
  <si>
    <t>March 17, 2025 7:30:28 AM</t>
  </si>
  <si>
    <t>March 17, 2025 8:07:28 AM</t>
  </si>
  <si>
    <t>March 17, 2025 8:09:18 AM</t>
  </si>
  <si>
    <t>March 17, 2025 7:41:28 AM</t>
  </si>
  <si>
    <t>March 17, 2025 8:09:17 AM</t>
  </si>
  <si>
    <t>March 17, 2025 4:38:56 AM</t>
  </si>
  <si>
    <t>March 17, 2025 4:49:26 AM</t>
  </si>
  <si>
    <t>March 17, 2025 4:52:33 AM</t>
  </si>
  <si>
    <t>March 17, 2025 5:37:58 AM</t>
  </si>
  <si>
    <t>March 17, 2025 5:52:28 AM</t>
  </si>
  <si>
    <t>March 17, 2025 5:54:48 AM</t>
  </si>
  <si>
    <t>BOBBY OWENS</t>
  </si>
  <si>
    <t>March 17, 2025 4:12:54 AM</t>
  </si>
  <si>
    <t>March 17, 2025 4:23:55 AM</t>
  </si>
  <si>
    <t>March 17, 2025 4:29:40 AM</t>
  </si>
  <si>
    <t>March 17, 2025 10:09:54 AM</t>
  </si>
  <si>
    <t>March 17, 2025 11:09:29 AM</t>
  </si>
  <si>
    <t>March 17, 2025 11:10:51 AM</t>
  </si>
  <si>
    <t>March 17, 2025 5:24:59 AM</t>
  </si>
  <si>
    <t>March 17, 2025 6:01:29 AM</t>
  </si>
  <si>
    <t>March 17, 2025 6:05:30 AM</t>
  </si>
  <si>
    <t>March 17, 2025 8:33:27 AM</t>
  </si>
  <si>
    <t>March 17, 2025 8:46:26 AM</t>
  </si>
  <si>
    <t>March 17, 2025 8:48:22 AM</t>
  </si>
  <si>
    <t>March 17, 2025 6:54:57 AM</t>
  </si>
  <si>
    <t>March 17, 2025 8:09:16 AM</t>
  </si>
  <si>
    <t>March 18, 2025 8:52:29 AM</t>
  </si>
  <si>
    <t>March 18, 2025 8:57:29 AM</t>
  </si>
  <si>
    <t>March 18, 2025 7:40:53 AM</t>
  </si>
  <si>
    <t>March 18, 2025 8:16:24 AM</t>
  </si>
  <si>
    <t>March 18, 2025 8:17:57 AM</t>
  </si>
  <si>
    <t>March 18, 2025 10:12:55 AM</t>
  </si>
  <si>
    <t>March 18, 2025 10:33:59 AM</t>
  </si>
  <si>
    <t>March 18, 2025 10:37:16 AM</t>
  </si>
  <si>
    <t>March 18, 2025 4:49:56 AM</t>
  </si>
  <si>
    <t>March 18, 2025 5:27:26 AM</t>
  </si>
  <si>
    <t>March 18, 2025 5:28:02 AM</t>
  </si>
  <si>
    <t>March 18, 2025 9:26:58 AM</t>
  </si>
  <si>
    <t>March 18, 2025 9:54:22 AM</t>
  </si>
  <si>
    <t>March 18, 2025 9:57:08 AM</t>
  </si>
  <si>
    <t>March 18, 2025 4:20:27 AM</t>
  </si>
  <si>
    <t>March 18, 2025 4:35:27 AM</t>
  </si>
  <si>
    <t>March 18, 2025 5:04:59 AM</t>
  </si>
  <si>
    <t>March 18, 2025 11:28:59 AM</t>
  </si>
  <si>
    <t>March 18, 2025 11:31:47 AM</t>
  </si>
  <si>
    <t>March 18, 2025 6:22:59 AM</t>
  </si>
  <si>
    <t>March 18, 2025 7:05:26 AM</t>
  </si>
  <si>
    <t>March 18, 2025 7:08:00 AM</t>
  </si>
  <si>
    <t>March 19, 2025 6:30:25 AM</t>
  </si>
  <si>
    <t>March 19, 2025 8:26:25 AM</t>
  </si>
  <si>
    <t>March 19, 2025 8:28:04 AM</t>
  </si>
  <si>
    <t>MONICA ESQUIVEL</t>
  </si>
  <si>
    <t>March 19, 2025 4:49:59 AM</t>
  </si>
  <si>
    <t>March 19, 2025 5:06:29 AM</t>
  </si>
  <si>
    <t>March 19, 2025 5:10:14 AM</t>
  </si>
  <si>
    <t>March 19, 2025 10:45:26 AM</t>
  </si>
  <si>
    <t>March 19, 2025 11:31:28 AM</t>
  </si>
  <si>
    <t>March 19, 2025 11:37:27 AM</t>
  </si>
  <si>
    <t>March 19, 2025 3:54:56 AM</t>
  </si>
  <si>
    <t>March 19, 2025 4:44:58 AM</t>
  </si>
  <si>
    <t>March 19, 2025 4:46:29 AM</t>
  </si>
  <si>
    <t>March 19, 2025 8:41:57 AM</t>
  </si>
  <si>
    <t>March 19, 2025 9:47:39 AM</t>
  </si>
  <si>
    <t>March 19, 2025 8:55:22 AM</t>
  </si>
  <si>
    <t>March 19, 2025 9:14:29 AM</t>
  </si>
  <si>
    <t>March 19, 2025 9:19:45 AM</t>
  </si>
  <si>
    <t>KYLE ROBUS</t>
  </si>
  <si>
    <t>March 19, 2025 8:01:58 AM</t>
  </si>
  <si>
    <t>March 19, 2025 8:28:07 AM</t>
  </si>
  <si>
    <t>March 19, 2025 5:26:52 AM</t>
  </si>
  <si>
    <t>March 19, 2025 5:55:29 AM</t>
  </si>
  <si>
    <t>March 19, 2025 5:58:59 AM</t>
  </si>
  <si>
    <t>March 19, 2025 4:20:54 AM</t>
  </si>
  <si>
    <t>March 19, 2025 4:28:29 AM</t>
  </si>
  <si>
    <t>March 19, 2025 4:31:44 AM</t>
  </si>
  <si>
    <t>March 20, 2025 9:54:27 AM</t>
  </si>
  <si>
    <t>March 20, 2025 10:38:26 AM</t>
  </si>
  <si>
    <t>March 20, 2025 10:42:52 AM</t>
  </si>
  <si>
    <t>March 20, 2025 4:29:59 AM</t>
  </si>
  <si>
    <t>March 20, 2025 4:44:53 AM</t>
  </si>
  <si>
    <t>March 20, 2025 4:49:11 AM</t>
  </si>
  <si>
    <t>March 20, 2025 7:47:29 AM</t>
  </si>
  <si>
    <t>March 20, 2025 8:04:55 AM</t>
  </si>
  <si>
    <t>March 20, 2025 8:07:32 AM</t>
  </si>
  <si>
    <t>IRMA SALGADO</t>
  </si>
  <si>
    <t>March 20, 2025 10:52:58 AM</t>
  </si>
  <si>
    <t>March 20, 2025 11:03:03 AM</t>
  </si>
  <si>
    <t>March 20, 2025 3:57:20 AM</t>
  </si>
  <si>
    <t>March 20, 2025 4:05:26 AM</t>
  </si>
  <si>
    <t>March 20, 2025 4:06:59 AM</t>
  </si>
  <si>
    <t>March 20, 2025 5:04:25 AM</t>
  </si>
  <si>
    <t>March 20, 2025 5:43:26 AM</t>
  </si>
  <si>
    <t>March 20, 2025 5:47:45 AM</t>
  </si>
  <si>
    <t>March 20, 2025 7:20:29 AM</t>
  </si>
  <si>
    <t>March 20, 2025 8:14:59 AM</t>
  </si>
  <si>
    <t>YOUNG HUDSON</t>
  </si>
  <si>
    <t>March 20, 2025 8:53:58 AM</t>
  </si>
  <si>
    <t>March 20, 2025 9:48:52 AM</t>
  </si>
  <si>
    <t>March 20, 2025 9:51:10 AM</t>
  </si>
  <si>
    <t>March 21, 2025 7:57:28 AM</t>
  </si>
  <si>
    <t>March 21, 2025 8:23:29 AM</t>
  </si>
  <si>
    <t>March 21, 2025 8:25:29 AM</t>
  </si>
  <si>
    <t>March 21, 2025 7:12:19 AM</t>
  </si>
  <si>
    <t>March 21, 2025 7:31:27 AM</t>
  </si>
  <si>
    <t>March 21, 2025 7:33:36 AM</t>
  </si>
  <si>
    <t>March 21, 2025 5:28:57 AM</t>
  </si>
  <si>
    <t>March 21, 2025 6:03:58 AM</t>
  </si>
  <si>
    <t>March 21, 2025 6:06:19 AM</t>
  </si>
  <si>
    <t>March 21, 2025 8:15:25 AM</t>
  </si>
  <si>
    <t>March 21, 2025 8:25:28 AM</t>
  </si>
  <si>
    <t>March 21, 2025 5:12:52 AM</t>
  </si>
  <si>
    <t>March 21, 2025 6:06:15 AM</t>
  </si>
  <si>
    <t>March 21, 2025 3:54:57 AM</t>
  </si>
  <si>
    <t>March 21, 2025 4:10:53 AM</t>
  </si>
  <si>
    <t>March 21, 2025 4:31:00 AM</t>
  </si>
  <si>
    <t>March 21, 2025 9:48:28 AM</t>
  </si>
  <si>
    <t>March 21, 2025 10:10:27 AM</t>
  </si>
  <si>
    <t>March 21, 2025 9:39:57 AM</t>
  </si>
  <si>
    <t>March 21, 2025 10:31:27 AM</t>
  </si>
  <si>
    <t>March 21, 2025 10:32:29 AM</t>
  </si>
  <si>
    <t>March 21, 2025 4:59:57 AM</t>
  </si>
  <si>
    <t>March 21, 2025 5:22:22 AM</t>
  </si>
  <si>
    <t>March 21, 2025 5:24:37 AM</t>
  </si>
  <si>
    <t>March 21, 2025 8:36:57 AM</t>
  </si>
  <si>
    <t>March 21, 2025 9:00:27 AM</t>
  </si>
  <si>
    <t>March 21, 2025 9:04:18 AM</t>
  </si>
  <si>
    <t>March 22, 2025 8:59:28 AM</t>
  </si>
  <si>
    <t>March 22, 2025 9:15:29 AM</t>
  </si>
  <si>
    <t>March 22, 2025 9:19:22 AM</t>
  </si>
  <si>
    <t>March 22, 2025 5:22:27 AM</t>
  </si>
  <si>
    <t>March 22, 2025 5:31:38 AM</t>
  </si>
  <si>
    <t>March 22, 2025 5:45:25 AM</t>
  </si>
  <si>
    <t>March 22, 2025 6:04:59 AM</t>
  </si>
  <si>
    <t>March 22, 2025 6:06:34 AM</t>
  </si>
  <si>
    <t>March 22, 2025 11:45:28 AM</t>
  </si>
  <si>
    <t>March 22, 2025 12:21:59 PM</t>
  </si>
  <si>
    <t>March 22, 2025 12:25:08 PM</t>
  </si>
  <si>
    <t>SEAN KELLY</t>
  </si>
  <si>
    <t>March 22, 2025 9:50:28 AM</t>
  </si>
  <si>
    <t>March 22, 2025 10:56:57 AM</t>
  </si>
  <si>
    <t>March 22, 2025 10:58:47 AM</t>
  </si>
  <si>
    <t>March 22, 2025 11:07:29 AM</t>
  </si>
  <si>
    <t>March 22, 2025 11:20:58 AM</t>
  </si>
  <si>
    <t>March 22, 2025 11:25:10 AM</t>
  </si>
  <si>
    <t>March 22, 2025 6:41:59 AM</t>
  </si>
  <si>
    <t>March 22, 2025 7:19:59 AM</t>
  </si>
  <si>
    <t>March 22, 2025 7:23:22 AM</t>
  </si>
  <si>
    <t>March 22, 2025 10:05:56 AM</t>
  </si>
  <si>
    <t>March 22, 2025 10:22:26 AM</t>
  </si>
  <si>
    <t>March 22, 2025 10:29:46 AM</t>
  </si>
  <si>
    <t>CESAR MEDRANO</t>
  </si>
  <si>
    <t>March 17, 2025 11:13:26 AM</t>
  </si>
  <si>
    <t>March 17, 2025 11:22:28 AM</t>
  </si>
  <si>
    <t>March 17, 2025 11:25:45 AM</t>
  </si>
  <si>
    <t>SHARON SELLS</t>
  </si>
  <si>
    <t>March 17, 2025 5:23:26 AM</t>
  </si>
  <si>
    <t>March 17, 2025 5:53:58 AM</t>
  </si>
  <si>
    <t>March 17, 2025 6:00:30 AM</t>
  </si>
  <si>
    <t>March 17, 2025 7:10:29 AM</t>
  </si>
  <si>
    <t>March 17, 2025 7:51:26 AM</t>
  </si>
  <si>
    <t>March 17, 2025 8:04:01 AM</t>
  </si>
  <si>
    <t>March 17, 2025 9:09:29 AM</t>
  </si>
  <si>
    <t>March 17, 2025 9:38:57 AM</t>
  </si>
  <si>
    <t>March 17, 2025 9:51:25 AM</t>
  </si>
  <si>
    <t>March 17, 2025 4:22:21 AM</t>
  </si>
  <si>
    <t>March 17, 2025 4:49:58 AM</t>
  </si>
  <si>
    <t>March 17, 2025 4:54:37 AM</t>
  </si>
  <si>
    <t>March 17, 2025 8:30:29 AM</t>
  </si>
  <si>
    <t>March 17, 2025 9:25:54 AM</t>
  </si>
  <si>
    <t>March 17, 2025 9:30:56 AM</t>
  </si>
  <si>
    <t>March 18, 2025 6:35:55 AM</t>
  </si>
  <si>
    <t>March 18, 2025 6:58:24 AM</t>
  </si>
  <si>
    <t>JHUSTIN HARP</t>
  </si>
  <si>
    <t>March 18, 2025 6:13:23 AM</t>
  </si>
  <si>
    <t>March 18, 2025 7:02:56 AM</t>
  </si>
  <si>
    <t>March 18, 2025 7:03:32 AM</t>
  </si>
  <si>
    <t>March 18, 2025 4:41:27 AM</t>
  </si>
  <si>
    <t>March 18, 2025 4:55:27 AM</t>
  </si>
  <si>
    <t>March 18, 2025 4:59:28 AM</t>
  </si>
  <si>
    <t>March 19, 2025 4:29:25 AM</t>
  </si>
  <si>
    <t>March 19, 2025 4:52:26 AM</t>
  </si>
  <si>
    <t>March 19, 2025 4:55:32 AM</t>
  </si>
  <si>
    <t>March 19, 2025 5:57:24 AM</t>
  </si>
  <si>
    <t>March 19, 2025 6:21:25 AM</t>
  </si>
  <si>
    <t>March 19, 2025 6:25:10 AM</t>
  </si>
  <si>
    <t>March 19, 2025 9:21:28 AM</t>
  </si>
  <si>
    <t>March 19, 2025 9:58:40 AM</t>
  </si>
  <si>
    <t>March 19, 2025 7:22:57 AM</t>
  </si>
  <si>
    <t>March 19, 2025 7:50:26 AM</t>
  </si>
  <si>
    <t>March 19, 2025 7:57:23 AM</t>
  </si>
  <si>
    <t>March 19, 2025 8:49:29 AM</t>
  </si>
  <si>
    <t>March 19, 2025 9:15:27 AM</t>
  </si>
  <si>
    <t>March 19, 2025 9:16:32 AM</t>
  </si>
  <si>
    <t>March 19, 2025 6:53:22 AM</t>
  </si>
  <si>
    <t>March 19, 2025 7:44:56 AM</t>
  </si>
  <si>
    <t>March 19, 2025 7:47:32 AM</t>
  </si>
  <si>
    <t>March 19, 2025 11:27:53 AM</t>
  </si>
  <si>
    <t>March 19, 2025 11:38:23 AM</t>
  </si>
  <si>
    <t>March 19, 2025 11:41:06 AM</t>
  </si>
  <si>
    <t>March 19, 2025 5:14:28 AM</t>
  </si>
  <si>
    <t>March 19, 2025 5:31:41 AM</t>
  </si>
  <si>
    <t>PATRICIA KHWEIS</t>
  </si>
  <si>
    <t>March 19, 2025 11:39:28 AM</t>
  </si>
  <si>
    <t>March 19, 2025 12:09:59 PM</t>
  </si>
  <si>
    <t>March 19, 2025 12:12:51 PM</t>
  </si>
  <si>
    <t>March 20, 2025 8:22:22 AM</t>
  </si>
  <si>
    <t>March 20, 2025 8:44:52 AM</t>
  </si>
  <si>
    <t>March 20, 2025 8:46:30 AM</t>
  </si>
  <si>
    <t>March 20, 2025 7:35:25 AM</t>
  </si>
  <si>
    <t>March 20, 2025 8:46:29 AM</t>
  </si>
  <si>
    <t>DAVID MARTINEZ</t>
  </si>
  <si>
    <t>March 20, 2025 4:44:57 AM</t>
  </si>
  <si>
    <t>March 20, 2025 5:40:55 AM</t>
  </si>
  <si>
    <t>March 20, 2025 5:41:27 AM</t>
  </si>
  <si>
    <t>March 20, 2025 4:58:25 AM</t>
  </si>
  <si>
    <t>March 20, 2025 5:59:29 AM</t>
  </si>
  <si>
    <t>March 20, 2025 6:02:52 AM</t>
  </si>
  <si>
    <t>March 20, 2025 6:18:59 AM</t>
  </si>
  <si>
    <t>March 20, 2025 6:31:24 AM</t>
  </si>
  <si>
    <t>March 20, 2025 6:45:18 AM</t>
  </si>
  <si>
    <t>March 21, 2025 7:46:27 AM</t>
  </si>
  <si>
    <t>March 21, 2025 8:44:55 AM</t>
  </si>
  <si>
    <t>March 21, 2025 8:46:55 AM</t>
  </si>
  <si>
    <t>ERIC VALDEZ</t>
  </si>
  <si>
    <t>March 21, 2025 4:09:26 AM</t>
  </si>
  <si>
    <t>March 21, 2025 5:12:53 AM</t>
  </si>
  <si>
    <t>March 21, 2025 5:16:29 AM</t>
  </si>
  <si>
    <t>March 21, 2025 9:30:23 AM</t>
  </si>
  <si>
    <t>March 21, 2025 9:56:19 AM</t>
  </si>
  <si>
    <t>March 21, 2025 4:37:29 AM</t>
  </si>
  <si>
    <t>March 21, 2025 4:48:58 AM</t>
  </si>
  <si>
    <t>March 21, 2025 4:51:14 AM</t>
  </si>
  <si>
    <t>March 22, 2025 4:34:29 AM</t>
  </si>
  <si>
    <t>March 22, 2025 4:44:54 AM</t>
  </si>
  <si>
    <t>March 22, 2025 4:49:05 AM</t>
  </si>
  <si>
    <t>March 22, 2025 10:44:59 AM</t>
  </si>
  <si>
    <t>March 22, 2025 11:18:59 AM</t>
  </si>
  <si>
    <t>March 22, 2025 11:21:01 AM</t>
  </si>
  <si>
    <t>March 22, 2025 8:15:28 AM</t>
  </si>
  <si>
    <t>March 22, 2025 8:46:29 AM</t>
  </si>
  <si>
    <t>March 22, 2025 9:00:06 AM</t>
  </si>
  <si>
    <t>March 22, 2025 6:47:57 AM</t>
  </si>
  <si>
    <t>March 22, 2025 7:12:24 AM</t>
  </si>
  <si>
    <t>March 22, 2025 7:24:30 AM</t>
  </si>
  <si>
    <t>March 17, 2025 6:27:23 PM</t>
  </si>
  <si>
    <t>March 17, 2025 6:58:59 PM</t>
  </si>
  <si>
    <t>March 17, 2025 7:03:17 PM</t>
  </si>
  <si>
    <t>MICHAEL JUAREZ</t>
  </si>
  <si>
    <t>March 17, 2025 4:51:58 PM</t>
  </si>
  <si>
    <t>March 17, 2025 5:22:59 PM</t>
  </si>
  <si>
    <t>March 17, 2025 5:25:18 PM</t>
  </si>
  <si>
    <t>March 17, 2025 9:53:28 PM</t>
  </si>
  <si>
    <t>March 17, 2025 11:05:53 PM</t>
  </si>
  <si>
    <t>March 17, 2025 11:08:43 PM</t>
  </si>
  <si>
    <t>March 17, 2025 9:57:59 PM</t>
  </si>
  <si>
    <t>March 17, 2025 10:16:55 PM</t>
  </si>
  <si>
    <t>March 17, 2025 10:20:02 PM</t>
  </si>
  <si>
    <t>March 17, 2025 8:09:27 PM</t>
  </si>
  <si>
    <t>March 17, 2025 8:31:29 PM</t>
  </si>
  <si>
    <t>March 17, 2025 8:36:40 PM</t>
  </si>
  <si>
    <t>LAVERNE MCKENZIE</t>
  </si>
  <si>
    <t>March 19, 2025 10:53:56 AM</t>
  </si>
  <si>
    <t>March 19, 2025 11:34:30 AM</t>
  </si>
  <si>
    <t>March 19, 2025 11:41:11 AM</t>
  </si>
  <si>
    <t>March 19, 2025 2:45:57 PM</t>
  </si>
  <si>
    <t>March 19, 2025 3:27:27 PM</t>
  </si>
  <si>
    <t>March 19, 2025 3:29:21 PM</t>
  </si>
  <si>
    <t>IVORY SPRING</t>
  </si>
  <si>
    <t>March 19, 2025 1:47:22 PM</t>
  </si>
  <si>
    <t>March 19, 2025 2:26:25 PM</t>
  </si>
  <si>
    <t>March 19, 2025 2:29:18 PM</t>
  </si>
  <si>
    <t>March 19, 2025 9:42:26 AM</t>
  </si>
  <si>
    <t>March 19, 2025 10:15:28 AM</t>
  </si>
  <si>
    <t>March 19, 2025 10:17:27 AM</t>
  </si>
  <si>
    <t>Marlando Crow</t>
  </si>
  <si>
    <t>March 19, 2025 12:03:28 PM</t>
  </si>
  <si>
    <t>March 19, 2025 12:29:27 PM</t>
  </si>
  <si>
    <t>March 19, 2025 12:31:45 PM</t>
  </si>
  <si>
    <t>March 19, 2025 7:39:26 AM</t>
  </si>
  <si>
    <t>March 19, 2025 9:00:57 AM</t>
  </si>
  <si>
    <t>March 19, 2025 9:02:50 AM</t>
  </si>
  <si>
    <t>March 19, 2025 8:11:59 AM</t>
  </si>
  <si>
    <t>March 19, 2025 9:23:26 AM</t>
  </si>
  <si>
    <t>March 19, 2025 1:11:58 PM</t>
  </si>
  <si>
    <t>March 19, 2025 2:04:54 PM</t>
  </si>
  <si>
    <t>March 19, 2025 2:06:44 PM</t>
  </si>
  <si>
    <t>March 21, 2025 3:35:59 PM</t>
  </si>
  <si>
    <t>March 21, 2025 3:58:57 PM</t>
  </si>
  <si>
    <t>March 21, 2025 4:05:36 PM</t>
  </si>
  <si>
    <t>March 21, 2025 4:27:59 PM</t>
  </si>
  <si>
    <t>March 21, 2025 5:39:28 PM</t>
  </si>
  <si>
    <t>March 21, 2025 5:42:41 PM</t>
  </si>
  <si>
    <t>March 18, 2025 9:20:00 AM</t>
  </si>
  <si>
    <t>March 18, 2025 9:41:56 AM</t>
  </si>
  <si>
    <t>March 18, 2025 9:43:15 AM</t>
  </si>
  <si>
    <t>March 18, 2025 7:58:26 AM</t>
  </si>
  <si>
    <t>March 18, 2025 9:35:51 AM</t>
  </si>
  <si>
    <t>March 18, 2025 9:38:54 AM</t>
  </si>
  <si>
    <t>March 18, 2025 2:15:26 PM</t>
  </si>
  <si>
    <t>March 18, 2025 3:07:51 PM</t>
  </si>
  <si>
    <t>March 18, 2025 3:11:34 PM</t>
  </si>
  <si>
    <t>March 18, 2025 8:13:56 AM</t>
  </si>
  <si>
    <t>March 18, 2025 8:29:29 AM</t>
  </si>
  <si>
    <t>March 18, 2025 8:32:00 AM</t>
  </si>
  <si>
    <t>March 18, 2025 1:46:27 PM</t>
  </si>
  <si>
    <t>March 18, 2025 2:00:51 PM</t>
  </si>
  <si>
    <t>March 18, 2025 2:05:39 PM</t>
  </si>
  <si>
    <t>March 18, 2025 12:52:00 PM</t>
  </si>
  <si>
    <t>March 18, 2025 1:01:53 PM</t>
  </si>
  <si>
    <t>March 18, 2025 1:04:26 PM</t>
  </si>
  <si>
    <t>March 18, 2025 8:47:04 AM</t>
  </si>
  <si>
    <t>March 18, 2025 10:23:51 AM</t>
  </si>
  <si>
    <t>March 18, 2025 10:56:31 AM</t>
  </si>
  <si>
    <t>March 18, 2025 11:04:46 AM</t>
  </si>
  <si>
    <t>March 18, 2025 2:23:26 PM</t>
  </si>
  <si>
    <t>March 18, 2025 3:49:59 PM</t>
  </si>
  <si>
    <t>March 18, 2025 3:59:42 PM</t>
  </si>
  <si>
    <t>March 18, 2025 2:57:57 PM</t>
  </si>
  <si>
    <t>March 18, 2025 2:59:59 PM</t>
  </si>
  <si>
    <t>March 18, 2025 1:15:19 PM</t>
  </si>
  <si>
    <t>March 18, 2025 1:25:52 PM</t>
  </si>
  <si>
    <t>March 18, 2025 1:28:39 PM</t>
  </si>
  <si>
    <t>March 18, 2025 11:44:29 AM</t>
  </si>
  <si>
    <t>March 18, 2025 11:48:41 AM</t>
  </si>
  <si>
    <t>Virginia Gonzalez</t>
  </si>
  <si>
    <t>March 18, 2025 12:16:54 PM</t>
  </si>
  <si>
    <t>March 18, 2025 12:31:26 PM</t>
  </si>
  <si>
    <t>March 18, 2025 12:35:41 PM</t>
  </si>
  <si>
    <t>March 18, 2025 2:47:27 PM</t>
  </si>
  <si>
    <t>March 18, 2025 2:49:25 PM</t>
  </si>
  <si>
    <t>March 18, 2025 7:29:23 AM</t>
  </si>
  <si>
    <t>March 18, 2025 7:43:54 AM</t>
  </si>
  <si>
    <t>March 18, 2025 7:48:49 AM</t>
  </si>
  <si>
    <t>March 19, 2025 6:49:55 AM</t>
  </si>
  <si>
    <t>March 19, 2025 7:11:56 AM</t>
  </si>
  <si>
    <t>March 19, 2025 7:16:30 AM</t>
  </si>
  <si>
    <t>THEA BRADLEY</t>
  </si>
  <si>
    <t>March 19, 2025 6:31:28 AM</t>
  </si>
  <si>
    <t>March 19, 2025 7:16:29 AM</t>
  </si>
  <si>
    <t>MAE KEYS</t>
  </si>
  <si>
    <t>March 19, 2025 12:32:54 PM</t>
  </si>
  <si>
    <t>March 19, 2025 1:01:58 PM</t>
  </si>
  <si>
    <t>March 19, 2025 1:04:07 PM</t>
  </si>
  <si>
    <t>QUINETTA SMITH</t>
  </si>
  <si>
    <t>March 19, 2025 10:51:56 AM</t>
  </si>
  <si>
    <t>March 19, 2025 11:11:25 AM</t>
  </si>
  <si>
    <t>March 19, 2025 11:15:57 AM</t>
  </si>
  <si>
    <t>PATRICIA SEARCY</t>
  </si>
  <si>
    <t>March 19, 2025 9:24:59 AM</t>
  </si>
  <si>
    <t>March 19, 2025 10:27:55 AM</t>
  </si>
  <si>
    <t>March 19, 2025 8:10:28 AM</t>
  </si>
  <si>
    <t>March 19, 2025 8:38:24 AM</t>
  </si>
  <si>
    <t>March 19, 2025 8:39:58 AM</t>
  </si>
  <si>
    <t>March 19, 2025 1:15:23 PM</t>
  </si>
  <si>
    <t>March 19, 2025 1:37:29 PM</t>
  </si>
  <si>
    <t>March 19, 2025 1:41:13 PM</t>
  </si>
  <si>
    <t>March 19, 2025 3:26:25 PM</t>
  </si>
  <si>
    <t>March 19, 2025 3:58:55 PM</t>
  </si>
  <si>
    <t>March 19, 2025 4:04:21 PM</t>
  </si>
  <si>
    <t>IONA BECKMAN</t>
  </si>
  <si>
    <t>March 19, 2025 11:45:54 AM</t>
  </si>
  <si>
    <t>March 19, 2025 12:05:56 PM</t>
  </si>
  <si>
    <t>March 19, 2025 12:08:40 PM</t>
  </si>
  <si>
    <t>March 19, 2025 7:16:32 AM</t>
  </si>
  <si>
    <t>March 19, 2025 1:59:00 PM</t>
  </si>
  <si>
    <t>March 19, 2025 2:20:21 PM</t>
  </si>
  <si>
    <t>March 19, 2025 2:25:06 PM</t>
  </si>
  <si>
    <t>LINDA COLMENERO</t>
  </si>
  <si>
    <t>March 19, 2025 7:46:26 AM</t>
  </si>
  <si>
    <t>March 19, 2025 8:48:29 AM</t>
  </si>
  <si>
    <t>March 19, 2025 8:51:41 AM</t>
  </si>
  <si>
    <t>March 19, 2025 2:37:57 PM</t>
  </si>
  <si>
    <t>March 19, 2025 2:39:15 PM</t>
  </si>
  <si>
    <t>DEMETRIA TASBY</t>
  </si>
  <si>
    <t>March 20, 2025 11:10:26 AM</t>
  </si>
  <si>
    <t>March 20, 2025 11:55:56 AM</t>
  </si>
  <si>
    <t>March 20, 2025 12:02:32 PM</t>
  </si>
  <si>
    <t>March 20, 2025 10:15:25 AM</t>
  </si>
  <si>
    <t>March 20, 2025 10:46:57 AM</t>
  </si>
  <si>
    <t>March 20, 2025 10:51:42 AM</t>
  </si>
  <si>
    <t>March 20, 2025 6:06:27 AM</t>
  </si>
  <si>
    <t>March 20, 2025 7:51:24 AM</t>
  </si>
  <si>
    <t>March 20, 2025 7:55:04 AM</t>
  </si>
  <si>
    <t>March 20, 2025 6:57:53 AM</t>
  </si>
  <si>
    <t>March 20, 2025 7:55:06 AM</t>
  </si>
  <si>
    <t>March 20, 2025 2:09:59 PM</t>
  </si>
  <si>
    <t>March 20, 2025 3:21:55 PM</t>
  </si>
  <si>
    <t>March 20, 2025 3:33:30 PM</t>
  </si>
  <si>
    <t>MARK SAUER</t>
  </si>
  <si>
    <t>March 20, 2025 12:49:29 PM</t>
  </si>
  <si>
    <t>March 20, 2025 1:00:57 PM</t>
  </si>
  <si>
    <t>March 20, 2025 1:03:47 PM</t>
  </si>
  <si>
    <t>March 20, 2025 8:08:23 AM</t>
  </si>
  <si>
    <t>March 20, 2025 8:19:23 AM</t>
  </si>
  <si>
    <t>March 20, 2025 8:21:02 AM</t>
  </si>
  <si>
    <t>March 20, 2025 8:46:27 AM</t>
  </si>
  <si>
    <t>March 20, 2025 9:44:54 AM</t>
  </si>
  <si>
    <t>March 20, 2025 9:46:15 AM</t>
  </si>
  <si>
    <t>TYRIS JONES</t>
  </si>
  <si>
    <t>March 20, 2025 2:33:53 PM</t>
  </si>
  <si>
    <t>March 20, 2025 3:03:29 PM</t>
  </si>
  <si>
    <t>March 20, 2025 3:05:04 PM</t>
  </si>
  <si>
    <t>March 21, 2025 10:02:00 AM</t>
  </si>
  <si>
    <t>March 21, 2025 11:36:56 AM</t>
  </si>
  <si>
    <t>March 21, 2025 12:02:30 PM</t>
  </si>
  <si>
    <t>March 21, 2025 11:15:27 AM</t>
  </si>
  <si>
    <t>March 21, 2025 11:50:23 AM</t>
  </si>
  <si>
    <t>March 21, 2025 12:02:34 PM</t>
  </si>
  <si>
    <t>March 21, 2025 7:18:26 AM</t>
  </si>
  <si>
    <t>March 21, 2025 7:34:52 AM</t>
  </si>
  <si>
    <t>March 21, 2025 7:36:35 AM</t>
  </si>
  <si>
    <t>March 21, 2025 7:45:19 AM</t>
  </si>
  <si>
    <t>March 21, 2025 8:06:54 AM</t>
  </si>
  <si>
    <t>March 21, 2025 8:09:57 AM</t>
  </si>
  <si>
    <t>March 21, 2025 6:11:23 AM</t>
  </si>
  <si>
    <t>March 21, 2025 6:37:28 AM</t>
  </si>
  <si>
    <t>March 21, 2025 6:39:28 AM</t>
  </si>
  <si>
    <t>March 21, 2025 6:49:26 AM</t>
  </si>
  <si>
    <t>March 21, 2025 7:36:36 AM</t>
  </si>
  <si>
    <t>JAMYIA KEYES</t>
  </si>
  <si>
    <t>March 21, 2025 9:22:55 AM</t>
  </si>
  <si>
    <t>March 21, 2025 10:40:24 AM</t>
  </si>
  <si>
    <t>March 21, 2025 10:41:36 AM</t>
  </si>
  <si>
    <t>March 21, 2025 8:49:00 AM</t>
  </si>
  <si>
    <t>March 21, 2025 10:34:42 AM</t>
  </si>
  <si>
    <t>March 21, 2025 10:34:43 AM</t>
  </si>
  <si>
    <t>March 21, 2025 11:00:26 AM</t>
  </si>
  <si>
    <t>March 21, 2025 12:02:15 PM</t>
  </si>
  <si>
    <t>March 21, 2025 12:52:53 PM</t>
  </si>
  <si>
    <t>March 21, 2025 1:44:54 PM</t>
  </si>
  <si>
    <t>March 21, 2025 1:50:24 PM</t>
  </si>
  <si>
    <t>March 22, 2025 11:45:26 AM</t>
  </si>
  <si>
    <t>March 22, 2025 12:15:25 PM</t>
  </si>
  <si>
    <t>March 22, 2025 12:25:23 PM</t>
  </si>
  <si>
    <t>March 22, 2025 9:27:25 AM</t>
  </si>
  <si>
    <t>March 22, 2025 9:41:58 AM</t>
  </si>
  <si>
    <t>March 22, 2025 9:44:43 AM</t>
  </si>
  <si>
    <t>March 22, 2025 7:04:27 AM</t>
  </si>
  <si>
    <t>March 22, 2025 8:10:59 AM</t>
  </si>
  <si>
    <t>March 22, 2025 8:15:37 AM</t>
  </si>
  <si>
    <t>March 22, 2025 6:39:52 AM</t>
  </si>
  <si>
    <t>March 22, 2025 7:28:57 AM</t>
  </si>
  <si>
    <t>ISIAH THOMAS</t>
  </si>
  <si>
    <t>March 22, 2025 10:09:54 AM</t>
  </si>
  <si>
    <t>March 22, 2025 10:51:49 AM</t>
  </si>
  <si>
    <t>March 22, 2025 10:56:00 AM</t>
  </si>
  <si>
    <t>March 22, 2025 5:53:21 AM</t>
  </si>
  <si>
    <t>March 22, 2025 6:03:57 AM</t>
  </si>
  <si>
    <t>March 22, 2025 6:09:14 AM</t>
  </si>
  <si>
    <t>March 17, 2025 6:26:57 AM</t>
  </si>
  <si>
    <t>March 17, 2025 7:33:20 AM</t>
  </si>
  <si>
    <t>March 17, 2025 10:41:27 AM</t>
  </si>
  <si>
    <t>March 17, 2025 11:03:05 AM</t>
  </si>
  <si>
    <t>March 17, 2025 3:19:59 PM</t>
  </si>
  <si>
    <t>March 17, 2025 3:37:27 PM</t>
  </si>
  <si>
    <t>March 17, 2025 3:43:37 PM</t>
  </si>
  <si>
    <t>March 17, 2025 8:19:27 AM</t>
  </si>
  <si>
    <t>March 17, 2025 8:51:29 AM</t>
  </si>
  <si>
    <t>March 17, 2025 8:54:39 AM</t>
  </si>
  <si>
    <t>JAIME LOPEZ-ZARATE</t>
  </si>
  <si>
    <t>March 17, 2025 11:18:56 AM</t>
  </si>
  <si>
    <t>March 17, 2025 11:36:29 AM</t>
  </si>
  <si>
    <t>March 17, 2025 11:40:49 AM</t>
  </si>
  <si>
    <t>March 17, 2025 1:15:54 PM</t>
  </si>
  <si>
    <t>March 17, 2025 1:50:28 PM</t>
  </si>
  <si>
    <t>March 17, 2025 1:54:11 PM</t>
  </si>
  <si>
    <t>March 17, 2025 12:10:57 PM</t>
  </si>
  <si>
    <t>March 17, 2025 12:32:39 PM</t>
  </si>
  <si>
    <t>HANNA TEWOLDE</t>
  </si>
  <si>
    <t>March 17, 2025 6:54:58 AM</t>
  </si>
  <si>
    <t>March 17, 2025 7:34:59 AM</t>
  </si>
  <si>
    <t>March 17, 2025 7:39:06 AM</t>
  </si>
  <si>
    <t>HECTOR RAMIREZ</t>
  </si>
  <si>
    <t>March 18, 2025 2:06:29 PM</t>
  </si>
  <si>
    <t>March 18, 2025 2:16:58 PM</t>
  </si>
  <si>
    <t>March 18, 2025 2:18:45 PM</t>
  </si>
  <si>
    <t>GLORIA CARTER-BIRSE</t>
  </si>
  <si>
    <t>March 18, 2025 9:55:29 AM</t>
  </si>
  <si>
    <t>March 18, 2025 10:36:28 AM</t>
  </si>
  <si>
    <t>March 18, 2025 10:43:44 AM</t>
  </si>
  <si>
    <t>March 18, 2025 11:15:59 AM</t>
  </si>
  <si>
    <t>March 18, 2025 12:33:28 PM</t>
  </si>
  <si>
    <t>March 18, 2025 12:35:31 PM</t>
  </si>
  <si>
    <t>March 18, 2025 8:34:27 AM</t>
  </si>
  <si>
    <t>March 18, 2025 8:53:59 AM</t>
  </si>
  <si>
    <t>March 18, 2025 9:00:18 AM</t>
  </si>
  <si>
    <t>March 18, 2025 1:34:56 PM</t>
  </si>
  <si>
    <t>March 18, 2025 2:21:57 PM</t>
  </si>
  <si>
    <t>March 18, 2025 2:23:39 PM</t>
  </si>
  <si>
    <t>March 18, 2025 1:10:29 PM</t>
  </si>
  <si>
    <t>March 18, 2025 2:43:59 PM</t>
  </si>
  <si>
    <t>March 18, 2025 2:46:55 PM</t>
  </si>
  <si>
    <t>March 18, 2025 12:05:23 PM</t>
  </si>
  <si>
    <t>March 18, 2025 12:53:58 PM</t>
  </si>
  <si>
    <t>March 18, 2025 12:57:34 PM</t>
  </si>
  <si>
    <t>March 18, 2025 7:34:27 AM</t>
  </si>
  <si>
    <t>March 18, 2025 8:42:26 AM</t>
  </si>
  <si>
    <t>March 19, 2025 10:34:59 AM</t>
  </si>
  <si>
    <t>March 19, 2025 11:00:30 AM</t>
  </si>
  <si>
    <t>March 19, 2025 11:06:46 AM</t>
  </si>
  <si>
    <t>March 19, 2025 9:30:29 AM</t>
  </si>
  <si>
    <t>March 19, 2025 9:38:56 AM</t>
  </si>
  <si>
    <t>March 19, 2025 9:42:41 AM</t>
  </si>
  <si>
    <t>SUSAN NEAL</t>
  </si>
  <si>
    <t>March 19, 2025 11:22:27 AM</t>
  </si>
  <si>
    <t>March 19, 2025 11:39:26 AM</t>
  </si>
  <si>
    <t>March 19, 2025 11:51:30 AM</t>
  </si>
  <si>
    <t xml:space="preserve">GEORGE  JOHN </t>
  </si>
  <si>
    <t>March 19, 2025 4:25:59 AM</t>
  </si>
  <si>
    <t>March 19, 2025 5:50:26 AM</t>
  </si>
  <si>
    <t>March 19, 2025 7:53:29 AM</t>
  </si>
  <si>
    <t>March 19, 2025 8:39:29 AM</t>
  </si>
  <si>
    <t>March 19, 2025 8:42:15 AM</t>
  </si>
  <si>
    <t>STEFON JOHNSON</t>
  </si>
  <si>
    <t>March 19, 2025 6:33:29 AM</t>
  </si>
  <si>
    <t>March 19, 2025 6:46:28 AM</t>
  </si>
  <si>
    <t>March 19, 2025 6:48:21 AM</t>
  </si>
  <si>
    <t>March 19, 2025 5:03:28 AM</t>
  </si>
  <si>
    <t>March 19, 2025 5:23:29 AM</t>
  </si>
  <si>
    <t>March 19, 2025 5:28:11 AM</t>
  </si>
  <si>
    <t>March 19, 2025 8:07:29 AM</t>
  </si>
  <si>
    <t>March 19, 2025 8:42:13 AM</t>
  </si>
  <si>
    <t>March 20, 2025 2:35:28 PM</t>
  </si>
  <si>
    <t>March 20, 2025 3:23:23 PM</t>
  </si>
  <si>
    <t>March 20, 2025 10:55:58 AM</t>
  </si>
  <si>
    <t>March 20, 2025 11:15:26 AM</t>
  </si>
  <si>
    <t>March 20, 2025 11:19:43 AM</t>
  </si>
  <si>
    <t>March 20, 2025 3:08:25 PM</t>
  </si>
  <si>
    <t>March 20, 2025 3:11:15 PM</t>
  </si>
  <si>
    <t>March 20, 2025 3:37:27 PM</t>
  </si>
  <si>
    <t>March 20, 2025 3:38:54 PM</t>
  </si>
  <si>
    <t>March 20, 2025 3:53:59 PM</t>
  </si>
  <si>
    <t>March 20, 2025 4:23:57 PM</t>
  </si>
  <si>
    <t>March 20, 2025 4:39:29 PM</t>
  </si>
  <si>
    <t>March 20, 2025 10:15:58 AM</t>
  </si>
  <si>
    <t>March 20, 2025 10:31:27 AM</t>
  </si>
  <si>
    <t>March 20, 2025 10:43:58 AM</t>
  </si>
  <si>
    <t>IRENE VAUGHN</t>
  </si>
  <si>
    <t>March 20, 2025 12:02:26 PM</t>
  </si>
  <si>
    <t>March 20, 2025 12:06:27 PM</t>
  </si>
  <si>
    <t>March 20, 2025 9:14:54 AM</t>
  </si>
  <si>
    <t>March 20, 2025 9:34:27 AM</t>
  </si>
  <si>
    <t>March 20, 2025 9:37:19 AM</t>
  </si>
  <si>
    <t>March 20, 2025 3:42:57 PM</t>
  </si>
  <si>
    <t>March 20, 2025 3:44:39 PM</t>
  </si>
  <si>
    <t>March 20, 2025 8:51:55 AM</t>
  </si>
  <si>
    <t>March 20, 2025 9:01:58 AM</t>
  </si>
  <si>
    <t>March 20, 2025 9:05:53 AM</t>
  </si>
  <si>
    <t>March 20, 2025 1:27:56 PM</t>
  </si>
  <si>
    <t>March 20, 2025 1:56:29 PM</t>
  </si>
  <si>
    <t>March 20, 2025 1:59:34 PM</t>
  </si>
  <si>
    <t>March 21, 2025 4:02:58 PM</t>
  </si>
  <si>
    <t>March 21, 2025 4:27:28 PM</t>
  </si>
  <si>
    <t>March 21, 2025 4:32:32 PM</t>
  </si>
  <si>
    <t>Hilda Lazaro</t>
  </si>
  <si>
    <t>March 21, 2025 3:34:28 PM</t>
  </si>
  <si>
    <t>March 21, 2025 3:48:27 PM</t>
  </si>
  <si>
    <t>March 21, 2025 3:51:28 PM</t>
  </si>
  <si>
    <t>March 21, 2025 9:32:29 AM</t>
  </si>
  <si>
    <t>March 21, 2025 9:58:28 AM</t>
  </si>
  <si>
    <t>March 21, 2025 10:03:16 AM</t>
  </si>
  <si>
    <t>March 21, 2025 2:58:59 PM</t>
  </si>
  <si>
    <t>March 21, 2025 3:15:59 PM</t>
  </si>
  <si>
    <t>March 21, 2025 3:22:57 PM</t>
  </si>
  <si>
    <t>March 21, 2025 10:22:57 AM</t>
  </si>
  <si>
    <t>March 21, 2025 10:59:58 AM</t>
  </si>
  <si>
    <t>March 21, 2025 11:03:48 AM</t>
  </si>
  <si>
    <t>March 21, 2025 11:19:27 AM</t>
  </si>
  <si>
    <t>March 21, 2025 11:36:59 AM</t>
  </si>
  <si>
    <t>March 21, 2025 11:43:12 AM</t>
  </si>
  <si>
    <t>March 21, 2025 1:30:57 PM</t>
  </si>
  <si>
    <t>March 21, 2025 1:47:28 PM</t>
  </si>
  <si>
    <t>March 21, 2025 1:50:06 PM</t>
  </si>
  <si>
    <t>March 21, 2025 12:55:57 PM</t>
  </si>
  <si>
    <t>March 21, 2025 1:14:29 PM</t>
  </si>
  <si>
    <t>March 21, 2025 1:19:33 PM</t>
  </si>
  <si>
    <t>March 21, 2025 2:27:57 PM</t>
  </si>
  <si>
    <t>March 21, 2025 2:47:15 PM</t>
  </si>
  <si>
    <t>64ca59d4-ff73-4e35-bada-4e258fbcb7ed</t>
  </si>
  <si>
    <t>March 4, 2025 1:07:48 PM</t>
  </si>
  <si>
    <t>ab1a0336-fc50-426e-90ee-0107bc1eea2a</t>
  </si>
  <si>
    <t>March 5, 2025 8:11:32 AM</t>
  </si>
  <si>
    <t>832665c3-b3ba-4b7a-9314-810945daa8af</t>
  </si>
  <si>
    <t>March 11, 2025 9:00:09 AM</t>
  </si>
  <si>
    <t>{"scheduledTs":1741969966,"startedTs":1741968122,"completedTs":1741969989,"cancelledTs":null}</t>
  </si>
  <si>
    <t>a5ba0ed9-9411-4f96-a9b5-51d135326a00</t>
  </si>
  <si>
    <t>March 3, 2025 8:36:57 AM</t>
  </si>
  <si>
    <t xml:space="preserve">Vehicle Swap: B303 to B305. B303 has a nail in the tire. </t>
  </si>
  <si>
    <t>{"scheduledTs":1741654308,"startedTs":1741652461,"completedTs":1741654321,"cancelledTs":null}</t>
  </si>
  <si>
    <t>c1ccb7fe-e6d8-4f14-8eee-4696d096eec5</t>
  </si>
  <si>
    <t>March 3, 2025 8:36:21 AM</t>
  </si>
  <si>
    <t>{"scheduledTs":1741746654,"startedTs":1741744807,"completedTs":1741746660,"cancelledTs":null}</t>
  </si>
  <si>
    <t>b10af808-9da9-4db0-b55f-e1d75b407b64</t>
  </si>
  <si>
    <t>March 4, 2025 1:07:50 PM</t>
  </si>
  <si>
    <t>{"scheduledTs":1741835213,"startedTs":1741833420,"completedTs":1741835220,"cancelledTs":null}</t>
  </si>
  <si>
    <t>c0e4ff4d-9ff6-41a0-bf01-afd566d74cd0</t>
  </si>
  <si>
    <t>March 5, 2025 8:11:34 AM</t>
  </si>
  <si>
    <t>{"scheduledTs":1741911113,"startedTs":1741909265,"completedTs":1741911120,"cancelledTs":null}</t>
  </si>
  <si>
    <t>2b487f3b-cef8-4ab6-8eeb-9bac7be065fa</t>
  </si>
  <si>
    <t>{"scheduledTs":1742178574,"startedTs":1742176800,"completedTs":1742178601,"cancelledTs":null}</t>
  </si>
  <si>
    <t>cbd2d74d-d67c-494c-97ae-55144ce7f925</t>
  </si>
  <si>
    <t>{"scheduledTs":1742171694,"startedTs":1742169900,"completedTs":1742171703,"cancelledTs":null}</t>
  </si>
  <si>
    <t>d3d22d9b-c15d-4f95-bbc3-de21956c51f5</t>
  </si>
  <si>
    <t>{"scheduledTs":1742138336,"startedTs":1742136481,"completedTs":1742138343,"cancelledTs":null}</t>
  </si>
  <si>
    <t>ee0d905a-2337-49a7-8b5b-323ae4e3310c</t>
  </si>
  <si>
    <t>March 3, 2025 8:36:53 AM</t>
  </si>
  <si>
    <t>Switched vehicles JK</t>
  </si>
  <si>
    <t>{"scheduledTs":1741619458,"startedTs":1741617661,"completedTs":1741619465,"cancelledTs":null}</t>
  </si>
  <si>
    <t>1f100663-4ca0-42a0-a3a6-355e97f984ac</t>
  </si>
  <si>
    <t>March 3, 2025 8:36:20 AM</t>
  </si>
  <si>
    <t>{"scheduledTs":1741710754,"startedTs":1741708982,"completedTs":1741710782,"cancelledTs":null}</t>
  </si>
  <si>
    <t>66043fcf-dbf5-4a07-a89c-bc1f4f8c8bd7</t>
  </si>
  <si>
    <t>{"scheduledTs":1741796173,"startedTs":1741794363,"completedTs":1741796228,"cancelledTs":null}</t>
  </si>
  <si>
    <t>39784d82-bff9-4091-a2ea-a46ea659c2d0</t>
  </si>
  <si>
    <t>March 5, 2025 8:11:31 AM</t>
  </si>
  <si>
    <t>{"scheduledTs":1741879357,"startedTs":1741877539,"completedTs":1741879382,"cancelledTs":null}</t>
  </si>
  <si>
    <t>b1da6581-a0c3-4d2c-9d82-156ace4be71b</t>
  </si>
  <si>
    <t>March 11, 2025 9:00:10 AM</t>
  </si>
  <si>
    <t>{"scheduledTs":1741965772,"startedTs":1741963985,"completedTs":1741965788,"cancelledTs":null}</t>
  </si>
  <si>
    <t>1e68ded6-bfd5-454b-9304-ca56255d591b</t>
  </si>
  <si>
    <t>{"scheduledTs":1741653154,"startedTs":1741651381,"completedTs":1741653181,"cancelledTs":null}</t>
  </si>
  <si>
    <t>355ce067-7ea5-4491-af72-11abd9278d19</t>
  </si>
  <si>
    <t>{"scheduledTs":1741742017,"startedTs":1741740182,"completedTs":1741742040,"cancelledTs":null}</t>
  </si>
  <si>
    <t>e97593a6-bbea-4a8a-b3bc-b84fcde01fd4</t>
  </si>
  <si>
    <t>{"scheduledTs":1741999138,"startedTs":1741997340,"completedTs":1741999143,"cancelledTs":null}</t>
  </si>
  <si>
    <t>f22056bb-8ebb-4593-b3df-ffa0efd01a61</t>
  </si>
  <si>
    <t xml:space="preserve">Paused for refueling </t>
  </si>
  <si>
    <t>{"scheduledTs":1742093278,"startedTs":1742091480,"completedTs":1742093280,"cancelledTs":null}</t>
  </si>
  <si>
    <t>620a78ef-475f-4d9a-8d3f-2e6612ea26f4</t>
  </si>
  <si>
    <t>{"scheduledTs":1742171382,"startedTs":1742169602,"completedTs":1742171405,"cancelledTs":null}</t>
  </si>
  <si>
    <t>a54f0ef9-001f-4ddd-a151-8e5f23f00466</t>
  </si>
  <si>
    <t>{"scheduledTs":1742050581,"startedTs":1742048764,"completedTs":1742050620,"cancelledTs":null}</t>
  </si>
  <si>
    <t>e5a5abfe-b7c8-460d-afbe-d85da3765021</t>
  </si>
  <si>
    <t>{"scheduledTs":1741748816,"startedTs":1741747020,"completedTs":1741748822,"cancelledTs":null}</t>
  </si>
  <si>
    <t>4bd1e29c-2b17-496f-9c91-c7cd5b55bd58</t>
  </si>
  <si>
    <t>March 4, 2025 1:07:49 PM</t>
  </si>
  <si>
    <t>c2843046-b69d-4954-a00a-0238a1dffb35</t>
  </si>
  <si>
    <t>7001de29-9067-4a82-a1df-4c36b2f93624</t>
  </si>
  <si>
    <t>d7dcc267-7358-4756-9ad6-f9d4961096e8</t>
  </si>
  <si>
    <t>{"scheduledTs":1741797955,"startedTs":1741796112,"completedTs":1741797974,"cancelledTs":null}</t>
  </si>
  <si>
    <t>f1fb9cf9-7756-438e-a123-bdeef52e6c86</t>
  </si>
  <si>
    <t>{"scheduledTs":1741883159,"startedTs":1741881368,"completedTs":1741883172,"cancelledTs":null}</t>
  </si>
  <si>
    <t>093d7170-c949-46ef-b179-d5b6693779cb</t>
  </si>
  <si>
    <t>{"scheduledTs":1741967042,"startedTs":1741965241,"completedTs":1741967051,"cancelledTs":null}</t>
  </si>
  <si>
    <t>0c1fb7de-793a-4815-b98d-0bd858085058</t>
  </si>
  <si>
    <t>March 3, 2025 8:36:56 AM</t>
  </si>
  <si>
    <t>7fd3eba4-669b-46bd-b2ad-ac2d686e374e</t>
  </si>
  <si>
    <t>99a835a9-8782-42c6-96f0-0591fc35ed3f</t>
  </si>
  <si>
    <t>d0ba0191-4782-4b33-b50b-00d5136e808e</t>
  </si>
  <si>
    <t>58ef8767-2b0f-4113-a319-85b2cc5d299e</t>
  </si>
  <si>
    <t>b284bfec-8248-4a26-a1e4-3c75bfc3953e</t>
  </si>
  <si>
    <t>{"scheduledTs":1741799816,"startedTs":1741797974,"completedTs":1741799826,"cancelledTs":null}</t>
  </si>
  <si>
    <t>b3fb010f-b2bd-4deb-a596-b3029b523727</t>
  </si>
  <si>
    <t>{"scheduledTs":1741888249,"startedTs":1741886462,"completedTs":1741888264,"cancelledTs":null}</t>
  </si>
  <si>
    <t>347fcbd6-d319-40d8-9fed-175572283d37</t>
  </si>
  <si>
    <t>{"scheduledTs":1741970556,"startedTs":1741968726,"completedTs":1741970583,"cancelledTs":null}</t>
  </si>
  <si>
    <t>581398ba-b963-4b69-89c0-a4ebdc6931cb</t>
  </si>
  <si>
    <t>{"scheduledTs":1741827402,"startedTs":1741825623,"completedTs":1741827423,"cancelledTs":null}</t>
  </si>
  <si>
    <t>061d75c0-a9ca-4a96-9dee-3379a071a616</t>
  </si>
  <si>
    <t>{"scheduledTs":1741920151,"startedTs":1741918380,"completedTs":1741920181,"cancelledTs":null}</t>
  </si>
  <si>
    <t>ca65c32c-a59f-4fdd-a33e-bda68edcc34e</t>
  </si>
  <si>
    <t>{"scheduledTs":1742012333,"startedTs":1742010540,"completedTs":1742012340,"cancelledTs":null}</t>
  </si>
  <si>
    <t>6dc735b3-8fce-41f8-88fe-c49b616508ce</t>
  </si>
  <si>
    <t>{"scheduledTs":1742086484,"startedTs":1742084700,"completedTs":1742086501,"cancelledTs":null}</t>
  </si>
  <si>
    <t>a9a9baa3-ed9a-42bb-a4ac-b1f40e7e1f9c</t>
  </si>
  <si>
    <t>{"scheduledTs":1741629050,"startedTs":1741627226,"completedTs":1741629062,"cancelledTs":null}</t>
  </si>
  <si>
    <t>dfed5cb2-1ae6-4598-a500-c44fb3d5aaf5</t>
  </si>
  <si>
    <t>{"scheduledTs":1741712937,"startedTs":1741711084,"completedTs":1741712941,"cancelledTs":null}</t>
  </si>
  <si>
    <t>f465225c-a873-4bd2-b0c4-5e21d069260f</t>
  </si>
  <si>
    <t>{"scheduledTs":1741968720,"startedTs":1741966928,"completedTs":1741968728,"cancelledTs":null}</t>
  </si>
  <si>
    <t>0bbc8d95-d3d7-462c-94a5-6803e3f9eda7</t>
  </si>
  <si>
    <t>ef674eb5-8139-451a-b689-dcbdb036c061</t>
  </si>
  <si>
    <t>{"scheduledTs":1742141159,"startedTs":1742139302,"completedTs":1742141163,"cancelledTs":null}</t>
  </si>
  <si>
    <t>41dae535-cb44-4df3-a2bb-18787dd1b090</t>
  </si>
  <si>
    <t>{"scheduledTs":1742087618,"startedTs":1742085840,"completedTs":1742087641,"cancelledTs":null}</t>
  </si>
  <si>
    <t>c32a4f9a-33e1-498a-8014-da9fe7bedfe7</t>
  </si>
  <si>
    <t>{"scheduledTs":1742177811,"startedTs":1742176020,"completedTs":1742177820,"cancelledTs":null}</t>
  </si>
  <si>
    <t>80d925f2-c96c-42be-95bd-bb9da47467b2</t>
  </si>
  <si>
    <t>{"scheduledTs":1741618876,"startedTs":1741617065,"completedTs":1741618921,"cancelledTs":null}</t>
  </si>
  <si>
    <t>0a750a89-fc9c-46f1-8964-c58a756518d3</t>
  </si>
  <si>
    <t>a1157871-4f4a-49f1-9510-4a4b883ca321</t>
  </si>
  <si>
    <t>4544e3d9-007a-4270-a4cc-46c44ce114f9</t>
  </si>
  <si>
    <t>66a194ac-96e1-4b9b-b8c4-ea9f235d0751</t>
  </si>
  <si>
    <t>4c164a6d-248c-4839-882a-649484a392f5</t>
  </si>
  <si>
    <t>{"scheduledTs":1742138620,"startedTs":1742136842,"completedTs":1742138642,"cancelledTs":null}</t>
  </si>
  <si>
    <t>6d97a2a8-cb8c-483d-9a66-e878cd28b735</t>
  </si>
  <si>
    <t>{"scheduledTs":1741662163,"startedTs":1741660380,"completedTs":1741662180,"cancelledTs":null}</t>
  </si>
  <si>
    <t>bc90c393-6e67-40aa-9f23-117ed2f4e555</t>
  </si>
  <si>
    <t>{"scheduledTs":1741749713,"startedTs":1741747920,"completedTs":1741749720,"cancelledTs":null}</t>
  </si>
  <si>
    <t>9dc09e06-7b55-438b-81d7-0700e6f2bd41</t>
  </si>
  <si>
    <t>{"scheduledTs":1741827169,"startedTs":1741825380,"completedTs":1741827181,"cancelledTs":null}</t>
  </si>
  <si>
    <t>d320d0ee-b07e-4ede-b844-55b857790e24</t>
  </si>
  <si>
    <t>{"scheduledTs":1741922815,"startedTs":1741920962,"completedTs":1741922820,"cancelledTs":null}</t>
  </si>
  <si>
    <t>c586af38-eb5c-4807-83a2-204ab115dca5</t>
  </si>
  <si>
    <t>{"scheduledTs":1741998594,"startedTs":1741996801,"completedTs":1741998601,"cancelledTs":null}</t>
  </si>
  <si>
    <t>a82d908a-3df7-46d4-8caa-7afa0322d60e</t>
  </si>
  <si>
    <t>Pause in order to get Meal break OGC</t>
  </si>
  <si>
    <t>{"scheduledTs":1742093749,"startedTs":1742091903,"completedTs":1742093760,"cancelledTs":null}</t>
  </si>
  <si>
    <t>6df6d8b0-94c8-491d-81cf-3f4c75fea936</t>
  </si>
  <si>
    <t>{"scheduledTs":1741708663,"startedTs":1741706846,"completedTs":1741708690,"cancelledTs":null}</t>
  </si>
  <si>
    <t>2721c757-2907-405c-a823-cb49142900cc</t>
  </si>
  <si>
    <t>{"scheduledTs":1741792716,"startedTs":1741790888,"completedTs":1741792742,"cancelledTs":null}</t>
  </si>
  <si>
    <t>edbf02ba-1801-4678-a5da-8fb88b1b7d23</t>
  </si>
  <si>
    <t>{"scheduledTs":1741888379,"startedTs":1741886581,"completedTs":1741888384,"cancelledTs":null}</t>
  </si>
  <si>
    <t>f10cbbd1-b083-4def-ad56-1c9cdcc07c41</t>
  </si>
  <si>
    <t>{"scheduledTs":1741965629,"startedTs":1741963808,"completedTs":1741965662,"cancelledTs":null}</t>
  </si>
  <si>
    <t>5e3e1056-0d15-436d-a53c-2b8284252dd7</t>
  </si>
  <si>
    <t>{"scheduledTs":1742060981,"startedTs":1742059143,"completedTs":1742061001,"cancelledTs":null}</t>
  </si>
  <si>
    <t>775e0d46-8025-459b-943f-3b3d9b9b68c5</t>
  </si>
  <si>
    <t>{"scheduledTs":1742050844,"startedTs":1742049003,"completedTs":1742050866,"cancelledTs":null}</t>
  </si>
  <si>
    <t>4911a7ee-a572-4d0a-927b-cbaf30abb863</t>
  </si>
  <si>
    <t>March 3, 2025 8:36:55 AM</t>
  </si>
  <si>
    <t>ce51c280-1b58-4483-945c-47cfed0988f8</t>
  </si>
  <si>
    <t>{"scheduledTs":1741835216,"startedTs":1741833420,"completedTs":1741835221,"cancelledTs":null}</t>
  </si>
  <si>
    <t>02b0c49a-275d-4023-a3d5-64f4a683461d</t>
  </si>
  <si>
    <t>March 5, 2025 8:11:35 AM</t>
  </si>
  <si>
    <t>{"scheduledTs":1741918283,"startedTs":1741916520,"completedTs":1741918320,"cancelledTs":null}</t>
  </si>
  <si>
    <t>dd17916a-34a0-46e3-86ec-9d6f75d08617</t>
  </si>
  <si>
    <t>{"scheduledTs":1741999857,"startedTs":1741998061,"completedTs":1741999861,"cancelledTs":null}</t>
  </si>
  <si>
    <t>9fe4cff6-117f-46cd-a474-fdde5fc81879</t>
  </si>
  <si>
    <t>{"scheduledTs":1742086309,"startedTs":1742084462,"completedTs":1742086320,"cancelledTs":null}</t>
  </si>
  <si>
    <t>5e90f59d-61bc-4c2c-ab34-cd1941483402</t>
  </si>
  <si>
    <t>{"scheduledTs":1742172059,"startedTs":1742170261,"completedTs":1742172061,"cancelledTs":null}</t>
  </si>
  <si>
    <t>a1720c7a-5eb2-49b1-9c3a-442542fc43d4</t>
  </si>
  <si>
    <t>March 3, 2025 8:36:51 AM</t>
  </si>
  <si>
    <t>{"scheduledTs":1741618789,"startedTs":1741617005,"completedTs":1741618806,"cancelledTs":null}</t>
  </si>
  <si>
    <t>f3c0f263-fe3e-458a-b4b6-c4cf25006fb0</t>
  </si>
  <si>
    <t>{"scheduledTs":1741656163,"startedTs":1741654380,"completedTs":1741656181,"cancelledTs":null}</t>
  </si>
  <si>
    <t>6564caa4-45c5-465c-b016-839d56b69151</t>
  </si>
  <si>
    <t>March 3, 2025 11:04:25 AM</t>
  </si>
  <si>
    <t>{"scheduledTs":1741739382,"startedTs":1741737601,"completedTs":1741739401,"cancelledTs":null}</t>
  </si>
  <si>
    <t>204a0313-7b77-44cd-8cad-d0141a9fc63f</t>
  </si>
  <si>
    <t>{"scheduledTs":1741825834,"startedTs":1741824002,"completedTs":1741825861,"cancelledTs":null}</t>
  </si>
  <si>
    <t>9736e53a-ec9c-4534-b045-3cb913e7a0e4</t>
  </si>
  <si>
    <t>{"scheduledTs":1741916088,"startedTs":1741914241,"completedTs":1741916101,"cancelledTs":null}</t>
  </si>
  <si>
    <t>6ff51f3f-e39a-4ea2-8a08-9aacaddd80f1</t>
  </si>
  <si>
    <t>{"scheduledTs":1741623103,"startedTs":1741621280,"completedTs":1741623124,"cancelledTs":null}</t>
  </si>
  <si>
    <t>573c57c8-30c3-457c-88e3-251ac795fa4f</t>
  </si>
  <si>
    <t>{"scheduledTs":1741715691,"startedTs":1741713846,"completedTs":1741715707,"cancelledTs":null}</t>
  </si>
  <si>
    <t>207a510b-9f3a-484c-bd2c-e99aa623ad0d</t>
  </si>
  <si>
    <t>{"scheduledTs":1741796434,"startedTs":1741794661,"completedTs":1741796462,"cancelledTs":null}</t>
  </si>
  <si>
    <t>1b4957e3-d5ea-4185-961f-f8f09b84fc85</t>
  </si>
  <si>
    <t>{"scheduledTs":1741972863,"startedTs":1741971068,"completedTs":1741972922,"cancelledTs":null}</t>
  </si>
  <si>
    <t>ee37345f-db27-4c61-9412-7f1c4cd97ca6</t>
  </si>
  <si>
    <t>{"scheduledTs":1742054698,"startedTs":1742052901,"completedTs":1742054706,"cancelledTs":null}</t>
  </si>
  <si>
    <t>JABARI JOHNSON</t>
  </si>
  <si>
    <t>d9549b54-bee9-499d-aa4c-0b6155a3433c</t>
  </si>
  <si>
    <t>Jabari Johnson</t>
  </si>
  <si>
    <t>6afc753c-2368-45a4-935c-5f46b932437a</t>
  </si>
  <si>
    <t>{"scheduledTs":1741830807,"startedTs":1741828983,"completedTs":1741830840,"cancelledTs":null}</t>
  </si>
  <si>
    <t>bb751f85-441c-4a37-ba3f-af8caeaefec7</t>
  </si>
  <si>
    <t>{"scheduledTs":1741922330,"startedTs":1741920481,"completedTs":1741922340,"cancelledTs":null}</t>
  </si>
  <si>
    <t>56d58930-1cdd-45c9-b1fc-dd362260c86d</t>
  </si>
  <si>
    <t>March 3, 2025 8:36:50 AM</t>
  </si>
  <si>
    <t>{"scheduledTs":1741618841,"startedTs":1741617007,"completedTs":1741618862,"cancelledTs":null}</t>
  </si>
  <si>
    <t>eaf806a7-374b-4de9-a6d7-ff132aade429</t>
  </si>
  <si>
    <t>{"scheduledTs":1741705258,"startedTs":1741703421,"completedTs":1741705273,"cancelledTs":null}</t>
  </si>
  <si>
    <t>c88448ec-64b3-4e96-8028-3982708007e7</t>
  </si>
  <si>
    <t>{"scheduledTs":1741797893,"startedTs":1741796107,"completedTs":1741797908,"cancelledTs":null}</t>
  </si>
  <si>
    <t>2201da10-2514-4662-8a0e-b05d1d87c64a</t>
  </si>
  <si>
    <t>{"scheduledTs":1742137235,"startedTs":1742135411,"completedTs":1742137261,"cancelledTs":null}</t>
  </si>
  <si>
    <t>bb832cc2-132d-4abe-94c1-031ff4797553</t>
  </si>
  <si>
    <t>bf4abd35-dd1f-4eaf-ac31-9de8180ffa3c</t>
  </si>
  <si>
    <t>{"scheduledTs":1741706272,"startedTs":1741704482,"completedTs":1741706282,"cancelledTs":null}</t>
  </si>
  <si>
    <t>2dfd2ebb-5033-43a4-a384-ac1f4189fe7c</t>
  </si>
  <si>
    <t>{"scheduledTs":1741882686,"startedTs":1741880891,"completedTs":1741882742,"cancelledTs":null}</t>
  </si>
  <si>
    <t>f527f8eb-0f4e-4358-bc31-576b688f1333</t>
  </si>
  <si>
    <t>{"scheduledTs":1742007539,"startedTs":1742005740,"completedTs":1742007541,"cancelledTs":null}</t>
  </si>
  <si>
    <t>0fd3e7ff-5c7e-4b5e-b16b-bb3d0a34182c</t>
  </si>
  <si>
    <t>f5d749bf-c0a4-4a17-ba9c-033b4e5a53e5</t>
  </si>
  <si>
    <t>a0392f4d-bf2e-495c-8feb-58acd19f3ec5</t>
  </si>
  <si>
    <t>26cdc221-6a83-436c-a6b6-9baca47f9369</t>
  </si>
  <si>
    <t>{"scheduledTs":1742007035,"startedTs":1742005202,"completedTs":1742007060,"cancelledTs":null}</t>
  </si>
  <si>
    <t>47397365-508d-4688-9169-325bd854325d</t>
  </si>
  <si>
    <t>38df8663-309c-44d8-aac9-22b4bab9c168</t>
  </si>
  <si>
    <t>February 24, 2025 2:16:46 PM</t>
  </si>
  <si>
    <t>{"scheduledTs":1742170597,"startedTs":1742168761,"completedTs":1742170620,"cancelledTs":null}</t>
  </si>
  <si>
    <t>f37b33fd-edf7-4dfd-bd06-11225ab19068</t>
  </si>
  <si>
    <t>{"scheduledTs":1741705230,"startedTs":1741703420,"completedTs":1741705271,"cancelledTs":null}</t>
  </si>
  <si>
    <t>1d1042ea-a369-4982-b5bb-954c5726b863</t>
  </si>
  <si>
    <t>{"scheduledTs":1741791574,"startedTs":1741789804,"completedTs":1741791612,"cancelledTs":null}</t>
  </si>
  <si>
    <t>ceff26af-81c5-4405-9710-3fd22d299465</t>
  </si>
  <si>
    <t>{"scheduledTs":1741998655,"startedTs":1741996802,"completedTs":1741998664,"cancelledTs":null}</t>
  </si>
  <si>
    <t>347c0458-567b-44b3-a17b-528282d8590a</t>
  </si>
  <si>
    <t>{"scheduledTs":1742085607,"startedTs":1742083801,"completedTs":1742085660,"cancelledTs":null}</t>
  </si>
  <si>
    <t>721df401-1ae6-4aa6-9560-0ea01ba24324</t>
  </si>
  <si>
    <t>6cbe9de4-b12f-46f2-bac5-e83aa5396de4</t>
  </si>
  <si>
    <t>a542d149-96ad-49f0-91d8-0e408d4b8b6d</t>
  </si>
  <si>
    <t>{"scheduledTs":1741801346,"startedTs":1741799581,"completedTs":1741801381,"cancelledTs":null}</t>
  </si>
  <si>
    <t>515674b4-32de-4112-b515-44f991dbb4e9</t>
  </si>
  <si>
    <t>{"scheduledTs":1741882719,"startedTs":1741880910,"completedTs":1741882743,"cancelledTs":null}</t>
  </si>
  <si>
    <t>5a5d3efa-a612-472e-be91-40c2f35ef9e2</t>
  </si>
  <si>
    <t>c5c34cb3-ef5b-475c-9e78-2fa588acb270</t>
  </si>
  <si>
    <t>{"scheduledTs":1741625933,"startedTs":1741624084,"completedTs":1741625943,"cancelledTs":null}</t>
  </si>
  <si>
    <t>483abf7a-7ad4-4189-b567-e445770a7000</t>
  </si>
  <si>
    <t>{"scheduledTs":1741707761,"startedTs":1741705981,"completedTs":1741707783,"cancelledTs":null}</t>
  </si>
  <si>
    <t>4e7f5047-253b-43f6-9bc0-c15db83cb3c3</t>
  </si>
  <si>
    <t>a35de996-9788-48d2-9e19-216fa7bc8f71</t>
  </si>
  <si>
    <t>{"scheduledTs":1742056880,"startedTs":1742055061,"completedTs":1742056921,"cancelledTs":null}</t>
  </si>
  <si>
    <t>3d78517b-7d1d-4208-8de1-161f36d20ccb</t>
  </si>
  <si>
    <t>8c51c4d8-700c-46b4-bec3-1b0fa917b33c</t>
  </si>
  <si>
    <t>March 5, 2025 8:11:30 AM</t>
  </si>
  <si>
    <t>{"scheduledTs":1741877957,"startedTs":1741876210,"completedTs":1741878011,"cancelledTs":null}</t>
  </si>
  <si>
    <t>6a4a073e-6d7f-4c1d-a141-07a0e1449154</t>
  </si>
  <si>
    <t>Driver is concerned with not having a break. AH</t>
  </si>
  <si>
    <t>{"scheduledTs":1741965197,"startedTs":null,"completedTs":null,"cancelledTs":1741964641}</t>
  </si>
  <si>
    <t>34255308-9798-4b09-995b-630959cdb335</t>
  </si>
  <si>
    <t>{"scheduledTs":1742050836,"startedTs":1742049003,"completedTs":1742050862,"cancelledTs":null}</t>
  </si>
  <si>
    <t>2345c637-1ed0-4971-88d5-dd90d37532c5</t>
  </si>
  <si>
    <t>{"scheduledTs":1742140433,"startedTs":1742138641,"completedTs":1742140448,"cancelledTs":null}</t>
  </si>
  <si>
    <t>345cab02-0822-4f20-b84c-3a2679a40859</t>
  </si>
  <si>
    <t>March 3, 2025 8:36:54 AM</t>
  </si>
  <si>
    <t>d54672ef-7a8f-47a3-b2a0-6edc895e22af</t>
  </si>
  <si>
    <t>b933720f-bc55-47b5-89d0-01190b2ac15d</t>
  </si>
  <si>
    <t>d68b6592-1125-4bb5-9069-92888ef95ffb</t>
  </si>
  <si>
    <t>March 12, 2025 1:03:30 PM</t>
  </si>
  <si>
    <t>d779082b-0f05-4831-8aab-56f03a61e1a0</t>
  </si>
  <si>
    <t>bde82a3a-b0f5-4ce6-8857-5eee1211a444</t>
  </si>
  <si>
    <t>64857c9f-9698-4f7d-8315-b44a9a1e72e2</t>
  </si>
  <si>
    <t>2076673a-abc7-42a2-8b3a-24adab6b6dc6</t>
  </si>
  <si>
    <t>{"scheduledTs":1741877494,"startedTs":1741875668,"completedTs":1741877529,"cancelledTs":null}</t>
  </si>
  <si>
    <t>fa7e5a85-5b93-4025-94d0-680474ad5860</t>
  </si>
  <si>
    <t>{"scheduledTs":1741965960,"startedTs":1741964110,"completedTs":1741965961,"cancelledTs":null}</t>
  </si>
  <si>
    <t>e1eac344-9385-4d93-8212-357e0727fce8</t>
  </si>
  <si>
    <t>{"scheduledTs":1742050796,"startedTs":1742049002,"completedTs":1742050803,"cancelledTs":null}</t>
  </si>
  <si>
    <t>e6c929c9-fbe5-4ec8-bcc7-a1a8e772b921</t>
  </si>
  <si>
    <t>Paused for break</t>
  </si>
  <si>
    <t>{"scheduledTs":1742141758,"startedTs":1742139961,"completedTs":1742141761,"cancelledTs":null}</t>
  </si>
  <si>
    <t>fd1dd8c3-c30f-488c-a6ad-9c4668f8dc24</t>
  </si>
  <si>
    <t>March 3, 2025 8:36:59 AM</t>
  </si>
  <si>
    <t>{"scheduledTs":1741653059,"startedTs":1741651203,"completedTs":1741653063,"cancelledTs":null}</t>
  </si>
  <si>
    <t>3b0d259e-4859-403f-82a2-d2ece6fe3b66</t>
  </si>
  <si>
    <t>7ab0cedc-17b0-4197-b5f0-53d1d65fcec7</t>
  </si>
  <si>
    <t>{"scheduledTs":1741640805,"startedTs":null,"completedTs":null,"cancelledTs":1741639599}</t>
  </si>
  <si>
    <t>dd6680b5-fa0f-4d66-8c2e-d2342bf98181</t>
  </si>
  <si>
    <t>{"scheduledTs":1741710656,"startedTs":1741708865,"completedTs":1741710673,"cancelledTs":null}</t>
  </si>
  <si>
    <t>56ed3127-f5a8-42e1-ad20-6c12e73152c1</t>
  </si>
  <si>
    <t>{"scheduledTs":1741879360,"startedTs":1741877540,"completedTs":1741879382,"cancelledTs":null}</t>
  </si>
  <si>
    <t>663eb2d2-6be7-45f0-a546-cf64a1a58f27</t>
  </si>
  <si>
    <t>{"scheduledTs":1741968651,"startedTs":1741966861,"completedTs":1741968661,"cancelledTs":null}</t>
  </si>
  <si>
    <t>53da1a5c-ad96-4c7d-8c33-0071a4143128</t>
  </si>
  <si>
    <t>{"scheduledTs":1742052939,"startedTs":1742051161,"completedTs":1742052962,"cancelledTs":null}</t>
  </si>
  <si>
    <t>61cf0b97-9202-43af-8863-c23f84606ee3</t>
  </si>
  <si>
    <t>{"scheduledTs":1741837677,"startedTs":1741835880,"completedTs":1741837680,"cancelledTs":null}</t>
  </si>
  <si>
    <t>a2f969c6-003b-4ffb-9179-ad3c6bd58481</t>
  </si>
  <si>
    <t>March 5, 2025 8:11:33 AM</t>
  </si>
  <si>
    <t>{"scheduledTs":1741912250,"startedTs":1741910410,"completedTs":1741912261,"cancelledTs":null}</t>
  </si>
  <si>
    <t>53cb517d-526c-44da-9d5c-852bf5fc7eee</t>
  </si>
  <si>
    <t>{"scheduledTs":1741999935,"startedTs":1741998181,"completedTs":1741999981,"cancelledTs":null}</t>
  </si>
  <si>
    <t>49f6b22c-a998-4f45-b2a2-17b81fe72641</t>
  </si>
  <si>
    <t>March 3, 2025 8:36:58 AM</t>
  </si>
  <si>
    <t>Vehicle swap for maintenance 3/10-George</t>
  </si>
  <si>
    <t>{"scheduledTs":1741659129,"startedTs":1741657321,"completedTs":1741659180,"cancelledTs":null}</t>
  </si>
  <si>
    <t>8bd38772-c451-473a-b39f-29dd99bd3311</t>
  </si>
  <si>
    <t>March 3, 2025 8:36:22 AM</t>
  </si>
  <si>
    <t>{"scheduledTs":1741742657,"startedTs":1741740900,"completedTs":1741742700,"cancelledTs":null}</t>
  </si>
  <si>
    <t>741576cc-dfc9-496f-801e-503de425155f</t>
  </si>
  <si>
    <t>March 10, 2025 8:46:25 PM</t>
  </si>
  <si>
    <t>6b8b541e-1389-46c5-bf93-40d13861cb69</t>
  </si>
  <si>
    <t xml:space="preserve">Was threatened by DILOUIS MAJOR Dart police enroute as well as Road sup Steven </t>
  </si>
  <si>
    <t>{"scheduledTs":1742090265,"startedTs":1742088480,"completedTs":1742090280,"cancelledTs":null}</t>
  </si>
  <si>
    <t>b6d24dac-afc5-4964-b570-91897e49cfba</t>
  </si>
  <si>
    <t>a488e054-fc19-4e8d-8e36-082169446201</t>
  </si>
  <si>
    <t>7f7b0d35-a8a1-4c75-9994-71d5b1065406</t>
  </si>
  <si>
    <t>{"scheduledTs":1741968945,"startedTs":1741967162,"completedTs":1741968963,"cancelledTs":null}</t>
  </si>
  <si>
    <t>967c908c-68c6-47d3-841b-00b438ca1035</t>
  </si>
  <si>
    <t>4f152476-e84d-422e-87c6-0d3302efae53</t>
  </si>
  <si>
    <t>{"scheduledTs":1742137541,"startedTs":1742135702,"completedTs":1742137566,"cancelledTs":null}</t>
  </si>
  <si>
    <t>91e0042a-f3a8-4f5b-bd85-98a69d9b646e</t>
  </si>
  <si>
    <t>{"scheduledTs":1741663008,"startedTs":1741661163,"completedTs":1741663020,"cancelledTs":null}</t>
  </si>
  <si>
    <t>4ae1a511-7659-4af4-849e-2cd5d3000ad5</t>
  </si>
  <si>
    <t>{"scheduledTs":1741741359,"startedTs":1741739580,"completedTs":1741741380,"cancelledTs":null}</t>
  </si>
  <si>
    <t>7dfedd8c-3031-452d-bcf1-614ca364fb4d</t>
  </si>
  <si>
    <t>{"scheduledTs":1741657846,"startedTs":1741656060,"completedTs":1741657862,"cancelledTs":null}</t>
  </si>
  <si>
    <t>8103fa51-6aa3-4999-b793-44b3eedf461e</t>
  </si>
  <si>
    <t>{"scheduledTs":1741738545,"startedTs":1741736702,"completedTs":1741738565,"cancelledTs":null}</t>
  </si>
  <si>
    <t>31ef91c4-2fac-4335-89c0-a2dc3c53ba83</t>
  </si>
  <si>
    <t>Left early due to vehicle malfunction/ technicalities.-JB 3/12/25</t>
  </si>
  <si>
    <t>{"scheduledTs":1741823970,"startedTs":null,"completedTs":null,"cancelledTs":1741823619}</t>
  </si>
  <si>
    <t>34d8ecd9-cbf3-4354-b67c-45e2a73f53e7</t>
  </si>
  <si>
    <t>42dfee21-8603-46cd-be0e-9e76d8e92be0</t>
  </si>
  <si>
    <t>{"scheduledTs":1742086719,"startedTs":1742084940,"completedTs":1742086740,"cancelledTs":null}</t>
  </si>
  <si>
    <t>4b3ed055-d6fb-453e-ba5e-4434c2d96569</t>
  </si>
  <si>
    <t>{"scheduledTs":1742182119,"startedTs":1742180281,"completedTs":1742182140,"cancelledTs":null}</t>
  </si>
  <si>
    <t>2c92aaef-80cd-4e53-bb0b-7c19b5f32f42</t>
  </si>
  <si>
    <t>{"scheduledTs":1741917207,"startedTs":1741915440,"completedTs":1741917241,"cancelledTs":null},{"scheduledTs":1741926048,"startedTs":1741924260,"completedTs":1741926060,"cancelledTs":null}</t>
  </si>
  <si>
    <t>2c9adbc1-83d4-427d-9b1b-ad73cc815fd7</t>
  </si>
  <si>
    <t>{"scheduledTs":1741998606,"startedTs":1741996801,"completedTs":1741998661,"cancelledTs":null}</t>
  </si>
  <si>
    <t>7cafdb7a-c0ac-467e-9dd0-51f34cef29c1</t>
  </si>
  <si>
    <t>{"scheduledTs":1742079346,"startedTs":1742077501,"completedTs":1742079361,"cancelledTs":null}</t>
  </si>
  <si>
    <t>21b4d292-0967-4a10-83a7-4cb673941a65</t>
  </si>
  <si>
    <t>{"scheduledTs":1741745711,"startedTs":1741744201,"completedTs":1741746001,"cancelledTs":null}</t>
  </si>
  <si>
    <t>04d7baab-7f8a-4f34-ae32-afba79f21e25</t>
  </si>
  <si>
    <t>{"scheduledTs":1741829250,"startedTs":1741827480,"completedTs":1741829280,"cancelledTs":null}</t>
  </si>
  <si>
    <t>18ef3eac-d3ee-4ca8-b29c-67c3ff6a9491</t>
  </si>
  <si>
    <t>{"scheduledTs":1741917274,"startedTs":1741915500,"completedTs":1741917300,"cancelledTs":null}</t>
  </si>
  <si>
    <t>778d6161-c9ac-4f1b-9f35-ba83e61ba8e7</t>
  </si>
  <si>
    <t>{"scheduledTs":1742007736,"startedTs":1742005980,"completedTs":1742007780,"cancelledTs":null}</t>
  </si>
  <si>
    <t>ef500d9f-f2fd-4c1a-ac6d-7f35b429faaf</t>
  </si>
  <si>
    <t>{"scheduledTs":1742088478,"startedTs":1742086681,"completedTs":1742088483,"cancelledTs":null}</t>
  </si>
  <si>
    <t>f77988bd-638a-4485-b447-7895d35d3bfb</t>
  </si>
  <si>
    <t>{"scheduledTs":1742172629,"startedTs":1742170860,"completedTs":1742172660,"cancelledTs":null}</t>
  </si>
  <si>
    <t>c22bc77c-4646-4d9a-b357-6e931dd3a5e8</t>
  </si>
  <si>
    <t>{"scheduledTs":1741619993,"startedTs":1741618202,"completedTs":1741620010,"cancelledTs":null}</t>
  </si>
  <si>
    <t>e9b40473-9f5d-421a-8672-9e68dd979203</t>
  </si>
  <si>
    <t>{"scheduledTs":1741706458,"startedTs":1741704662,"completedTs":1741706467,"cancelledTs":null}</t>
  </si>
  <si>
    <t>2cd6ce14-8039-46b8-8030-82fd5ba8970e</t>
  </si>
  <si>
    <t>{"scheduledTs":1741791606,"startedTs":1741789805,"completedTs":1741791614,"cancelledTs":null}</t>
  </si>
  <si>
    <t>a1dd51ec-f42a-49c9-89f4-8674f4f06b6d</t>
  </si>
  <si>
    <t>{"scheduledTs":1742142260,"startedTs":1742140445,"completedTs":1742142300,"cancelledTs":null}</t>
  </si>
  <si>
    <t>fa088df3-9c8d-4939-a944-2ab50cd880a6</t>
  </si>
  <si>
    <t>{"scheduledTs":1741625159,"startedTs":1741623362,"completedTs":1741625175,"cancelledTs":null}</t>
  </si>
  <si>
    <t>cb687e63-12cd-43d4-840c-3127f81b4724</t>
  </si>
  <si>
    <t xml:space="preserve">driver out the zone getting gas and 10-7 </t>
  </si>
  <si>
    <t>{"scheduledTs":1742056734,"startedTs":1742054940,"completedTs":1742056741,"cancelledTs":null}</t>
  </si>
  <si>
    <t>B347</t>
  </si>
  <si>
    <t>c9b64ba6-ea33-466b-b0c1-ce5b9cb55c6e</t>
  </si>
  <si>
    <t>per Ron crook driver quit on the spot and maybe left the vehicle at the service zone.</t>
  </si>
  <si>
    <t>{"scheduledTs":1741651170,"startedTs":1741651205,"completedTs":1741653060,"cancelledTs":null}</t>
  </si>
  <si>
    <t>2b8bde4e-faad-4ce6-b3e1-b8a0959e8190</t>
  </si>
  <si>
    <t>30745b96-dffb-4ddc-b36d-ad5d75efdb6b</t>
  </si>
  <si>
    <t>{"scheduledTs":1741744776,"startedTs":1741743000,"completedTs":1741744801,"cancelledTs":null}</t>
  </si>
  <si>
    <t>3b26f9be-f6e6-4132-8386-87f977ceb003</t>
  </si>
  <si>
    <t>{"scheduledTs":1741831177,"startedTs":1741829401,"completedTs":1741831201,"cancelledTs":null}</t>
  </si>
  <si>
    <t>f5c0ae17-4a7d-4c2e-9103-2e95b78e0835</t>
  </si>
  <si>
    <t>{"scheduledTs":1741913190,"startedTs":1741911364,"completedTs":1741913220,"cancelledTs":null}</t>
  </si>
  <si>
    <t>2f1a1cea-2210-4b0d-908f-d58238ba25d6</t>
  </si>
  <si>
    <t>ea7b530f-0c5e-4c40-ad6f-1ef41cba11d9</t>
  </si>
  <si>
    <t>{"scheduledTs":1742090488,"startedTs":1742088720,"completedTs":1742090520,"cancelledTs":null}</t>
  </si>
  <si>
    <t>93b65ad0-d75f-4f1b-bae7-b22ee19d7b53</t>
  </si>
  <si>
    <t>{"scheduledTs":1742175527,"startedTs":1742173740,"completedTs":1742175540,"cancelledTs":null}</t>
  </si>
  <si>
    <t>1c32d0b2-8218-4a2e-9023-df57e9df34aa</t>
  </si>
  <si>
    <t>{"scheduledTs":1741657413,"startedTs":1741655581,"completedTs":1741657440,"cancelledTs":null}</t>
  </si>
  <si>
    <t>a9fc8018-86cb-4b8c-807c-e487980c45b9</t>
  </si>
  <si>
    <t>{"scheduledTs":1741745570,"startedTs":1741743780,"completedTs":1741745580,"cancelledTs":null}</t>
  </si>
  <si>
    <t>97a2344b-661e-4286-8e45-36a3ac685d26</t>
  </si>
  <si>
    <t>{"scheduledTs":1741828128,"startedTs":1741826340,"completedTs":1741828140,"cancelledTs":null}</t>
  </si>
  <si>
    <t>d4123b4f-cc40-4d0c-925e-bcbae0c35662</t>
  </si>
  <si>
    <t>{"scheduledTs":1741912255,"startedTs":1741910405,"completedTs":1741912261,"cancelledTs":null}</t>
  </si>
  <si>
    <t>80127db9-d1be-4b6f-87db-1f0323e5ec16</t>
  </si>
  <si>
    <t>{"scheduledTs":1741658684,"startedTs":1741656900,"completedTs":1741658701,"cancelledTs":null}</t>
  </si>
  <si>
    <t>d13932e4-f4ff-4051-9486-96570083b137</t>
  </si>
  <si>
    <t>{"scheduledTs":1741742156,"startedTs":1741740301,"completedTs":1741742160,"cancelledTs":null}</t>
  </si>
  <si>
    <t>06775bf0-aa43-4a58-8a57-56d2b470a1e1</t>
  </si>
  <si>
    <t>{"scheduledTs":1742001331,"startedTs":1741999560,"completedTs":1742001360,"cancelledTs":null}</t>
  </si>
  <si>
    <t>7232b860-e821-4fde-ad21-1c4379d6d30b</t>
  </si>
  <si>
    <t>0933245d-adaf-403f-98c4-16af34617f0f</t>
  </si>
  <si>
    <t>Brookes Transit is assisting with route coverage using B331. - Tony Aguilar</t>
  </si>
  <si>
    <t>b9cf936d-481a-4dbe-bdb8-1b1deaa54d20</t>
  </si>
  <si>
    <t>{"scheduledTs":1741724573,"startedTs":1741722781,"completedTs":1741724595,"cancelledTs":null}</t>
  </si>
  <si>
    <t>778be559-d7c1-4e42-9c19-27d7b7f1ae43</t>
  </si>
  <si>
    <t>{"scheduledTs":1742051145,"startedTs":1742049361,"completedTs":1742051161,"cancelledTs":null}</t>
  </si>
  <si>
    <t>fe8ccdee-80f9-4fce-b654-1a55691c1225</t>
  </si>
  <si>
    <t>{"scheduledTs":1741658220,"startedTs":1741656421,"completedTs":1741658280,"cancelledTs":null}</t>
  </si>
  <si>
    <t>3d0e6fe5-4583-4741-88a4-025a9cf4ac9e</t>
  </si>
  <si>
    <t>{"scheduledTs":1741741418,"startedTs":1741739641,"completedTs":1741741441,"cancelledTs":null}</t>
  </si>
  <si>
    <t>217ea417-7219-4dd2-b5da-04723f485335</t>
  </si>
  <si>
    <t>{"scheduledTs":1741827387,"startedTs":1741825563,"completedTs":1741827420,"cancelledTs":null}</t>
  </si>
  <si>
    <t>e4ee4b61-d161-4820-8611-c4fb95edef4a</t>
  </si>
  <si>
    <t>beca0d9e-3dea-4cb7-acff-69873468b8d4</t>
  </si>
  <si>
    <t>{"scheduledTs":1742084754,"startedTs":1742082901,"completedTs":1742084761,"cancelledTs":null}</t>
  </si>
  <si>
    <t>c7c41086-01d0-4133-8b20-ca02bcd1f3ed</t>
  </si>
  <si>
    <t>{"scheduledTs":1742171814,"startedTs":1742169967,"completedTs":1742171820,"cancelledTs":null}</t>
  </si>
  <si>
    <t>d1dc95c0-59a1-4bd2-bbe0-a8e434809ca0</t>
  </si>
  <si>
    <t>{"scheduledTs":1741629055,"startedTs":1741627224,"completedTs":1741629062,"cancelledTs":null}</t>
  </si>
  <si>
    <t>2e6f4373-09d2-4c2c-850f-d219ca743591</t>
  </si>
  <si>
    <t>{"scheduledTs":1741708805,"startedTs":1741706953,"completedTs":1741708807,"cancelledTs":null}</t>
  </si>
  <si>
    <t>88fd1b98-b8fb-4d20-a046-db72f5e623ae</t>
  </si>
  <si>
    <t>{"scheduledTs":1741796866,"startedTs":1741795083,"completedTs":1741796886,"cancelledTs":null}</t>
  </si>
  <si>
    <t>fef54c7f-4203-4505-9ef2-07552786a820</t>
  </si>
  <si>
    <t>{"scheduledTs":1741877976,"startedTs":1741876211,"completedTs":1741878013,"cancelledTs":null}</t>
  </si>
  <si>
    <t>e8af1baf-6f63-4cec-8091-de2ff9561ff8</t>
  </si>
  <si>
    <t>{"scheduledTs":1741964458,"startedTs":1741962609,"completedTs":1741964462,"cancelledTs":null}</t>
  </si>
  <si>
    <t>7bf145dc-a90e-4611-89ac-4d6b7ae784d8</t>
  </si>
  <si>
    <t>{"scheduledTs":1742137246,"startedTs":1742135408,"completedTs":1742137262,"cancelledTs":null}</t>
  </si>
  <si>
    <t>2799bfbb-28ac-46b2-8c64-45cc9beb0220</t>
  </si>
  <si>
    <t>ffc761f4-0b09-4732-a20c-b99959c62129</t>
  </si>
  <si>
    <t>March 10, 2025 8:47:28 PM</t>
  </si>
  <si>
    <t>cbc8e0d7-14d4-4126-8462-57a8c9f76b82</t>
  </si>
  <si>
    <t>{"scheduledTs":1741912674,"startedTs":1741910824,"completedTs":1741912682,"cancelledTs":null}</t>
  </si>
  <si>
    <t>190bec20-bf81-4356-b097-b02e78efefa7</t>
  </si>
  <si>
    <t>{"scheduledTs":1741887368,"startedTs":1741885562,"completedTs":1741887369,"cancelledTs":null}</t>
  </si>
  <si>
    <t>fa4c5fb3-1e36-4fc5-b611-fcc6aadd76db</t>
  </si>
  <si>
    <t>{"scheduledTs":1741623390,"startedTs":1741621566,"completedTs":1741623421,"cancelledTs":null}</t>
  </si>
  <si>
    <t>4a7442c4-f4c1-490b-a8d9-a1b3e8325732</t>
  </si>
  <si>
    <t>{"scheduledTs":1741708418,"startedTs":1741706588,"completedTs":1741708441,"cancelledTs":null}</t>
  </si>
  <si>
    <t>ffc003bb-6981-49c2-a856-4f6ecee3adca</t>
  </si>
  <si>
    <t>{"scheduledTs":1742058900,"startedTs":1742057042,"completedTs":1742058901,"cancelledTs":null}</t>
  </si>
  <si>
    <t>ca5d88fc-1597-40dc-a594-54a4dc3b6d89</t>
  </si>
  <si>
    <t>{"scheduledTs":1742137345,"startedTs":1742135580,"completedTs":1742137381,"cancelledTs":null}</t>
  </si>
  <si>
    <t>21d20ea4-8f5e-4b61-8945-222b7e5d6081</t>
  </si>
  <si>
    <t>{"scheduledTs":1741628646,"startedTs":1741626902,"completedTs":1741628707,"cancelledTs":null}</t>
  </si>
  <si>
    <t>b92056b1-cbe6-4815-a5d4-a690d824193c</t>
  </si>
  <si>
    <t>4fcd2003-f86e-40b0-a5f3-89fcdc4d62e8</t>
  </si>
  <si>
    <t>{"scheduledTs":1741791610,"startedTs":1741789805,"completedTs":1741791621,"cancelledTs":null}</t>
  </si>
  <si>
    <t>10a039d3-c4f5-422d-9890-2e1323323582</t>
  </si>
  <si>
    <t>{"scheduledTs":1741796404,"startedTs":1741794614,"completedTs":1741796461,"cancelledTs":null}</t>
  </si>
  <si>
    <t>16425151-7054-4498-ab13-792e833c6698</t>
  </si>
  <si>
    <t>{"scheduledTs":1741882924,"startedTs":1741881065,"completedTs":1741882935,"cancelledTs":null}</t>
  </si>
  <si>
    <t>9cc36a81-7cff-4eef-9693-db65d9019c73</t>
  </si>
  <si>
    <t>{"scheduledTs":1742138029,"startedTs":1742136241,"completedTs":1742138041,"cancelledTs":null}</t>
  </si>
  <si>
    <t>af90bb32-457b-4077-a5c9-0ae60d62c845</t>
  </si>
  <si>
    <t>March 10, 2025 9:09:18 AM</t>
  </si>
  <si>
    <t>{"scheduledTs":1742317911,"startedTs":1742316066,"completedTs":1742317921,"cancelledTs":null}</t>
  </si>
  <si>
    <t>67a8ca71-638a-4d49-aabe-2d8be8c26572</t>
  </si>
  <si>
    <t>March 17, 2025 11:26:51 AM</t>
  </si>
  <si>
    <t>1cd10d05-d13a-4ef8-8e6c-441f586e696b</t>
  </si>
  <si>
    <t>March 17, 2025 11:42:19 AM</t>
  </si>
  <si>
    <t>8a2f4d0c-812c-445e-ade8-03e0c90324be</t>
  </si>
  <si>
    <t>March 10, 2025 9:09:47 AM</t>
  </si>
  <si>
    <t>{"scheduledTs":1742262799,"startedTs":1742260982,"completedTs":1742262840,"cancelledTs":null}</t>
  </si>
  <si>
    <t>7c651b92-6e64-4d29-bbbc-e376cabafaf5</t>
  </si>
  <si>
    <t>March 10, 2025 9:09:20 AM</t>
  </si>
  <si>
    <t>{"scheduledTs":1742346179,"startedTs":1742344381,"completedTs":1742346183,"cancelledTs":null}</t>
  </si>
  <si>
    <t>e189ab05-bfce-492a-9eb2-a9a0a807f310</t>
  </si>
  <si>
    <t>{"scheduledTs":1742434677,"startedTs":1742432880,"completedTs":1742434681,"cancelledTs":null}</t>
  </si>
  <si>
    <t>960e2fcb-47b3-4eb4-8da8-4734eb4d6091</t>
  </si>
  <si>
    <t>March 17, 2025 11:42:12 AM</t>
  </si>
  <si>
    <t>{"scheduledTs":1742518967,"startedTs":1742517182,"completedTs":1742518983,"cancelledTs":null}</t>
  </si>
  <si>
    <t>d2df011e-2b4a-49ba-b3aa-325af3b30f39</t>
  </si>
  <si>
    <t>March 17, 2025 11:48:20 AM</t>
  </si>
  <si>
    <t>{"scheduledTs":1742610475,"startedTs":1742608680,"completedTs":1742610480,"cancelledTs":null}</t>
  </si>
  <si>
    <t>f75c68f4-c1db-4b02-a129-4a118fba62a0</t>
  </si>
  <si>
    <t>March 10, 2025 9:09:17 AM</t>
  </si>
  <si>
    <t xml:space="preserve">big star asked to release her at 945am K.L </t>
  </si>
  <si>
    <t>{"scheduledTs":1742308439,"startedTs":1742308266,"completedTs":null,"cancelledTs":1742308460}</t>
  </si>
  <si>
    <t>dba11110-92a9-43cb-afbd-7b00ad873dfa</t>
  </si>
  <si>
    <t>March 14, 2025 11:28:03 AM</t>
  </si>
  <si>
    <t>{"scheduledTs":1742655657,"startedTs":1742653804,"completedTs":1742655665,"cancelledTs":null}</t>
  </si>
  <si>
    <t>4937ccf3-cee6-4121-85da-54b947b7f4db</t>
  </si>
  <si>
    <t>March 14, 2025 11:31:38 AM</t>
  </si>
  <si>
    <t>{"scheduledTs":1742780320,"startedTs":1742778481,"completedTs":1742780340,"cancelledTs":null}</t>
  </si>
  <si>
    <t>cf0f01b4-40ac-42e3-92c2-10afb50bdda4</t>
  </si>
  <si>
    <t>March 10, 2025 9:09:45 AM</t>
  </si>
  <si>
    <t>{"scheduledTs":1742224225,"startedTs":1742222402,"completedTs":1742224227,"cancelledTs":null}</t>
  </si>
  <si>
    <t>7ffd0b07-f807-4f33-8b2f-2f2d6ee023e6</t>
  </si>
  <si>
    <t>{"scheduledTs":1742319405,"startedTs":1742317620,"completedTs":1742319422,"cancelledTs":null}</t>
  </si>
  <si>
    <t>e44c8161-4904-466c-9997-5721535d54c7</t>
  </si>
  <si>
    <t>March 17, 2025 11:26:52 AM</t>
  </si>
  <si>
    <t>{"scheduledTs":1742402758,"startedTs":1742400911,"completedTs":1742402763,"cancelledTs":null}</t>
  </si>
  <si>
    <t>66971106-fcf6-49aa-b0bf-ce4410fbd3c4</t>
  </si>
  <si>
    <t>March 17, 2025 11:42:15 AM</t>
  </si>
  <si>
    <t xml:space="preserve">on a brief pause tablet is dead -Do </t>
  </si>
  <si>
    <t>{"scheduledTs":1742483742,"startedTs":1742481962,"completedTs":1742483762,"cancelledTs":null}</t>
  </si>
  <si>
    <t>f5c3acec-4337-4f03-be99-9ab8a20b51fd</t>
  </si>
  <si>
    <t>March 17, 2025 11:48:19 AM</t>
  </si>
  <si>
    <t>{"scheduledTs":1742573699,"startedTs":1742571853,"completedTs":1742573705,"cancelledTs":null}</t>
  </si>
  <si>
    <t>140074c5-77c0-46ae-aff2-944ee5b713d9</t>
  </si>
  <si>
    <t>{"scheduledTs":1742262932,"startedTs":1742261160,"completedTs":1742262960,"cancelledTs":null}</t>
  </si>
  <si>
    <t>7bbbff2e-8205-48fc-93d5-2d3654a73ccc</t>
  </si>
  <si>
    <t>March 17, 2025 11:42:20 AM</t>
  </si>
  <si>
    <t>{"scheduledTs":1742517043,"startedTs":1742515205,"completedTs":1742517061,"cancelledTs":null}</t>
  </si>
  <si>
    <t>fae1dbd4-561d-41a9-ab82-ecfa4b109dd9</t>
  </si>
  <si>
    <t>March 17, 2025 11:48:22 AM</t>
  </si>
  <si>
    <t>{"scheduledTs":1742613959,"startedTs":1742612109,"completedTs":1742613961,"cancelledTs":null}</t>
  </si>
  <si>
    <t>26c6268a-211c-4607-8fe4-6551354da5d7</t>
  </si>
  <si>
    <t>March 14, 2025 11:28:06 AM</t>
  </si>
  <si>
    <t>{"scheduledTs":1742695954,"startedTs":1742694180,"completedTs":1742695981,"cancelledTs":null}</t>
  </si>
  <si>
    <t>1446111a-0fdf-4424-b1b0-7d7229eb6d01</t>
  </si>
  <si>
    <t>March 10, 2025 9:09:19 AM</t>
  </si>
  <si>
    <t>{"scheduledTs":1742352932,"startedTs":1742351160,"completedTs":1742352960,"cancelledTs":null}</t>
  </si>
  <si>
    <t>1d75783d-840a-4cf8-97e2-1d2488c326ac</t>
  </si>
  <si>
    <t>March 17, 2025 11:26:50 AM</t>
  </si>
  <si>
    <t>f44148eb-9421-47b4-8161-5ce828b0c2b7</t>
  </si>
  <si>
    <t>1b618a6d-8486-47db-8043-fa19793024e5</t>
  </si>
  <si>
    <t>d829eaa4-bfc6-4537-b84e-ef6cc6366917</t>
  </si>
  <si>
    <t>March 17, 2025 11:26:57 AM</t>
  </si>
  <si>
    <t>{"scheduledTs":1742396816,"startedTs":1742395021,"completedTs":1742396830,"cancelledTs":null}</t>
  </si>
  <si>
    <t>85ce18c9-03fa-4a37-b81c-e086ca6a3e72</t>
  </si>
  <si>
    <t>March 17, 2025 11:42:22 AM</t>
  </si>
  <si>
    <t>{"scheduledTs":1742489068,"startedTs":1742487302,"completedTs":1742489112,"cancelledTs":null}</t>
  </si>
  <si>
    <t>631e20c0-3bec-456c-a081-b160041d03f8</t>
  </si>
  <si>
    <t>March 17, 2025 11:42:21 AM</t>
  </si>
  <si>
    <t>ed0a7a75-2bdd-4fba-bea1-e0b9fe249be2</t>
  </si>
  <si>
    <t>{"scheduledTs":1742570729,"startedTs":1742568903,"completedTs":1742570762,"cancelledTs":null}</t>
  </si>
  <si>
    <t>fcd93453-16ec-4f33-8cb3-50cb37c32072</t>
  </si>
  <si>
    <t>March 14, 2025 11:28:02 AM</t>
  </si>
  <si>
    <t>{"scheduledTs":1742665440,"startedTs":1742663641,"completedTs":1742665443,"cancelledTs":null}</t>
  </si>
  <si>
    <t>d8994dc0-8a9b-4a85-aaa6-44eacf8a733e</t>
  </si>
  <si>
    <t>March 14, 2025 11:31:35 AM</t>
  </si>
  <si>
    <t>{"scheduledTs":1742742056,"startedTs":1742740208,"completedTs":1742742062,"cancelledTs":null}</t>
  </si>
  <si>
    <t>087baecb-e086-41c3-a9b8-d8fc2c1fd3d7</t>
  </si>
  <si>
    <t>March 17, 2025 11:26:55 AM</t>
  </si>
  <si>
    <t>B307 paused for restroom @8:24 gw</t>
  </si>
  <si>
    <t>{"scheduledTs":1742406392,"startedTs":1742404569,"completedTs":1742406421,"cancelledTs":null}</t>
  </si>
  <si>
    <t>207eafe3-1138-4106-abed-c91b62bc44b2</t>
  </si>
  <si>
    <t>{"scheduledTs":1742484884,"startedTs":1742483101,"completedTs":1742484902,"cancelledTs":null}</t>
  </si>
  <si>
    <t>f48f4897-d2e9-454e-ab4e-33ea1aa609f7</t>
  </si>
  <si>
    <t>March 17, 2025 11:48:18 AM</t>
  </si>
  <si>
    <t>{"scheduledTs":1742572019,"startedTs":1742570166,"completedTs":1742572025,"cancelledTs":null}</t>
  </si>
  <si>
    <t>bb342fad-3a57-45c5-b813-6fa9c8de8b06</t>
  </si>
  <si>
    <t>adb0cc29-94d2-46b1-8cba-694e21b66fb2</t>
  </si>
  <si>
    <t>March 10, 2025 9:09:44 AM</t>
  </si>
  <si>
    <t>{"scheduledTs":1742223951,"startedTs":1742222166,"completedTs":1742223967,"cancelledTs":null}</t>
  </si>
  <si>
    <t>0c29342e-b5a3-4712-9352-f9346944aa14</t>
  </si>
  <si>
    <t>{"scheduledTs":1742344172,"startedTs":1742342401,"completedTs":1742344202,"cancelledTs":null}</t>
  </si>
  <si>
    <t>185cef70-e736-48c7-83f2-8debfa098500</t>
  </si>
  <si>
    <t>{"scheduledTs":1742430599,"startedTs":1742428801,"completedTs":1742430605,"cancelledTs":null}</t>
  </si>
  <si>
    <t>cf3503db-8f2b-4f73-b8c4-a83d4dc3e2f7</t>
  </si>
  <si>
    <t>{"scheduledTs":1742526586,"startedTs":1742524800,"completedTs":1742526601,"cancelledTs":null}</t>
  </si>
  <si>
    <t>15da62e3-90db-4208-9ab3-a26504d7aacd</t>
  </si>
  <si>
    <t>March 17, 2025 11:48:21 AM</t>
  </si>
  <si>
    <t>{"scheduledTs":1742603884,"startedTs":1742602140,"completedTs":1742603941,"cancelledTs":null}</t>
  </si>
  <si>
    <t>ace71e76-7ab4-4eb2-a09a-c4238df20c37</t>
  </si>
  <si>
    <t>March 14, 2025 11:28:07 AM</t>
  </si>
  <si>
    <t>{"scheduledTs":1742690513,"startedTs":1742688661,"completedTs":1742690520,"cancelledTs":null}</t>
  </si>
  <si>
    <t>5f0f6f28-3487-4212-b76a-01aa8c19b6c2</t>
  </si>
  <si>
    <t>{"scheduledTs":1742232882,"startedTs":1742231101,"completedTs":1742232901,"cancelledTs":null}</t>
  </si>
  <si>
    <t>10ff5968-62b3-4b9b-8f74-695b02d9d1e0</t>
  </si>
  <si>
    <t>{"scheduledTs":1742310609,"startedTs":1742308808,"completedTs":1742310614,"cancelledTs":null}</t>
  </si>
  <si>
    <t>ca6f39d9-6c6b-498b-8d89-c3160bde222c</t>
  </si>
  <si>
    <t>March 17, 2025 11:48:23 AM</t>
  </si>
  <si>
    <t>{"scheduledTs":1742573874,"startedTs":1742572082,"completedTs":1742573885,"cancelledTs":null}</t>
  </si>
  <si>
    <t>58ec8e15-089a-4e7e-8a0d-d3c4e5cd6704</t>
  </si>
  <si>
    <t>9fb11fcd-8e33-48ab-ab97-11f4a0ba1f0c</t>
  </si>
  <si>
    <t>March 14, 2025 11:31:36 AM</t>
  </si>
  <si>
    <t>{"scheduledTs":1742748559,"startedTs":1742746741,"completedTs":1742748602,"cancelledTs":null}</t>
  </si>
  <si>
    <t>2d65c790-08bc-452a-972b-e9fc16ecb2c9</t>
  </si>
  <si>
    <t>March 10, 2025 9:09:46 AM</t>
  </si>
  <si>
    <t>{"scheduledTs":1742257836,"startedTs":1742256002,"completedTs":1742257861,"cancelledTs":null}</t>
  </si>
  <si>
    <t>ade17eb4-4c41-4393-9d71-5b300cb48031</t>
  </si>
  <si>
    <t>{"scheduledTs":1742690753,"startedTs":1742688962,"completedTs":1742690767,"cancelledTs":null}</t>
  </si>
  <si>
    <t>1a5fe84d-c6ee-453b-9af8-f00450fc2c50</t>
  </si>
  <si>
    <t>{"scheduledTs":1742781365,"startedTs":1742779621,"completedTs":1742781421,"cancelledTs":null}</t>
  </si>
  <si>
    <t>b054d40c-e5d0-49a7-8560-d1ca35a9346a</t>
  </si>
  <si>
    <t>{"scheduledTs":1742230852,"startedTs":1742229070,"completedTs":1742230873,"cancelledTs":null}</t>
  </si>
  <si>
    <t>524dca14-3c2a-4d1d-be1c-11cc13408fd5</t>
  </si>
  <si>
    <t>24663e62-348f-4cde-a78e-318d3658cf7c</t>
  </si>
  <si>
    <t>March 17, 2025 11:26:54 AM</t>
  </si>
  <si>
    <t>c680bd81-9bff-4ff5-baf5-8bc0574cb4c6</t>
  </si>
  <si>
    <t>March 17, 2025 11:42:17 AM</t>
  </si>
  <si>
    <t>3784548d-b592-402d-8a4e-afb2600a86d3</t>
  </si>
  <si>
    <t>from provider extend shift-do</t>
  </si>
  <si>
    <t>a98438da-8615-48e7-9449-3512ceb26cb2</t>
  </si>
  <si>
    <t>{"scheduledTs":1742742042,"startedTs":1742740208,"completedTs":1742742061,"cancelledTs":null}</t>
  </si>
  <si>
    <t>78ca8024-f3bf-4a0d-a71a-29766931b261</t>
  </si>
  <si>
    <t>{"scheduledTs":1742351145,"startedTs":1742349302,"completedTs":1742351161,"cancelledTs":null}</t>
  </si>
  <si>
    <t>2ef460b0-f25e-4882-a9ba-3a501e103cc3</t>
  </si>
  <si>
    <t>{"scheduledTs":1742432678,"startedTs":1742430900,"completedTs":1742432701,"cancelledTs":null}</t>
  </si>
  <si>
    <t>11da6623-c956-4e10-87ed-88f763a8f935</t>
  </si>
  <si>
    <t>{"scheduledTs":1742526693,"startedTs":1742524920,"completedTs":1742526720,"cancelledTs":null}</t>
  </si>
  <si>
    <t>3ef579e2-afd1-4f53-8836-435ff4f31865</t>
  </si>
  <si>
    <t>{"scheduledTs":1742604698,"startedTs":1742602861,"completedTs":1742604724,"cancelledTs":null}</t>
  </si>
  <si>
    <t>7d254df3-5e47-4c1f-afa4-7c11ea180f89</t>
  </si>
  <si>
    <t>{"scheduledTs":1742698307,"startedTs":1742696520,"completedTs":1742698320,"cancelledTs":null}</t>
  </si>
  <si>
    <t>a41e6432-e453-4cff-b920-e212e68b1a53</t>
  </si>
  <si>
    <t>{"scheduledTs":1742310770,"startedTs":1742308924,"completedTs":1742310799,"cancelledTs":null}</t>
  </si>
  <si>
    <t>b29cf021-edda-4589-89da-3df19f8a0fab</t>
  </si>
  <si>
    <t>March 17, 2025 11:26:49 AM</t>
  </si>
  <si>
    <t>{"scheduledTs":1742396812,"startedTs":1742395021,"completedTs":1742396826,"cancelledTs":null}</t>
  </si>
  <si>
    <t>c08195bc-661a-49b4-bd78-0160ac3627c7</t>
  </si>
  <si>
    <t>{"scheduledTs":1742485374,"startedTs":1742483530,"completedTs":1742485381,"cancelledTs":null}</t>
  </si>
  <si>
    <t>aba4bba9-c178-4ac3-a47c-3b44c3034736</t>
  </si>
  <si>
    <t>{"scheduledTs":1742569851,"startedTs":1742568007,"completedTs":1742569862,"cancelledTs":null}</t>
  </si>
  <si>
    <t>096709bf-d300-4146-996c-1ce4241fe294</t>
  </si>
  <si>
    <t>{"scheduledTs":1742655931,"startedTs":1742654104,"completedTs":1742655961,"cancelledTs":null}</t>
  </si>
  <si>
    <t>4d4caa58-053b-4b5e-8315-0d862e450f29</t>
  </si>
  <si>
    <t>March 14, 2025 11:28:05 AM</t>
  </si>
  <si>
    <t>{"scheduledTs":1742689841,"startedTs":1742688008,"completedTs":1742689862,"cancelledTs":null}</t>
  </si>
  <si>
    <t>3350d853-7578-4331-9f98-0c1580825fd3</t>
  </si>
  <si>
    <t>March 14, 2025 11:31:39 AM</t>
  </si>
  <si>
    <t>{"scheduledTs":1742777197,"startedTs":1742775420,"completedTs":1742777221,"cancelledTs":null}</t>
  </si>
  <si>
    <t>39c6f9ff-f191-4aad-99b5-dd5100da025c</t>
  </si>
  <si>
    <t>{"scheduledTs":1742258797,"startedTs":1742257020,"completedTs":1742258820,"cancelledTs":null}</t>
  </si>
  <si>
    <t>cdbc1d23-28ff-4ef7-a5ac-b86a2d148e80</t>
  </si>
  <si>
    <t>{"scheduledTs":1742353285,"startedTs":1742351521,"completedTs":1742353321,"cancelledTs":null}</t>
  </si>
  <si>
    <t>0cf140dc-890b-4d5b-a41a-eac5a93333b9</t>
  </si>
  <si>
    <t>March 17, 2025 11:26:56 AM</t>
  </si>
  <si>
    <t>{"scheduledTs":1742432573,"startedTs":1742430781,"completedTs":1742432582,"cancelledTs":null}</t>
  </si>
  <si>
    <t>ca7c9181-cd12-4b0b-ac3c-84e2d8682f34</t>
  </si>
  <si>
    <t>duty was to end mid-night system is not allowing to end- kg 3/21/25 5:26am</t>
  </si>
  <si>
    <t>{"scheduledTs":1742518524,"startedTs":1742516761,"completedTs":1742518561,"cancelledTs":null}</t>
  </si>
  <si>
    <t>7a1dee7c-e1ce-416b-b9c7-536a083e320b</t>
  </si>
  <si>
    <t>{"scheduledTs":1742608247,"startedTs":1742606460,"completedTs":1742608260,"cancelledTs":null}</t>
  </si>
  <si>
    <t>3ff89281-a6ff-46e3-8e4a-a125a8b7dc10</t>
  </si>
  <si>
    <t>March 14, 2025 11:28:08 AM</t>
  </si>
  <si>
    <t>{"scheduledTs":1742692237,"startedTs":1742690460,"completedTs":1742692260,"cancelledTs":null}</t>
  </si>
  <si>
    <t>57d9aaf2-f7ed-4018-8753-3f3bd95ceb60</t>
  </si>
  <si>
    <t>March 14, 2025 11:31:37 AM</t>
  </si>
  <si>
    <t>{"scheduledTs":1742776302,"startedTs":1742774521,"completedTs":1742776323,"cancelledTs":null}</t>
  </si>
  <si>
    <t>d90d6856-5586-4bc3-8b32-efcc4a55b999</t>
  </si>
  <si>
    <t>{"scheduledTs":1742262836,"startedTs":1742260985,"completedTs":1742262840,"cancelledTs":null}</t>
  </si>
  <si>
    <t>b5309062-7cd2-4a39-9854-bd22b4fe985f</t>
  </si>
  <si>
    <t>{"scheduledTs":1742344191,"startedTs":1742342405,"completedTs":1742344212,"cancelledTs":null}</t>
  </si>
  <si>
    <t>1d0a3a6d-0a82-4853-bb17-24dc3ccc1e94</t>
  </si>
  <si>
    <t>{"scheduledTs":1742439455,"startedTs":1742437680,"completedTs":1742439480,"cancelledTs":null}</t>
  </si>
  <si>
    <t>fb4f1cb5-7466-4a91-bbc5-4367f0fe3cd3</t>
  </si>
  <si>
    <t>March 17, 2025 11:42:14 AM</t>
  </si>
  <si>
    <t xml:space="preserve">Paused at 1825- previous driver took the key fob to the vehicle; Provider (Elvan) is on his way to return key. - CR </t>
  </si>
  <si>
    <t>{"scheduledTs":1742517060,"startedTs":1742515207,"completedTs":1742517062,"cancelledTs":null}</t>
  </si>
  <si>
    <t>bfc69f88-259c-4f8b-9d7c-450ebfba09eb</t>
  </si>
  <si>
    <t>e319184e-2e9d-42a8-bb77-96d2e42959cd</t>
  </si>
  <si>
    <t>{"scheduledTs":1742658418,"startedTs":1742656621,"completedTs":1742658421,"cancelledTs":null}</t>
  </si>
  <si>
    <t>1c207c57-4286-4431-8f9e-55acb997373d</t>
  </si>
  <si>
    <t>March 14, 2025 11:31:34 AM</t>
  </si>
  <si>
    <t>{"scheduledTs":1742746234,"startedTs":1742744461,"completedTs":1742746261,"cancelledTs":null}</t>
  </si>
  <si>
    <t>71e43b2a-7a28-4a54-a267-0ae64e30b9be</t>
  </si>
  <si>
    <t>Rematched passenger due to vehicle being too full.</t>
  </si>
  <si>
    <t>{"scheduledTs":1742225144,"startedTs":1742223362,"completedTs":1742225165,"cancelledTs":null}</t>
  </si>
  <si>
    <t>e88128d6-f4af-4034-a83e-5b1148cf429b</t>
  </si>
  <si>
    <t>{"scheduledTs":1742309969,"startedTs":1742308211,"completedTs":1742310011,"cancelledTs":null}</t>
  </si>
  <si>
    <t>8ecadc6c-377f-402d-a0d9-7026ebb0c605</t>
  </si>
  <si>
    <t>March 17, 2025 11:26:48 AM</t>
  </si>
  <si>
    <t>{"scheduledTs":1742404399,"startedTs":1742402588,"completedTs":1742404443,"cancelledTs":null}</t>
  </si>
  <si>
    <t>195f9a4a-c3df-4525-87a0-9fac5eb366b7</t>
  </si>
  <si>
    <t>March 17, 2025 11:42:13 AM</t>
  </si>
  <si>
    <t>{"scheduledTs":1742490844,"startedTs":1742488999,"completedTs":1742490845,"cancelledTs":null}</t>
  </si>
  <si>
    <t>68caa6a7-8ed5-431e-88ec-f1dbcfa9d4fe</t>
  </si>
  <si>
    <t>March 17, 2025 11:48:17 AM</t>
  </si>
  <si>
    <t>{"scheduledTs":1742577823,"startedTs":1742576042,"completedTs":1742577845,"cancelledTs":null}</t>
  </si>
  <si>
    <t>37a11da2-eef3-4553-9120-6107bc6eb615</t>
  </si>
  <si>
    <t>81c86233-f8dd-4d18-be62-c0e9b7a15193</t>
  </si>
  <si>
    <t>{"scheduledTs":1742435986,"startedTs":1742434200,"completedTs":1742436001,"cancelledTs":null}</t>
  </si>
  <si>
    <t>b5e77939-72d2-453d-b991-4ae78b55cb5b</t>
  </si>
  <si>
    <t>{"scheduledTs":1742569831,"startedTs":1742568007,"completedTs":1742569861,"cancelledTs":null}</t>
  </si>
  <si>
    <t>d81b2ad2-5b8d-4ce4-99a7-ac053f2ce91d</t>
  </si>
  <si>
    <t>{"scheduledTs":1742223600,"startedTs":1742221803,"completedTs":1742223620,"cancelledTs":null}</t>
  </si>
  <si>
    <t>be25ba22-49b5-4672-b6e9-7f77a45df4bd</t>
  </si>
  <si>
    <t>{"scheduledTs":1742312933,"startedTs":1742311082,"completedTs":1742312944,"cancelledTs":null}</t>
  </si>
  <si>
    <t>ebaa6ee3-75bb-4bdb-857f-8bfe3f2999f3</t>
  </si>
  <si>
    <t>{"scheduledTs":1742403718,"startedTs":1742401923,"completedTs":1742403724,"cancelledTs":null}</t>
  </si>
  <si>
    <t>e0e7f648-737b-42cb-ad04-eb38475ffee2</t>
  </si>
  <si>
    <t>2033</t>
  </si>
  <si>
    <t>March 14, 2025 11:28:04 AM</t>
  </si>
  <si>
    <t>{"scheduledTs":1742656609,"startedTs":1742654643,"completedTs":1742656622,"cancelledTs":null}</t>
  </si>
  <si>
    <t>27b1a2c2-092d-4da5-8a7d-60f115d53ba6</t>
  </si>
  <si>
    <t>{"scheduledTs":1742748538,"startedTs":1742746740,"completedTs":1742748540,"cancelledTs":null}</t>
  </si>
  <si>
    <t>48c532c0-e203-437c-b1b8-dff9955ab83e</t>
  </si>
  <si>
    <t>09ceb41a-edda-4923-9a23-c828387e9e0c</t>
  </si>
  <si>
    <t>{"scheduledTs":1742394723,"startedTs":1742392928,"completedTs":1742394782,"cancelledTs":null}</t>
  </si>
  <si>
    <t>bdb3c07d-10e1-43fc-82b9-d3f222a73c1d</t>
  </si>
  <si>
    <t>{"scheduledTs":1742489288,"startedTs":1742487424,"completedTs":1742489290,"cancelledTs":null}</t>
  </si>
  <si>
    <t>a81b1033-b097-42ac-b445-f4ebc2a1063b</t>
  </si>
  <si>
    <t>2c7bf934-c199-4e72-a1f5-0bf4e6eb00a5</t>
  </si>
  <si>
    <t>7cca2093-440b-45a5-b7c3-90f080065b2f</t>
  </si>
  <si>
    <t>March 17, 2025 11:42:18 AM</t>
  </si>
  <si>
    <t>3c68f604-530d-4bf9-82ed-e4f6fb9878fa</t>
  </si>
  <si>
    <t>{"scheduledTs":1742608418,"startedTs":1742606640,"completedTs":1742608440,"cancelledTs":null}</t>
  </si>
  <si>
    <t>f86b591b-d99e-47d6-84e9-bb8e06147ab6</t>
  </si>
  <si>
    <t>c3f72d72-719d-4e94-8e0a-afd410933886</t>
  </si>
  <si>
    <t>{"scheduledTs":1742783757,"startedTs":1742781960,"completedTs":1742783760,"cancelledTs":null}</t>
  </si>
  <si>
    <t>bd4040ab-9d41-440e-b129-40cb6c0ff5b1</t>
  </si>
  <si>
    <t>{"scheduledTs":1742310743,"startedTs":1742308982,"completedTs":1742310788,"cancelledTs":null}</t>
  </si>
  <si>
    <t>2296c4c1-63e0-405e-b90d-65127b234502</t>
  </si>
  <si>
    <t>{"scheduledTs":1742397125,"startedTs":1742395383,"completedTs":1742397187,"cancelledTs":null}</t>
  </si>
  <si>
    <t>8ef54b88-775a-4b86-90d4-d6f337b9cb6f</t>
  </si>
  <si>
    <t>{"scheduledTs":1742482846,"startedTs":1742481005,"completedTs":1742482871,"cancelledTs":null}</t>
  </si>
  <si>
    <t>59ce081e-9598-4818-82ad-169b046d43c9</t>
  </si>
  <si>
    <t>{"scheduledTs":1742569241,"startedTs":1742567414,"completedTs":1742569262,"cancelledTs":null}</t>
  </si>
  <si>
    <t>498d34e1-816b-495f-8d0a-fb680b5f9f79</t>
  </si>
  <si>
    <t>{"scheduledTs":1742655698,"startedTs":1742653920,"completedTs":1742655723,"cancelledTs":null}</t>
  </si>
  <si>
    <t>d433958b-589f-4879-9f1f-6e5a40cc683f</t>
  </si>
  <si>
    <t>87c0b8fd-d73d-4f5b-9a12-1a395dca96b6</t>
  </si>
  <si>
    <t>f5f41bc2-78cd-4355-9b66-9ad78645a141</t>
  </si>
  <si>
    <t>{"scheduledTs":1742406180,"startedTs":1742404147,"completedTs":1742406183,"cancelledTs":null}</t>
  </si>
  <si>
    <t>89d68975-2790-4b3f-9e0b-7bfdb93a0023</t>
  </si>
  <si>
    <t>{"scheduledTs":1742489237,"startedTs":1742487428,"completedTs":1742489287,"cancelledTs":null}</t>
  </si>
  <si>
    <t>5dfb90b6-408e-4579-a630-05b2b73d2725</t>
  </si>
  <si>
    <t>26183f4f-37b1-4179-8064-af8ed0ff14f8</t>
  </si>
  <si>
    <t>{"scheduledTs":1742654285,"startedTs":1742652540,"completedTs":1742654341,"cancelledTs":null}</t>
  </si>
  <si>
    <t>e021a5a8-4a20-44f7-bb91-1ff715b08a95</t>
  </si>
  <si>
    <t>{"scheduledTs":1742744216,"startedTs":1742742421,"completedTs":1742744221,"cancelledTs":null}</t>
  </si>
  <si>
    <t>4e9dd842-1b09-4107-b23e-e717d4e3537f</t>
  </si>
  <si>
    <t>{"scheduledTs":1742250459,"startedTs":1742248680,"completedTs":1742250481,"cancelledTs":null}</t>
  </si>
  <si>
    <t>96146279-0049-4481-bc1e-58350bbcbad5</t>
  </si>
  <si>
    <t>{"scheduledTs":1742339687,"startedTs":1742337901,"completedTs":1742339705,"cancelledTs":null}</t>
  </si>
  <si>
    <t>0345d9f4-5060-4162-8db6-5a367e04c0d8</t>
  </si>
  <si>
    <t>paused 10 min for rematches, and add break. AH</t>
  </si>
  <si>
    <t>{"scheduledTs":1742431171,"startedTs":1742430300,"completedTs":1742431200,"cancelledTs":null}</t>
  </si>
  <si>
    <t>8afc2250-7cd9-4d75-be08-de2d96623b5d</t>
  </si>
  <si>
    <t>{"scheduledTs":1742603448,"startedTs":1742601611,"completedTs":1742603460,"cancelledTs":null}</t>
  </si>
  <si>
    <t>5862124c-d323-49d4-9763-f22e35f2371f</t>
  </si>
  <si>
    <t>1faf5a11-a540-4341-944b-8c445ad916e4</t>
  </si>
  <si>
    <t>94a4fc7f-f6e5-47a9-a4ad-8eec9c92844e</t>
  </si>
  <si>
    <t>6a16535d-99ab-49b9-9cce-e3d5beb04d53</t>
  </si>
  <si>
    <t>9f90b838-0d55-44c4-a788-e11befa9ea09</t>
  </si>
  <si>
    <t>32be02a6-f47c-4617-972d-48b1997c4f51</t>
  </si>
  <si>
    <t>pause @12:36 10-7 GWpaused 30 min for rematches, driver has family emergency, has to return to base. AH</t>
  </si>
  <si>
    <t>{"scheduledTs":1742484576,"startedTs":1742482802,"completedTs":1742484605,"cancelledTs":null}</t>
  </si>
  <si>
    <t>ec305fd0-f873-475f-a499-4a1fe81cfe1a</t>
  </si>
  <si>
    <t>{"scheduledTs":1742231398,"startedTs":1742229547,"completedTs":1742231406,"cancelledTs":null}</t>
  </si>
  <si>
    <t>295bfcfb-21f9-47d6-83ab-a23b072c3f15</t>
  </si>
  <si>
    <t>{"scheduledTs":1742524834,"startedTs":1742523060,"completedTs":1742524860,"cancelledTs":null}</t>
  </si>
  <si>
    <t>0f23b676-34f3-4a1e-a1a1-2b0d29333100</t>
  </si>
  <si>
    <t>{"scheduledTs":1742604692,"startedTs":1742602861,"completedTs":1742604721,"cancelledTs":null}</t>
  </si>
  <si>
    <t>f2977af2-d9a9-4d5e-828b-9b132310632a</t>
  </si>
  <si>
    <t>{"scheduledTs":1742227526,"startedTs":1742225944,"completedTs":1742227806,"cancelledTs":null}</t>
  </si>
  <si>
    <t>02148435-1234-4a8d-a4fd-1976ff4190db</t>
  </si>
  <si>
    <t>{"scheduledTs":1742313871,"startedTs":1742312045,"completedTs":1742313901,"cancelledTs":null}</t>
  </si>
  <si>
    <t>c047411c-a155-44ad-bd62-4379b5eb2fd9</t>
  </si>
  <si>
    <t>{"scheduledTs":1742482973,"startedTs":1742481122,"completedTs":1742482989,"cancelledTs":null}</t>
  </si>
  <si>
    <t>62d21f1a-cbe0-40dd-972a-d2abd94472ae</t>
  </si>
  <si>
    <t>{"scheduledTs":1742656182,"startedTs":1742654342,"completedTs":1742656205,"cancelledTs":null}</t>
  </si>
  <si>
    <t>65a4710e-caf9-45f6-a6a7-e0d2213e2313</t>
  </si>
  <si>
    <t>{"scheduledTs":1742742463,"startedTs":1742740680,"completedTs":1742742480,"cancelledTs":null}</t>
  </si>
  <si>
    <t>e4b25772-38c9-421d-9201-3d19f010d0c9</t>
  </si>
  <si>
    <t xml:space="preserve">DRIVER SAID THEY WERE GETTING SICK AND CALLING MANGEMENT. GETTEING A REPLACEMENT DRIVER FOR THAT ZONE. </t>
  </si>
  <si>
    <t>{"scheduledTs":1742258588,"startedTs":1742256842,"completedTs":1742258701,"cancelledTs":null}</t>
  </si>
  <si>
    <t>f5ffee8d-8045-4089-92bb-c91fb5ea6ac5</t>
  </si>
  <si>
    <t>{"scheduledTs":1742442239,"startedTs":1742440381,"completedTs":1742442240,"cancelledTs":null}</t>
  </si>
  <si>
    <t>d202b4a0-84d1-423a-b2b9-49808a3fc843</t>
  </si>
  <si>
    <t>{"scheduledTs":1742603394,"startedTs":1742601603,"completedTs":1742603405,"cancelledTs":null}</t>
  </si>
  <si>
    <t>f8e93eba-459a-4e74-91c5-d3ae06ae2772</t>
  </si>
  <si>
    <t>{"scheduledTs":1742784059,"startedTs":1742782260,"completedTs":1742784061,"cancelledTs":null}</t>
  </si>
  <si>
    <t>c5824da8-5c60-4a68-954e-ff4fe79723bc</t>
  </si>
  <si>
    <t>{"scheduledTs":1742658149,"startedTs":1742656321,"completedTs":1742658181,"cancelledTs":null}</t>
  </si>
  <si>
    <t>04e98d31-66fb-485d-8da8-438e2182207f</t>
  </si>
  <si>
    <t>a8bbfba8-ba64-4045-8c68-91058e1d6b75</t>
  </si>
  <si>
    <t>{"scheduledTs":1742742051,"startedTs":1742740206,"completedTs":1742742062,"cancelledTs":null}</t>
  </si>
  <si>
    <t>5a27e5a9-f265-4cf3-971c-a38033f6c8b3</t>
  </si>
  <si>
    <t>b2194d0e-70aa-40c8-86d5-1aa91e214b9e</t>
  </si>
  <si>
    <t>631321c8-ce8d-40a5-aebd-e91195f21b0a</t>
  </si>
  <si>
    <t>{"scheduledTs":1742569249,"startedTs":1742567418,"completedTs":1742569263,"cancelledTs":null}</t>
  </si>
  <si>
    <t>af59187f-1bd3-40c4-97b5-9344fdff3ac9</t>
  </si>
  <si>
    <t>5c5fb526-cd87-46a7-9769-db828138756a</t>
  </si>
  <si>
    <t>{"scheduledTs":1742742042,"startedTs":1742740204,"completedTs":1742742061,"cancelledTs":null}</t>
  </si>
  <si>
    <t>bdabcadb-4a77-428c-8f73-7764a0248bcb</t>
  </si>
  <si>
    <t>{"scheduledTs":1742354391,"startedTs":1742352600,"completedTs":1742354402,"cancelledTs":null}</t>
  </si>
  <si>
    <t>66dfdd06-ed43-4369-9ce8-879c02b4425f</t>
  </si>
  <si>
    <t>March 17, 2025 11:26:47 AM</t>
  </si>
  <si>
    <t>{"scheduledTs":1742441382,"startedTs":1742439541,"completedTs":1742441401,"cancelledTs":null}</t>
  </si>
  <si>
    <t>e35d6e39-7dad-40e3-8e13-ae64c16b45f4</t>
  </si>
  <si>
    <t>{"scheduledTs":1742521617,"startedTs":1742519820,"completedTs":1742521620,"cancelledTs":null}</t>
  </si>
  <si>
    <t>3d25ff7a-7045-4245-8a46-a3e7a44a61f0</t>
  </si>
  <si>
    <t>{"scheduledTs":1742605658,"startedTs":1742603880,"completedTs":1742605680,"cancelledTs":null}</t>
  </si>
  <si>
    <t>1901bfc4-0d6d-4016-8913-0546bc3d2675</t>
  </si>
  <si>
    <t>{"scheduledTs":1742781093,"startedTs":1742779320,"completedTs":1742781120,"cancelledTs":null}</t>
  </si>
  <si>
    <t>64378b2a-edb3-4116-9560-fd8d53edda17</t>
  </si>
  <si>
    <t>provider called asking to change the name K.L</t>
  </si>
  <si>
    <t>{"scheduledTs":1742260004,"startedTs":1742258220,"completedTs":1742260026,"cancelledTs":null}</t>
  </si>
  <si>
    <t>f93a90cf-30b3-4aaf-97b2-f55004e235a4</t>
  </si>
  <si>
    <t>{"scheduledTs":1742699310,"startedTs":1742697483,"completedTs":1742699340,"cancelledTs":null}</t>
  </si>
  <si>
    <t>95afe5d9-d49f-43f9-89fe-5d75ea82075d</t>
  </si>
  <si>
    <t>{"scheduledTs":1742607105,"startedTs":1742605320,"completedTs":1742607121,"cancelledTs":null}</t>
  </si>
  <si>
    <t>86226584-a895-450b-9149-c2122decf138</t>
  </si>
  <si>
    <t>{"scheduledTs":1742690149,"startedTs":1742688360,"completedTs":1742690160,"cancelledTs":null}</t>
  </si>
  <si>
    <t>2737686b-a47c-4531-82e1-3c265a6f9c6f</t>
  </si>
  <si>
    <t>{"scheduledTs":1742265574,"startedTs":1742263800,"completedTs":1742265600,"cancelledTs":null}</t>
  </si>
  <si>
    <t>d22ca91e-9e05-47b0-9632-0714ceae50e0</t>
  </si>
  <si>
    <t>{"scheduledTs":1742347255,"startedTs":1742345460,"completedTs":1742347261,"cancelledTs":null}</t>
  </si>
  <si>
    <t>07d2f4a0-4f3b-45c3-9ba1-5e1110b240e7</t>
  </si>
  <si>
    <t>{"scheduledTs":1742430571,"startedTs":1742428801,"completedTs":1742430601,"cancelledTs":null},{"scheduledTs":1742434800,"startedTs":null,"completedTs":null,"cancelledTs":1742434036}</t>
  </si>
  <si>
    <t>43b783c4-117c-4832-aaf4-11fd2a9a0fa3</t>
  </si>
  <si>
    <t>ETA 30 mins to Legacy swamping out</t>
  </si>
  <si>
    <t>{"scheduledTs":1742517008,"startedTs":1742515203,"completedTs":1742517061,"cancelledTs":null}</t>
  </si>
  <si>
    <t>216899bd-2da2-4f00-b4fd-8cbef899327c</t>
  </si>
  <si>
    <t>{"scheduledTs":1742691033,"startedTs":1742689202,"completedTs":1742691061,"cancelledTs":null}</t>
  </si>
  <si>
    <t>bc668e6c-cc0b-4046-88dd-c759c6e8206f</t>
  </si>
  <si>
    <t>{"scheduledTs":1742775116,"startedTs":1742774401,"completedTs":null,"cancelledTs":1742775120},{"scheduledTs":1742778776,"startedTs":1742776980,"completedTs":1742778781,"cancelledTs":null}</t>
  </si>
  <si>
    <t>ef3a082b-a752-49f5-a14e-cbc98e1cae4b</t>
  </si>
  <si>
    <t>{"scheduledTs":1742223719,"startedTs":1742221922,"completedTs":1742223729,"cancelledTs":null}</t>
  </si>
  <si>
    <t>2ede8a93-ae22-43bc-85cb-c90537d36b22</t>
  </si>
  <si>
    <t>{"scheduledTs":1742311176,"startedTs":1742309402,"completedTs":1742311202,"cancelledTs":null}</t>
  </si>
  <si>
    <t>027d28eb-46c7-4311-ab92-27cec716f798</t>
  </si>
  <si>
    <t>paused 30 min waiting for gas card. AH</t>
  </si>
  <si>
    <t>{"scheduledTs":1742398381,"startedTs":1742396527,"completedTs":1742398384,"cancelledTs":null}</t>
  </si>
  <si>
    <t>01d3439d-4996-406d-b612-378d3ba67e40</t>
  </si>
  <si>
    <t>{"scheduledTs":1742655840,"startedTs":1742653985,"completedTs":1742655841,"cancelledTs":null}</t>
  </si>
  <si>
    <t>6315c7ec-1495-467e-9f55-95356a4031db</t>
  </si>
  <si>
    <t>{"scheduledTs":1742742043,"startedTs":1742740262,"completedTs":1742742062,"cancelledTs":null}</t>
  </si>
  <si>
    <t>ba2a9c78-c96f-4823-a361-14ec6756adfd</t>
  </si>
  <si>
    <t>{"scheduledTs":1742226833,"startedTs":1742224989,"completedTs":1742226841,"cancelledTs":null}</t>
  </si>
  <si>
    <t>4a0bc5bf-bc79-4f77-81b5-3a4ee5185ec5</t>
  </si>
  <si>
    <t>{"scheduledTs":1742656059,"startedTs":1742655603,"completedTs":null,"cancelledTs":1742656089}</t>
  </si>
  <si>
    <t>c66a099e-25f2-4431-8d83-f6e93cbc9edd</t>
  </si>
  <si>
    <t>{"scheduledTs":1742517354,"startedTs":1742515560,"completedTs":1742517360,"cancelledTs":null}</t>
  </si>
  <si>
    <t>6dfade1c-e53e-4373-887f-71a48abb9124</t>
  </si>
  <si>
    <t>2034</t>
  </si>
  <si>
    <t>{"scheduledTs":1742693596,"startedTs":1742691840,"completedTs":1742693640,"cancelledTs":null}</t>
  </si>
  <si>
    <t>20fc9398-528a-4295-84c8-9a6df7490dd2</t>
  </si>
  <si>
    <t>{"scheduledTs":1742780676,"startedTs":1742778900,"completedTs":1742780700,"cancelledTs":null}</t>
  </si>
  <si>
    <t>464fdf1f-73b5-4b1d-a803-2fb1c4fc6978</t>
  </si>
  <si>
    <t>585960b8-8648-4fe4-a475-cee2ec546897</t>
  </si>
  <si>
    <t>{"scheduledTs":1742266371,"startedTs":1742264580,"completedTs":1742266380,"cancelledTs":null}</t>
  </si>
  <si>
    <t>181786b6-6cd9-4e40-b6a2-56f5ba124c61</t>
  </si>
  <si>
    <t>{"scheduledTs":1742347293,"startedTs":1742345520,"completedTs":1742347321,"cancelledTs":null}</t>
  </si>
  <si>
    <t>e83f00f5-cd3e-46ba-9448-a3eba30bd23b</t>
  </si>
  <si>
    <t>{"scheduledTs":1742432277,"startedTs":1742430481,"completedTs":1742432281,"cancelledTs":null}</t>
  </si>
  <si>
    <t>f817a873-549a-4712-a8ee-dc482bbf7952</t>
  </si>
  <si>
    <t>{"scheduledTs":1742518319,"startedTs":1742516462,"completedTs":1742518323,"cancelledTs":null}</t>
  </si>
  <si>
    <t>ce8ca6f6-fd44-49a1-826a-fa7c6818236d</t>
  </si>
  <si>
    <t>{"scheduledTs":1742604355,"startedTs":1742602561,"completedTs":1742604361,"cancelledTs":null}</t>
  </si>
  <si>
    <t>0947b407-e1b6-4b80-8855-6ab431f9256b</t>
  </si>
  <si>
    <t>{"scheduledTs":1742779111,"startedTs":1742777340,"completedTs":1742779141,"cancelledTs":null}</t>
  </si>
  <si>
    <t>3d1a7777-49db-404c-bcfc-d0d9cfcba3d4</t>
  </si>
  <si>
    <t>{"scheduledTs":1742262578,"startedTs":1742260800,"completedTs":1742262606,"cancelledTs":null}</t>
  </si>
  <si>
    <t>eb35722c-2f82-4444-8ffa-410ec1ae448d</t>
  </si>
  <si>
    <t>{"scheduledTs":1742347828,"startedTs":1742346061,"completedTs":1742347861,"cancelledTs":null}</t>
  </si>
  <si>
    <t>ac34fca8-b8cf-4fef-9307-69860aaf6063</t>
  </si>
  <si>
    <t>{"scheduledTs":1742433772,"startedTs":1742431981,"completedTs":1742433781,"cancelledTs":null}</t>
  </si>
  <si>
    <t>f89d07b0-1054-4387-bd2c-dd065e8e5566</t>
  </si>
  <si>
    <t>driver confirmed on Orion vehicle B371</t>
  </si>
  <si>
    <t>{"scheduledTs":1742602558,"startedTs":1742600703,"completedTs":1742602563,"cancelledTs":null}</t>
  </si>
  <si>
    <t>a164dd5c-df72-4013-8d0b-06a9ddcd3619</t>
  </si>
  <si>
    <t>{"scheduledTs":1742693991,"startedTs":1742692141,"completedTs":1742694001,"cancelledTs":null}</t>
  </si>
  <si>
    <t>6411b75f-aa12-4e84-9ea9-5151ad53fd3e</t>
  </si>
  <si>
    <t>b1fb1a59-3e68-45ef-894e-fa93064489f2</t>
  </si>
  <si>
    <t>8dd06c78-21bd-44e8-abbe-976573944122</t>
  </si>
  <si>
    <t>0272ce56-b6b1-4585-80e1-c6c4bbf5c1de</t>
  </si>
  <si>
    <t>{"scheduledTs":1742527351,"startedTs":1742525580,"completedTs":1742527380,"cancelledTs":null}</t>
  </si>
  <si>
    <t>4f865574-7f09-40f4-b77b-e3432e7eb7d8</t>
  </si>
  <si>
    <t>{"scheduledTs":1742778882,"startedTs":1742777101,"completedTs":1742778901,"cancelledTs":null}</t>
  </si>
  <si>
    <t>RU-CHRISTA MCHENRY</t>
  </si>
  <si>
    <t>28ca8b45-52c5-4faa-93b9-1585ebb34dba</t>
  </si>
  <si>
    <t>{"scheduledTs":1742570255,"startedTs":1742568432,"completedTs":1742570283,"cancelledTs":null}</t>
  </si>
  <si>
    <t>Ru-Christa McHenry</t>
  </si>
  <si>
    <t>15471410-36e8-43d7-8c63-1824ed3c2699</t>
  </si>
  <si>
    <t>Driver switched out vehicle</t>
  </si>
  <si>
    <t>7b7544dc-0902-4840-b402-6766afd70907</t>
  </si>
  <si>
    <t>{"scheduledTs":1742337884,"startedTs":1742336046,"completedTs":1742337901,"cancelledTs":null}</t>
  </si>
  <si>
    <t>2d00c00a-cd78-4dc1-9175-f73614df8f47</t>
  </si>
  <si>
    <t>March 17, 2025 11:36:28 AM</t>
  </si>
  <si>
    <t>f155557b-7e45-47fb-9a23-4b9db3672940</t>
  </si>
  <si>
    <t>aa0dc8a3-4519-4322-8a94-2a1edc02a163</t>
  </si>
  <si>
    <t>{"scheduledTs":1742258990,"startedTs":1742257145,"completedTs":1742259001,"cancelledTs":null}</t>
  </si>
  <si>
    <t>22d91b7a-c3f9-46d3-a4de-83725749ebc6</t>
  </si>
  <si>
    <t>{"scheduledTs":1742344234,"startedTs":1742342418,"completedTs":1742344260,"cancelledTs":null}</t>
  </si>
  <si>
    <t>dcad41d8-cf0e-4d7d-aa4e-88c75dba4db5</t>
  </si>
  <si>
    <t>{"scheduledTs":1742440795,"startedTs":1742438941,"completedTs":1742440800,"cancelledTs":null}</t>
  </si>
  <si>
    <t>44ac24d3-9f8d-46d9-97ae-7b525eea3409</t>
  </si>
  <si>
    <t>{"scheduledTs":1742569250,"startedTs":1742567416,"completedTs":1742569263,"cancelledTs":null}</t>
  </si>
  <si>
    <t>a13b045d-073d-4bf7-a79a-5282912e8be9</t>
  </si>
  <si>
    <t>{"scheduledTs":1742688231,"startedTs":1742686441,"completedTs":1742688241,"cancelledTs":null}</t>
  </si>
  <si>
    <t>56ea8b2e-4ff0-4363-97f8-3962a067cc93</t>
  </si>
  <si>
    <t>{"scheduledTs":1742742791,"startedTs":1742741041,"completedTs":1742742841,"cancelledTs":null}</t>
  </si>
  <si>
    <t>07c74780-52b6-4260-a805-9d97e0368259</t>
  </si>
  <si>
    <t>{"scheduledTs":1742224562,"startedTs":1742222715,"completedTs":1742224563,"cancelledTs":null}</t>
  </si>
  <si>
    <t>5bdfb751-f23e-4c5a-a5ae-d7adafca2f1b</t>
  </si>
  <si>
    <t>{"scheduledTs":1742320343,"startedTs":1742318522,"completedTs":1742320382,"cancelledTs":null}</t>
  </si>
  <si>
    <t>922ab19b-a2ca-4339-9c85-9d9f1baaa4ef</t>
  </si>
  <si>
    <t>{"scheduledTs":1742407009,"startedTs":1742405164,"completedTs":1742407021,"cancelledTs":null}</t>
  </si>
  <si>
    <t>0ac1d824-f764-4099-ae86-72d4e6761fac</t>
  </si>
  <si>
    <t>March 17, 2025 11:42:23 AM</t>
  </si>
  <si>
    <t>{"scheduledTs":1742493664,"startedTs":1742491921,"completedTs":1742493721,"cancelledTs":null}</t>
  </si>
  <si>
    <t>87782d45-8007-4e8a-bcf3-f2e6cbc9226e</t>
  </si>
  <si>
    <t>{"scheduledTs":1742260518,"startedTs":1742258702,"completedTs":1742260563,"cancelledTs":null}</t>
  </si>
  <si>
    <t>9df55f02-40bc-42d3-818e-019766339ea5</t>
  </si>
  <si>
    <t>{"scheduledTs":1742342088,"startedTs":1742340241,"completedTs":1742342100,"cancelledTs":null}</t>
  </si>
  <si>
    <t>cf109103-34b9-475e-8a80-6342825d5d5e</t>
  </si>
  <si>
    <t>push start time to 2 provider -do</t>
  </si>
  <si>
    <t>0fc70b98-f1d5-4220-9a4a-8161e41c50a4</t>
  </si>
  <si>
    <t>{"scheduledTs":1742231671,"startedTs":1742229901,"completedTs":1742231701,"cancelledTs":null}</t>
  </si>
  <si>
    <t>9b36ad99-7676-4b7a-9049-ba3564fa665b</t>
  </si>
  <si>
    <t>March 18, 2025 9:37:44 AM</t>
  </si>
  <si>
    <t>b8406166-7de8-435c-9aa1-7fd69c7623c2</t>
  </si>
  <si>
    <t>{"scheduledTs":1742577952,"startedTs":1742576106,"completedTs":1742577965,"cancelledTs":null}</t>
  </si>
  <si>
    <t>4d35cb35-a9d2-45a2-92df-62c83a745879</t>
  </si>
  <si>
    <t>721da708-558a-4513-b8a8-5dcaa3cc131e</t>
  </si>
  <si>
    <t>da01d31c-a672-4fc4-b4e5-a63139c1e3d5</t>
  </si>
  <si>
    <t>YURANA HARRIS</t>
  </si>
  <si>
    <t>8f676621-4fad-4ad1-a45e-41e021ae7202</t>
  </si>
  <si>
    <t>Yurana Harris</t>
  </si>
  <si>
    <t>65fb4a4d-ca84-401d-89d3-d185f77f2e01</t>
  </si>
  <si>
    <t>{"scheduledTs":1742232822,"startedTs":1742231047,"completedTs":1742232849,"cancelledTs":null}</t>
  </si>
  <si>
    <t>9234fe63-66b7-493a-8431-45c5d14e2a47</t>
  </si>
  <si>
    <t>{"scheduledTs":1742318208,"startedTs":1742316375,"completedTs":1742318222,"cancelledTs":null}</t>
  </si>
  <si>
    <t>555355af-60c1-4dde-8cfc-548dc2c91d22</t>
  </si>
  <si>
    <t>{"scheduledTs":1742400250,"startedTs":1742398281,"completedTs":1742400260,"cancelledTs":null}</t>
  </si>
  <si>
    <t>db74f64a-babb-4874-a4f9-7bfa4580fb96</t>
  </si>
  <si>
    <t>{"scheduledTs":1742486216,"startedTs":1742484364,"completedTs":1742486222,"cancelledTs":null}</t>
  </si>
  <si>
    <t>BUTLER</t>
  </si>
  <si>
    <t>CHRISTOPHER</t>
  </si>
  <si>
    <t>ALGBURI</t>
  </si>
  <si>
    <t>QAYSSAR</t>
  </si>
  <si>
    <t>HERNANDEZ</t>
  </si>
  <si>
    <t>KARINA</t>
  </si>
  <si>
    <t>LEGGETT</t>
  </si>
  <si>
    <t>DIAMOND</t>
  </si>
  <si>
    <t>(Multiple Items)</t>
  </si>
  <si>
    <t>2/24-3/9 VDP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</si>
</sst>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d\.hh:mm:ss"/>
    <numFmt numFmtId="169" formatCode="&quot;$&quot;#,##0.00"/>
    <numFmt numFmtId="170" formatCode="[$-409]h:mm\ AM/PM;@"/>
    <numFmt numFmtId="171" formatCode="0.0"/>
    <numFmt numFmtId="172" formatCode="[$-F400]h:mm:ss\ AM/PM"/>
    <numFmt numFmtId="173" formatCode="[h]:mm:ss;@"/>
    <numFmt numFmtId="174" formatCode="[$-409]m/d/yy\ h:mm\ AM/PM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8"/>
      <name val="Aptos"/>
      <family val="2"/>
    </font>
    <font>
      <sz val="12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166" fontId="1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166" fontId="2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6" fillId="0" borderId="0"/>
    <xf numFmtId="0" fontId="10" fillId="0" borderId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6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pivotButton="1"/>
    <xf numFmtId="0" fontId="4" fillId="0" borderId="0" xfId="0" applyFont="1"/>
    <xf numFmtId="14" fontId="4" fillId="0" borderId="0" xfId="0" applyNumberFormat="1" applyFont="1"/>
    <xf numFmtId="169" fontId="4" fillId="0" borderId="0" xfId="0" applyNumberFormat="1" applyFont="1"/>
    <xf numFmtId="2" fontId="0" fillId="0" borderId="0" xfId="0" applyNumberFormat="1"/>
    <xf numFmtId="20" fontId="0" fillId="0" borderId="0" xfId="0" applyNumberFormat="1"/>
    <xf numFmtId="0" fontId="7" fillId="0" borderId="0" xfId="8" applyFont="1" applyAlignment="1">
      <alignment horizontal="left"/>
    </xf>
    <xf numFmtId="0" fontId="7" fillId="0" borderId="0" xfId="8" applyFont="1"/>
    <xf numFmtId="0" fontId="6" fillId="0" borderId="0" xfId="8"/>
    <xf numFmtId="40" fontId="6" fillId="0" borderId="0" xfId="8" applyNumberFormat="1"/>
    <xf numFmtId="0" fontId="9" fillId="0" borderId="0" xfId="8" applyFont="1" applyAlignment="1">
      <alignment horizontal="center"/>
    </xf>
    <xf numFmtId="0" fontId="9" fillId="0" borderId="0" xfId="8" applyFont="1"/>
    <xf numFmtId="40" fontId="9" fillId="0" borderId="0" xfId="8" applyNumberFormat="1" applyFont="1" applyAlignment="1">
      <alignment horizontal="center"/>
    </xf>
    <xf numFmtId="0" fontId="9" fillId="0" borderId="4" xfId="8" applyFont="1" applyBorder="1" applyAlignment="1">
      <alignment horizontal="left"/>
    </xf>
    <xf numFmtId="0" fontId="9" fillId="0" borderId="4" xfId="8" applyFont="1" applyBorder="1" applyAlignment="1">
      <alignment horizontal="center"/>
    </xf>
    <xf numFmtId="40" fontId="9" fillId="0" borderId="4" xfId="8" applyNumberFormat="1" applyFont="1" applyBorder="1" applyAlignment="1">
      <alignment horizontal="center"/>
    </xf>
    <xf numFmtId="0" fontId="9" fillId="0" borderId="0" xfId="8" applyFont="1" applyAlignment="1">
      <alignment horizontal="left"/>
    </xf>
    <xf numFmtId="0" fontId="6" fillId="0" borderId="0" xfId="8" applyAlignment="1">
      <alignment horizontal="center"/>
    </xf>
    <xf numFmtId="0" fontId="0" fillId="0" borderId="0" xfId="0" applyAlignment="1" applyProtection="1">
      <alignment horizontal="center"/>
      <protection locked="0"/>
    </xf>
    <xf numFmtId="169" fontId="6" fillId="0" borderId="0" xfId="8" applyNumberFormat="1" applyAlignment="1">
      <alignment horizontal="center"/>
    </xf>
    <xf numFmtId="169" fontId="6" fillId="0" borderId="0" xfId="8" quotePrefix="1" applyNumberFormat="1" applyAlignment="1">
      <alignment horizontal="center"/>
    </xf>
    <xf numFmtId="169" fontId="6" fillId="0" borderId="0" xfId="1" applyNumberFormat="1" applyFont="1" applyAlignment="1" applyProtection="1">
      <alignment horizontal="center"/>
    </xf>
    <xf numFmtId="169" fontId="6" fillId="0" borderId="0" xfId="4" applyNumberFormat="1" applyFont="1" applyFill="1" applyAlignment="1" applyProtection="1">
      <alignment horizontal="center"/>
    </xf>
    <xf numFmtId="39" fontId="6" fillId="0" borderId="0" xfId="8" applyNumberFormat="1"/>
    <xf numFmtId="169" fontId="6" fillId="0" borderId="0" xfId="4" applyNumberFormat="1" applyFont="1" applyAlignment="1" applyProtection="1">
      <alignment horizontal="center"/>
    </xf>
    <xf numFmtId="0" fontId="6" fillId="0" borderId="0" xfId="8" applyAlignment="1">
      <alignment horizontal="left"/>
    </xf>
    <xf numFmtId="169" fontId="9" fillId="7" borderId="0" xfId="8" applyNumberFormat="1" applyFont="1" applyFill="1" applyAlignment="1">
      <alignment horizontal="center"/>
    </xf>
    <xf numFmtId="39" fontId="9" fillId="0" borderId="0" xfId="8" applyNumberFormat="1" applyFont="1" applyAlignment="1">
      <alignment horizontal="center"/>
    </xf>
    <xf numFmtId="169" fontId="6" fillId="0" borderId="0" xfId="8" applyNumberFormat="1"/>
    <xf numFmtId="169" fontId="7" fillId="8" borderId="0" xfId="8" applyNumberFormat="1" applyFont="1" applyFill="1" applyAlignment="1">
      <alignment horizontal="center"/>
    </xf>
    <xf numFmtId="0" fontId="10" fillId="0" borderId="0" xfId="9" applyAlignment="1">
      <alignment horizontal="center"/>
    </xf>
    <xf numFmtId="14" fontId="11" fillId="0" borderId="0" xfId="0" applyNumberFormat="1" applyFont="1"/>
    <xf numFmtId="0" fontId="0" fillId="0" borderId="0" xfId="0" applyAlignment="1">
      <alignment horizontal="center"/>
    </xf>
    <xf numFmtId="14" fontId="18" fillId="0" borderId="11" xfId="0" applyNumberFormat="1" applyFont="1" applyBorder="1" applyAlignment="1">
      <alignment horizontal="center" vertical="center" wrapText="1" readingOrder="1"/>
    </xf>
    <xf numFmtId="14" fontId="18" fillId="0" borderId="12" xfId="0" applyNumberFormat="1" applyFont="1" applyBorder="1" applyAlignment="1">
      <alignment horizontal="center" vertical="center" wrapText="1" readingOrder="1"/>
    </xf>
    <xf numFmtId="22" fontId="0" fillId="0" borderId="0" xfId="0" applyNumberFormat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13" fillId="0" borderId="0" xfId="0" applyNumberFormat="1" applyFont="1" applyAlignment="1">
      <alignment horizontal="left" vertical="center"/>
    </xf>
    <xf numFmtId="20" fontId="5" fillId="0" borderId="0" xfId="0" applyNumberFormat="1" applyFont="1" applyAlignment="1">
      <alignment horizontal="left" vertical="center"/>
    </xf>
    <xf numFmtId="2" fontId="9" fillId="0" borderId="0" xfId="0" applyNumberFormat="1" applyFont="1" applyAlignment="1">
      <alignment horizontal="left" vertical="center"/>
    </xf>
    <xf numFmtId="20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0" xfId="0" applyNumberFormat="1"/>
    <xf numFmtId="14" fontId="16" fillId="2" borderId="0" xfId="0" applyNumberFormat="1" applyFont="1" applyFill="1" applyAlignment="1">
      <alignment horizontal="right" vertical="center"/>
    </xf>
    <xf numFmtId="14" fontId="18" fillId="9" borderId="13" xfId="0" applyNumberFormat="1" applyFont="1" applyFill="1" applyBorder="1" applyAlignment="1">
      <alignment horizontal="center" vertical="top" wrapText="1" readingOrder="1"/>
    </xf>
    <xf numFmtId="0" fontId="3" fillId="0" borderId="0" xfId="3" applyNumberFormat="1" applyAlignment="1" applyProtection="1">
      <alignment horizontal="left"/>
    </xf>
    <xf numFmtId="0" fontId="3" fillId="0" borderId="0" xfId="3" applyAlignment="1" applyProtection="1">
      <alignment horizontal="left"/>
      <protection locked="0"/>
    </xf>
    <xf numFmtId="169" fontId="3" fillId="0" borderId="0" xfId="3" applyNumberFormat="1" applyAlignment="1" applyProtection="1">
      <alignment horizontal="left"/>
    </xf>
    <xf numFmtId="14" fontId="18" fillId="0" borderId="10" xfId="0" applyNumberFormat="1" applyFont="1" applyBorder="1" applyAlignment="1">
      <alignment horizontal="left" vertical="center" wrapText="1" readingOrder="1"/>
    </xf>
    <xf numFmtId="14" fontId="18" fillId="9" borderId="8" xfId="0" applyNumberFormat="1" applyFont="1" applyFill="1" applyBorder="1" applyAlignment="1">
      <alignment horizontal="left" vertical="center" wrapText="1" readingOrder="1"/>
    </xf>
    <xf numFmtId="14" fontId="18" fillId="9" borderId="9" xfId="0" applyNumberFormat="1" applyFont="1" applyFill="1" applyBorder="1" applyAlignment="1">
      <alignment horizontal="center" vertical="center" wrapText="1" readingOrder="1"/>
    </xf>
    <xf numFmtId="0" fontId="9" fillId="10" borderId="14" xfId="0" applyFont="1" applyFill="1" applyBorder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0" borderId="14" xfId="8" applyFont="1" applyBorder="1" applyAlignment="1">
      <alignment horizontal="left"/>
    </xf>
    <xf numFmtId="166" fontId="6" fillId="0" borderId="14" xfId="1" applyFont="1" applyBorder="1" applyAlignment="1">
      <alignment horizontal="left"/>
    </xf>
    <xf numFmtId="166" fontId="0" fillId="0" borderId="14" xfId="1" applyFont="1" applyBorder="1"/>
    <xf numFmtId="0" fontId="9" fillId="0" borderId="16" xfId="8" applyFont="1" applyBorder="1" applyAlignment="1">
      <alignment horizontal="left"/>
    </xf>
    <xf numFmtId="166" fontId="0" fillId="0" borderId="16" xfId="1" applyFont="1" applyBorder="1"/>
    <xf numFmtId="0" fontId="9" fillId="0" borderId="15" xfId="8" applyFont="1" applyBorder="1" applyAlignment="1">
      <alignment horizontal="left"/>
    </xf>
    <xf numFmtId="0" fontId="0" fillId="0" borderId="15" xfId="0" applyBorder="1"/>
    <xf numFmtId="0" fontId="9" fillId="10" borderId="17" xfId="8" applyFont="1" applyFill="1" applyBorder="1" applyAlignment="1">
      <alignment horizontal="center"/>
    </xf>
    <xf numFmtId="166" fontId="9" fillId="0" borderId="17" xfId="0" applyNumberFormat="1" applyFont="1" applyBorder="1"/>
    <xf numFmtId="167" fontId="9" fillId="0" borderId="17" xfId="10" applyFont="1" applyBorder="1"/>
    <xf numFmtId="166" fontId="9" fillId="0" borderId="17" xfId="1" applyFont="1" applyBorder="1"/>
    <xf numFmtId="37" fontId="20" fillId="0" borderId="14" xfId="0" applyNumberFormat="1" applyFont="1" applyBorder="1" applyAlignment="1" applyProtection="1">
      <alignment horizontal="center"/>
      <protection locked="0"/>
    </xf>
    <xf numFmtId="172" fontId="0" fillId="0" borderId="0" xfId="0" applyNumberFormat="1"/>
    <xf numFmtId="172" fontId="18" fillId="0" borderId="11" xfId="0" applyNumberFormat="1" applyFont="1" applyBorder="1" applyAlignment="1">
      <alignment horizontal="center" vertical="center" wrapText="1" readingOrder="1"/>
    </xf>
    <xf numFmtId="172" fontId="18" fillId="9" borderId="9" xfId="0" applyNumberFormat="1" applyFont="1" applyFill="1" applyBorder="1" applyAlignment="1">
      <alignment horizontal="center" vertical="center" wrapText="1" readingOrder="1"/>
    </xf>
    <xf numFmtId="2" fontId="18" fillId="0" borderId="12" xfId="0" applyNumberFormat="1" applyFont="1" applyBorder="1" applyAlignment="1">
      <alignment horizontal="center" vertical="center" wrapText="1" readingOrder="1"/>
    </xf>
    <xf numFmtId="2" fontId="18" fillId="9" borderId="13" xfId="0" applyNumberFormat="1" applyFont="1" applyFill="1" applyBorder="1" applyAlignment="1">
      <alignment horizontal="center" vertical="center" wrapText="1" readingOrder="1"/>
    </xf>
    <xf numFmtId="172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0" fillId="0" borderId="16" xfId="11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4" fontId="5" fillId="0" borderId="18" xfId="0" applyNumberFormat="1" applyFont="1" applyBorder="1" applyAlignment="1">
      <alignment horizontal="center" vertical="center"/>
    </xf>
    <xf numFmtId="172" fontId="5" fillId="0" borderId="18" xfId="0" applyNumberFormat="1" applyFont="1" applyBorder="1" applyAlignment="1">
      <alignment horizontal="center" vertical="center"/>
    </xf>
    <xf numFmtId="169" fontId="0" fillId="0" borderId="16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169" fontId="5" fillId="0" borderId="18" xfId="0" applyNumberFormat="1" applyFont="1" applyBorder="1" applyAlignment="1">
      <alignment horizontal="center" vertical="center"/>
    </xf>
    <xf numFmtId="10" fontId="5" fillId="0" borderId="18" xfId="11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9" fontId="4" fillId="0" borderId="0" xfId="0" applyNumberFormat="1" applyFont="1"/>
    <xf numFmtId="169" fontId="0" fillId="0" borderId="16" xfId="11" applyNumberFormat="1" applyFont="1" applyBorder="1" applyAlignment="1">
      <alignment horizontal="center" vertical="center"/>
    </xf>
    <xf numFmtId="0" fontId="0" fillId="11" borderId="0" xfId="0" applyFill="1"/>
    <xf numFmtId="2" fontId="9" fillId="0" borderId="19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9" fontId="9" fillId="0" borderId="19" xfId="0" applyNumberFormat="1" applyFont="1" applyBorder="1" applyAlignment="1">
      <alignment horizontal="left" vertical="center"/>
    </xf>
    <xf numFmtId="169" fontId="5" fillId="0" borderId="19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7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5" fontId="15" fillId="0" borderId="0" xfId="0" applyNumberFormat="1" applyFont="1" applyAlignment="1">
      <alignment horizontal="center" vertical="center"/>
    </xf>
    <xf numFmtId="165" fontId="15" fillId="0" borderId="1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2" fontId="18" fillId="0" borderId="11" xfId="0" applyNumberFormat="1" applyFont="1" applyBorder="1" applyAlignment="1">
      <alignment horizontal="center" vertical="center" wrapText="1" readingOrder="1"/>
    </xf>
    <xf numFmtId="2" fontId="18" fillId="9" borderId="9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2" fontId="22" fillId="0" borderId="18" xfId="0" applyNumberFormat="1" applyFont="1" applyBorder="1" applyAlignment="1">
      <alignment horizontal="center" vertical="center"/>
    </xf>
    <xf numFmtId="169" fontId="22" fillId="0" borderId="18" xfId="0" applyNumberFormat="1" applyFont="1" applyBorder="1" applyAlignment="1">
      <alignment horizontal="center" vertical="center"/>
    </xf>
    <xf numFmtId="169" fontId="22" fillId="0" borderId="18" xfId="11" applyNumberFormat="1" applyFont="1" applyBorder="1" applyAlignment="1">
      <alignment horizontal="center" vertical="center"/>
    </xf>
    <xf numFmtId="10" fontId="22" fillId="0" borderId="18" xfId="11" applyNumberFormat="1" applyFont="1" applyBorder="1" applyAlignment="1">
      <alignment horizontal="center" vertical="center"/>
    </xf>
    <xf numFmtId="169" fontId="16" fillId="2" borderId="0" xfId="0" applyNumberFormat="1" applyFont="1" applyFill="1" applyAlignment="1">
      <alignment horizontal="center" vertical="center"/>
    </xf>
    <xf numFmtId="2" fontId="0" fillId="0" borderId="16" xfId="11" applyNumberFormat="1" applyFont="1" applyBorder="1" applyAlignment="1">
      <alignment horizontal="center" vertical="center"/>
    </xf>
    <xf numFmtId="2" fontId="22" fillId="0" borderId="18" xfId="11" applyNumberFormat="1" applyFont="1" applyBorder="1" applyAlignment="1">
      <alignment horizontal="center" vertical="center"/>
    </xf>
    <xf numFmtId="0" fontId="0" fillId="7" borderId="0" xfId="0" applyFill="1"/>
    <xf numFmtId="0" fontId="0" fillId="3" borderId="0" xfId="0" applyFill="1"/>
    <xf numFmtId="0" fontId="24" fillId="13" borderId="0" xfId="0" applyFont="1" applyFill="1" applyAlignment="1">
      <alignment wrapText="1"/>
    </xf>
    <xf numFmtId="2" fontId="0" fillId="0" borderId="0" xfId="0" applyNumberFormat="1" applyAlignment="1">
      <alignment horizontal="left" vertical="center"/>
    </xf>
    <xf numFmtId="173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/>
    </xf>
    <xf numFmtId="173" fontId="0" fillId="0" borderId="0" xfId="0" applyNumberFormat="1"/>
    <xf numFmtId="169" fontId="9" fillId="0" borderId="0" xfId="0" applyNumberFormat="1" applyFont="1"/>
    <xf numFmtId="169" fontId="5" fillId="0" borderId="0" xfId="0" applyNumberFormat="1" applyFont="1" applyAlignment="1">
      <alignment horizontal="right"/>
    </xf>
    <xf numFmtId="174" fontId="0" fillId="0" borderId="0" xfId="0" applyNumberFormat="1"/>
    <xf numFmtId="20" fontId="9" fillId="0" borderId="0" xfId="0" applyNumberFormat="1" applyFont="1"/>
    <xf numFmtId="2" fontId="5" fillId="0" borderId="18" xfId="11" applyNumberFormat="1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169" fontId="25" fillId="0" borderId="18" xfId="11" applyNumberFormat="1" applyFont="1" applyBorder="1" applyAlignment="1">
      <alignment horizontal="center" vertical="center"/>
    </xf>
    <xf numFmtId="10" fontId="25" fillId="0" borderId="18" xfId="11" applyNumberFormat="1" applyFont="1" applyBorder="1" applyAlignment="1">
      <alignment horizontal="center" vertical="center"/>
    </xf>
    <xf numFmtId="2" fontId="25" fillId="0" borderId="20" xfId="0" applyNumberFormat="1" applyFont="1" applyBorder="1" applyAlignment="1">
      <alignment horizontal="center" vertical="center"/>
    </xf>
    <xf numFmtId="2" fontId="25" fillId="0" borderId="18" xfId="0" applyNumberFormat="1" applyFont="1" applyBorder="1" applyAlignment="1">
      <alignment horizontal="center" vertical="center"/>
    </xf>
    <xf numFmtId="169" fontId="25" fillId="0" borderId="21" xfId="0" applyNumberFormat="1" applyFon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169" fontId="0" fillId="0" borderId="23" xfId="11" applyNumberFormat="1" applyFont="1" applyBorder="1" applyAlignment="1">
      <alignment horizontal="center" vertical="center"/>
    </xf>
    <xf numFmtId="10" fontId="0" fillId="0" borderId="23" xfId="11" applyNumberFormat="1" applyFont="1" applyBorder="1" applyAlignment="1">
      <alignment horizontal="center" vertical="center"/>
    </xf>
    <xf numFmtId="169" fontId="0" fillId="0" borderId="2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169" fontId="0" fillId="0" borderId="26" xfId="11" applyNumberFormat="1" applyFont="1" applyBorder="1" applyAlignment="1">
      <alignment horizontal="center" vertical="center"/>
    </xf>
    <xf numFmtId="10" fontId="0" fillId="0" borderId="26" xfId="11" applyNumberFormat="1" applyFont="1" applyBorder="1" applyAlignment="1">
      <alignment horizontal="center" vertical="center"/>
    </xf>
    <xf numFmtId="169" fontId="0" fillId="0" borderId="27" xfId="0" applyNumberFormat="1" applyBorder="1" applyAlignment="1">
      <alignment horizontal="center" vertical="center"/>
    </xf>
    <xf numFmtId="0" fontId="5" fillId="0" borderId="0" xfId="0" applyFont="1"/>
    <xf numFmtId="169" fontId="0" fillId="0" borderId="0" xfId="0" applyNumberFormat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66" fontId="0" fillId="0" borderId="0" xfId="1" applyFont="1" applyAlignment="1">
      <alignment horizontal="center" vertical="center"/>
    </xf>
    <xf numFmtId="166" fontId="5" fillId="0" borderId="0" xfId="1" applyFont="1" applyAlignment="1">
      <alignment horizontal="center" vertical="center"/>
    </xf>
    <xf numFmtId="166" fontId="0" fillId="0" borderId="28" xfId="1" applyFont="1" applyBorder="1" applyAlignment="1">
      <alignment horizontal="center" vertical="center"/>
    </xf>
    <xf numFmtId="166" fontId="0" fillId="0" borderId="0" xfId="1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66" fontId="5" fillId="0" borderId="28" xfId="1" applyFont="1" applyBorder="1" applyAlignment="1">
      <alignment horizontal="center" vertical="center"/>
    </xf>
    <xf numFmtId="10" fontId="0" fillId="0" borderId="0" xfId="11" applyNumberFormat="1" applyFont="1"/>
    <xf numFmtId="166" fontId="5" fillId="0" borderId="0" xfId="1" applyFont="1"/>
    <xf numFmtId="2" fontId="5" fillId="0" borderId="0" xfId="0" applyNumberFormat="1" applyFont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5" fillId="0" borderId="28" xfId="0" applyNumberFormat="1" applyFont="1" applyBorder="1" applyAlignment="1">
      <alignment horizontal="center" vertical="center"/>
    </xf>
    <xf numFmtId="169" fontId="7" fillId="0" borderId="0" xfId="8" applyNumberFormat="1" applyFont="1"/>
    <xf numFmtId="169" fontId="8" fillId="0" borderId="0" xfId="8" applyNumberFormat="1" applyFont="1"/>
    <xf numFmtId="169" fontId="0" fillId="0" borderId="0" xfId="0" applyNumberFormat="1"/>
    <xf numFmtId="0" fontId="26" fillId="0" borderId="0" xfId="8" applyFont="1"/>
    <xf numFmtId="0" fontId="8" fillId="0" borderId="0" xfId="8" applyFont="1"/>
    <xf numFmtId="169" fontId="5" fillId="0" borderId="0" xfId="0" applyNumberFormat="1" applyFont="1" applyAlignment="1">
      <alignment horizontal="center" vertical="center"/>
    </xf>
    <xf numFmtId="164" fontId="0" fillId="0" borderId="23" xfId="11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26" xfId="11" applyNumberFormat="1" applyFont="1" applyBorder="1" applyAlignment="1">
      <alignment horizontal="center" vertical="center"/>
    </xf>
    <xf numFmtId="164" fontId="25" fillId="0" borderId="18" xfId="11" applyNumberFormat="1" applyFont="1" applyBorder="1" applyAlignment="1">
      <alignment horizontal="center" vertical="center"/>
    </xf>
    <xf numFmtId="2" fontId="5" fillId="0" borderId="0" xfId="0" applyNumberFormat="1" applyFont="1"/>
    <xf numFmtId="167" fontId="6" fillId="0" borderId="0" xfId="10" applyFont="1"/>
    <xf numFmtId="0" fontId="0" fillId="0" borderId="0" xfId="0" applyAlignment="1">
      <alignment horizontal="left" indent="1"/>
    </xf>
    <xf numFmtId="0" fontId="27" fillId="0" borderId="0" xfId="0" applyFont="1" applyAlignment="1">
      <alignment vertical="center"/>
    </xf>
    <xf numFmtId="0" fontId="8" fillId="4" borderId="0" xfId="8" applyFont="1" applyFill="1" applyAlignment="1">
      <alignment horizontal="center"/>
    </xf>
    <xf numFmtId="0" fontId="8" fillId="5" borderId="0" xfId="8" applyFont="1" applyFill="1" applyAlignment="1">
      <alignment horizontal="center"/>
    </xf>
    <xf numFmtId="0" fontId="9" fillId="6" borderId="5" xfId="8" applyFont="1" applyFill="1" applyBorder="1" applyAlignment="1">
      <alignment horizontal="center"/>
    </xf>
    <xf numFmtId="0" fontId="12" fillId="2" borderId="7" xfId="0" applyFont="1" applyFill="1" applyBorder="1" applyAlignment="1">
      <alignment horizontal="left"/>
    </xf>
    <xf numFmtId="0" fontId="12" fillId="2" borderId="0" xfId="0" applyFont="1" applyFill="1" applyAlignment="1">
      <alignment horizontal="left"/>
    </xf>
    <xf numFmtId="169" fontId="5" fillId="0" borderId="6" xfId="0" applyNumberFormat="1" applyFont="1" applyBorder="1" applyAlignment="1">
      <alignment horizontal="center"/>
    </xf>
    <xf numFmtId="14" fontId="17" fillId="3" borderId="1" xfId="0" applyNumberFormat="1" applyFont="1" applyFill="1" applyBorder="1" applyAlignment="1">
      <alignment horizontal="center" vertical="center"/>
    </xf>
    <xf numFmtId="14" fontId="17" fillId="3" borderId="2" xfId="0" applyNumberFormat="1" applyFont="1" applyFill="1" applyBorder="1" applyAlignment="1">
      <alignment horizontal="center" vertical="center"/>
    </xf>
    <xf numFmtId="14" fontId="17" fillId="3" borderId="3" xfId="0" applyNumberFormat="1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wrapText="1"/>
    </xf>
    <xf numFmtId="2" fontId="23" fillId="12" borderId="9" xfId="0" applyNumberFormat="1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/>
    </xf>
    <xf numFmtId="0" fontId="19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</cellXfs>
  <cellStyles count="12">
    <cellStyle name="Comma" xfId="10" builtinId="3"/>
    <cellStyle name="Comma 25 2" xfId="7" xr:uid="{8D819F52-F128-4D17-B07D-3D2D2DC649E7}"/>
    <cellStyle name="Currency" xfId="1" builtinId="4"/>
    <cellStyle name="Currency 2" xfId="4" xr:uid="{88619C2A-6EB0-488B-B356-88CBD564737B}"/>
    <cellStyle name="Currency 3" xfId="6" xr:uid="{9C770207-CE57-4BA8-A6BA-A4DDB2CB84E4}"/>
    <cellStyle name="Hyperlink" xfId="3" builtinId="8"/>
    <cellStyle name="Normal" xfId="0" builtinId="0"/>
    <cellStyle name="Normal 12 2" xfId="5" xr:uid="{0D002C7A-59F6-462B-93DA-80E0F4E9D640}"/>
    <cellStyle name="Normal 16" xfId="9" xr:uid="{C0AEEB99-7167-414B-9910-8DCBC99C30CB}"/>
    <cellStyle name="Normal 2" xfId="2" xr:uid="{92061C1F-AF02-4385-A0C4-309A2AEF2951}"/>
    <cellStyle name="Normal 2 2" xfId="8" xr:uid="{08C7F997-B230-4972-9002-D6EE47878EC2}"/>
    <cellStyle name="Percent" xfId="11" builtinId="5"/>
  </cellStyles>
  <dxfs count="83">
    <dxf>
      <numFmt numFmtId="0" formatCode="General"/>
    </dxf>
    <dxf>
      <numFmt numFmtId="0" formatCode="General"/>
    </dxf>
    <dxf>
      <numFmt numFmtId="169" formatCode="&quot;$&quot;#,##0.00"/>
    </dxf>
    <dxf>
      <numFmt numFmtId="169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0.0"/>
    </dxf>
    <dxf>
      <numFmt numFmtId="175" formatCode="m/d/yyyy\ h:mm"/>
    </dxf>
    <dxf>
      <numFmt numFmtId="175" formatCode="m/d/yyyy\ h:mm"/>
    </dxf>
    <dxf>
      <numFmt numFmtId="176" formatCode="m/d/yyyy"/>
    </dxf>
    <dxf>
      <numFmt numFmtId="171" formatCode="0.0"/>
    </dxf>
    <dxf>
      <numFmt numFmtId="168" formatCode="d\.hh:mm:ss"/>
    </dxf>
    <dxf>
      <numFmt numFmtId="168" formatCode="d\.hh:mm:ss"/>
    </dxf>
    <dxf>
      <numFmt numFmtId="168" formatCode="d\.hh:mm:ss"/>
    </dxf>
    <dxf>
      <numFmt numFmtId="176" formatCode="m/d/yyyy"/>
    </dxf>
    <dxf>
      <numFmt numFmtId="0" formatCode="General"/>
    </dxf>
    <dxf>
      <numFmt numFmtId="172" formatCode="[$-F400]h:mm:ss\ AM/PM"/>
    </dxf>
    <dxf>
      <numFmt numFmtId="172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9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6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6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3202970F-8A31-4050-B54E-3D2DD471B84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pivotCacheDefinition" Target="pivotCache/pivotCacheDefinition5.xml"/><Relationship Id="rId47" Type="http://schemas.openxmlformats.org/officeDocument/2006/relationships/pivotCacheDefinition" Target="pivotCache/pivotCacheDefinition10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sheetMetadata" Target="metadata.xml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pivotCacheDefinition" Target="pivotCache/pivotCacheDefinition6.xml"/><Relationship Id="rId48" Type="http://schemas.openxmlformats.org/officeDocument/2006/relationships/pivotCacheDefinition" Target="pivotCache/pivotCacheDefinition11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pivotCacheDefinition" Target="pivotCache/pivotCacheDefinition9.xml"/><Relationship Id="rId59" Type="http://schemas.openxmlformats.org/officeDocument/2006/relationships/customXml" Target="../customXml/item5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sharedStrings" Target="sharedStrings.xml"/><Relationship Id="rId60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33880302-C6AF-42F0-A6D6-36560DE879E7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111760</xdr:rowOff>
    </xdr:from>
    <xdr:to>
      <xdr:col>2</xdr:col>
      <xdr:colOff>1947334</xdr:colOff>
      <xdr:row>1</xdr:row>
      <xdr:rowOff>213360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CCCC7D-2F5E-42B8-94A6-54FB8DB6BBE1}"/>
            </a:ext>
          </a:extLst>
        </xdr:cNvPr>
        <xdr:cNvSpPr/>
      </xdr:nvSpPr>
      <xdr:spPr>
        <a:xfrm>
          <a:off x="2369820" y="11176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150495</xdr:colOff>
      <xdr:row>4</xdr:row>
      <xdr:rowOff>34924</xdr:rowOff>
    </xdr:from>
    <xdr:to>
      <xdr:col>1</xdr:col>
      <xdr:colOff>1849755</xdr:colOff>
      <xdr:row>5</xdr:row>
      <xdr:rowOff>161925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444DF885-F375-45DB-B6D1-A8E59D322FA1}"/>
            </a:ext>
          </a:extLst>
        </xdr:cNvPr>
        <xdr:cNvSpPr/>
      </xdr:nvSpPr>
      <xdr:spPr>
        <a:xfrm>
          <a:off x="150495" y="1035049"/>
          <a:ext cx="2213610" cy="365126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SEND VDP Statement</a:t>
          </a:r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6" name="Rectangle 85">
          <a:extLst>
            <a:ext uri="{FF2B5EF4-FFF2-40B4-BE49-F238E27FC236}">
              <a16:creationId xmlns:a16="http://schemas.microsoft.com/office/drawing/2014/main" id="{8C82C09C-40D4-411E-8D71-5CC86012A074}"/>
            </a:ext>
          </a:extLst>
        </xdr:cNvPr>
        <xdr:cNvSpPr/>
      </xdr:nvSpPr>
      <xdr:spPr>
        <a:xfrm>
          <a:off x="9144000" y="27051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31" name="Rectangle 130">
          <a:extLst>
            <a:ext uri="{FF2B5EF4-FFF2-40B4-BE49-F238E27FC236}">
              <a16:creationId xmlns:a16="http://schemas.microsoft.com/office/drawing/2014/main" id="{E209A121-5473-454B-BAAE-0DCC7C3CA009}"/>
            </a:ext>
          </a:extLst>
        </xdr:cNvPr>
        <xdr:cNvSpPr/>
      </xdr:nvSpPr>
      <xdr:spPr>
        <a:xfrm>
          <a:off x="9585960" y="2887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76199</xdr:colOff>
      <xdr:row>1</xdr:row>
      <xdr:rowOff>0</xdr:rowOff>
    </xdr:from>
    <xdr:to>
      <xdr:col>12</xdr:col>
      <xdr:colOff>279399</xdr:colOff>
      <xdr:row>1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49DC3862-27B5-4D3C-B134-D1CD6F00C62B}"/>
            </a:ext>
          </a:extLst>
        </xdr:cNvPr>
        <xdr:cNvSpPr/>
      </xdr:nvSpPr>
      <xdr:spPr>
        <a:xfrm>
          <a:off x="17807939" y="2667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77570F29-A804-4DCF-9EF2-081B0F3A313E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6934D825-9178-4355-A275-5C90D6905526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39" name="Rectangle 38">
          <a:extLst>
            <a:ext uri="{FF2B5EF4-FFF2-40B4-BE49-F238E27FC236}">
              <a16:creationId xmlns:a16="http://schemas.microsoft.com/office/drawing/2014/main" id="{29ACF8BB-13FC-4A29-8F2E-11D5916B698A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40" name="Rectangle 39">
          <a:extLst>
            <a:ext uri="{FF2B5EF4-FFF2-40B4-BE49-F238E27FC236}">
              <a16:creationId xmlns:a16="http://schemas.microsoft.com/office/drawing/2014/main" id="{348D8BFF-75CD-48BE-8DB7-8351F429BD0C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22C0815-A92B-405B-A345-52C04DFE2E73}"/>
            </a:ext>
          </a:extLst>
        </xdr:cNvPr>
        <xdr:cNvSpPr/>
      </xdr:nvSpPr>
      <xdr:spPr>
        <a:xfrm>
          <a:off x="1547622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05A9E408-2F78-4D14-A570-6966A810E7F6}"/>
            </a:ext>
          </a:extLst>
        </xdr:cNvPr>
        <xdr:cNvSpPr/>
      </xdr:nvSpPr>
      <xdr:spPr>
        <a:xfrm>
          <a:off x="2411730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38640349-D96F-4731-98F5-2808A26FE6A9}"/>
            </a:ext>
          </a:extLst>
        </xdr:cNvPr>
        <xdr:cNvSpPr/>
      </xdr:nvSpPr>
      <xdr:spPr>
        <a:xfrm>
          <a:off x="1706118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9" name="Rectangle 8">
          <a:extLst>
            <a:ext uri="{FF2B5EF4-FFF2-40B4-BE49-F238E27FC236}">
              <a16:creationId xmlns:a16="http://schemas.microsoft.com/office/drawing/2014/main" id="{1EC746B3-EA6D-4D66-AAD5-E04C6A60C15D}"/>
            </a:ext>
          </a:extLst>
        </xdr:cNvPr>
        <xdr:cNvSpPr/>
      </xdr:nvSpPr>
      <xdr:spPr>
        <a:xfrm>
          <a:off x="2560320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0" name="Rectangle 9">
          <a:extLst>
            <a:ext uri="{FF2B5EF4-FFF2-40B4-BE49-F238E27FC236}">
              <a16:creationId xmlns:a16="http://schemas.microsoft.com/office/drawing/2014/main" id="{30497714-D423-437B-B88E-10684906691B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1" name="Rectangle 10">
          <a:extLst>
            <a:ext uri="{FF2B5EF4-FFF2-40B4-BE49-F238E27FC236}">
              <a16:creationId xmlns:a16="http://schemas.microsoft.com/office/drawing/2014/main" id="{55BFB916-2F60-4C9B-AE53-909FDAD1AED2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4" name="Rectangle 13">
          <a:extLst>
            <a:ext uri="{FF2B5EF4-FFF2-40B4-BE49-F238E27FC236}">
              <a16:creationId xmlns:a16="http://schemas.microsoft.com/office/drawing/2014/main" id="{0EF9D826-6FA0-4CBE-B076-2BB4931DDDF8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5" name="Rectangle 14">
          <a:extLst>
            <a:ext uri="{FF2B5EF4-FFF2-40B4-BE49-F238E27FC236}">
              <a16:creationId xmlns:a16="http://schemas.microsoft.com/office/drawing/2014/main" id="{761AD5A8-C355-4D0B-B8EE-364052F13A88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4%20A%20CORP%20INVOICING\10%20OR\AUTOMATION\VDP%20AUTOMATION\VDP-DIV10%20AUTOMATION%20-%20New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3310189" createdVersion="8" refreshedVersion="8" minRefreshableVersion="3" recordCount="43" xr:uid="{1810D3DE-8973-42CB-B351-BD5585A7CC0A}">
  <cacheSource type="worksheet">
    <worksheetSource name="ADAHours"/>
  </cacheSource>
  <cacheFields count="30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8.5" maxValue="272.70000000000005"/>
    </cacheField>
    <cacheField name="Required Hours" numFmtId="0">
      <sharedItems containsSemiMixedTypes="0" containsString="0" containsNumber="1" minValue="36.5" maxValue="367"/>
    </cacheField>
    <cacheField name="Total Revenue Hours" numFmtId="0">
      <sharedItems containsSemiMixedTypes="0" containsString="0" containsNumber="1" minValue="6.02" maxValue="230.63"/>
    </cacheField>
    <cacheField name="% of Revenue Hours to Forecast" numFmtId="0">
      <sharedItems containsSemiMixedTypes="0" containsString="0" containsNumber="1" minValue="0.2" maxValue="1"/>
    </cacheField>
    <cacheField name="Bonus Hours" numFmtId="0">
      <sharedItems containsSemiMixedTypes="0" containsString="0" containsNumber="1" containsInteger="1" minValue="0" maxValue="0"/>
    </cacheField>
    <cacheField name="Core Revenue" numFmtId="0">
      <sharedItems containsSemiMixedTypes="0" containsString="0" containsNumber="1" minValue="154.11199999999999" maxValue="6273.1360000000004"/>
    </cacheField>
    <cacheField name="Contract Hours Incentive" numFmtId="0">
      <sharedItems containsSemiMixedTypes="0" containsString="0" containsNumber="1" minValue="0" maxValue="501.024"/>
    </cacheField>
    <cacheField name="Bonus" numFmtId="0">
      <sharedItems containsSemiMixedTypes="0" containsString="0" containsNumber="1" containsInteger="1" minValue="0" maxValue="0"/>
    </cacheField>
    <cacheField name="Total Earnings" numFmtId="0">
      <sharedItems containsSemiMixedTypes="0" containsString="0" containsNumber="1" minValue="154.11199999999999" maxValue="6273.1360000000004"/>
    </cacheField>
    <cacheField name="Total Revenue Hours - Original" numFmtId="0">
      <sharedItems containsSemiMixedTypes="0" containsString="0" containsNumber="1" minValue="6.02" maxValue="230.63"/>
    </cacheField>
    <cacheField name="Total Scheduled Duty Duration (hours)" numFmtId="0">
      <sharedItems containsSemiMixedTypes="0" containsString="0" containsNumber="1" minValue="8.5" maxValue="273.47000000000003"/>
    </cacheField>
    <cacheField name="Contract Hours Incentive Tier 1" numFmtId="0">
      <sharedItems containsSemiMixedTypes="0" containsString="0" containsNumber="1" minValue="0" maxValue="501.024"/>
    </cacheField>
    <cacheField name="Contract Hours Incentive Tier 2" numFmtId="0">
      <sharedItems containsSemiMixedTypes="0" containsString="0" containsNumber="1" containsInteger="1" minValue="0" maxValue="0"/>
    </cacheField>
    <cacheField name="Contract Hours Incentive Tier 3" numFmtId="0">
      <sharedItems containsSemiMixedTypes="0" containsString="0" containsNumber="1" minValue="0" maxValue="69.888000000000005"/>
    </cacheField>
    <cacheField name="Total Boardings" numFmtId="0">
      <sharedItems containsSemiMixedTypes="0" containsString="0" containsNumber="1" containsInteger="1" minValue="8" maxValue="285"/>
    </cacheField>
    <cacheField name="Per Revenue Supply Hour Rate" numFmtId="0">
      <sharedItems containsSemiMixedTypes="0" containsString="0" containsNumber="1" containsInteger="1" minValue="32" maxValue="34"/>
    </cacheField>
    <cacheField name="Top Up Incentive Rate" numFmtId="0">
      <sharedItems containsSemiMixedTypes="0" containsString="0" containsNumber="1" minValue="6.4" maxValue="6.8"/>
    </cacheField>
    <cacheField name="Core Rate Guarantee" numFmtId="0">
      <sharedItems containsSemiMixedTypes="0" containsString="0" containsNumber="1" minValue="25.6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  <cacheField name="Core Bonus Rev" numFmtId="0">
      <sharedItems containsSemiMixedTypes="0" containsString="0" containsNumber="1" containsInteger="1" minValue="0" maxValue="0"/>
    </cacheField>
    <cacheField name="Bonus Tier 1" numFmtId="0">
      <sharedItems containsSemiMixedTypes="0" containsString="0" containsNumber="1" containsInteger="1" minValue="0" maxValue="0"/>
    </cacheField>
    <cacheField name="Bonus Tier 2" numFmtId="0">
      <sharedItems containsSemiMixedTypes="0" containsString="0" containsNumber="1" containsInteger="1" minValue="0" maxValue="0"/>
    </cacheField>
    <cacheField name="Bonus Tier 3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3541666" createdVersion="8" refreshedVersion="8" minRefreshableVersion="3" recordCount="6" xr:uid="{725BA952-F2D6-4275-BE9F-68771DD66C3F}">
  <cacheSource type="worksheet">
    <worksheetSource name="StandbyADAGOLINK"/>
  </cacheSource>
  <cacheFields count="25">
    <cacheField name="PARTNER NAME" numFmtId="0">
      <sharedItems count="17">
        <s v="BOM TRANSPORTATION"/>
        <s v="PICKUP PARTNERS LLC"/>
        <s v="UAD TRANSPORTATION"/>
        <s v="HUB SOLUTIONS" u="1"/>
        <s v="ON-DIME LLC" u="1"/>
        <s v="PURPLE HEARTS TRANSPORTATION LLC" u="1"/>
        <s v="BM3 TRANSPORTATION LLC" u="1"/>
        <s v="DEDICATED KINGS LOGISTICS LLC" u="1"/>
        <s v="URECHA DUNN" u="1"/>
        <s v="CHOSEN WAY GLOBAL" u="1"/>
        <s v="DIAMOND LEGGETT" u="1"/>
        <s v="LATISHA JACKSON" u="1"/>
        <s v="BRYANT MATTHEWS" u="1"/>
        <s v="DANQUAN RODRIGUEZ" u="1"/>
        <s v="DEDICATED KINGS" u="1"/>
        <s v="BRADLEY BLACKLEDGE" u="1"/>
        <s v="SHIQWEDA BROWN" u="1"/>
      </sharedItems>
    </cacheField>
    <cacheField name="Week" numFmtId="0">
      <sharedItems count="2">
        <s v="Week1"/>
        <s v="Week2"/>
      </sharedItems>
    </cacheField>
    <cacheField name="Original StandBy Pay Hours" numFmtId="0">
      <sharedItems containsSemiMixedTypes="0" containsString="0" containsNumber="1" minValue="38.709999999999994" maxValue="56.94394444444444"/>
    </cacheField>
    <cacheField name="StandBy Pay Hours" numFmtId="0">
      <sharedItems containsSemiMixedTypes="0" containsString="0" containsNumber="1" minValue="38.709999999999994" maxValue="41.980000000000004"/>
    </cacheField>
    <cacheField name="Guaranteed StandBy Hours" numFmtId="0">
      <sharedItems containsSemiMixedTypes="0" containsString="0" containsNumber="1" minValue="3.019999999999996" maxValue="6.2900000000000063"/>
    </cacheField>
    <cacheField name="StandbyExtraHours" numFmtId="0">
      <sharedItems containsSemiMixedTypes="0" containsString="0" containsNumber="1" minValue="0" maxValue="16.003944444444443"/>
    </cacheField>
    <cacheField name="Core Revenue" numFmtId="0">
      <sharedItems containsSemiMixedTypes="0" containsString="0" containsNumber="1" containsInteger="1" minValue="1152" maxValue="1152"/>
    </cacheField>
    <cacheField name="% of Revenue Hours to Forecast" numFmtId="0">
      <sharedItems/>
    </cacheField>
    <cacheField name="StandbyTopUp" numFmtId="0">
      <sharedItems containsSemiMixedTypes="0" containsString="0" containsNumber="1" minValue="0" maxValue="512.12622222222217"/>
    </cacheField>
    <cacheField name="Total Earnings" numFmtId="0">
      <sharedItems containsSemiMixedTypes="0" containsString="0" containsNumber="1" minValue="1152" maxValue="1664.1261999999999"/>
    </cacheField>
    <cacheField name="DaysWorked" numFmtId="0">
      <sharedItems containsSemiMixedTypes="0" containsString="0" containsNumber="1" containsInteger="1" minValue="5" maxValue="7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8.709999999999994" maxValue="41.980000000000004"/>
    </cacheField>
    <cacheField name="STBY Unproductive" numFmtId="0">
      <sharedItems containsSemiMixedTypes="0" containsString="0" containsNumber="1" minValue="3.0199999999999996" maxValue="6.2900000000000009"/>
    </cacheField>
    <cacheField name="Standby Guarantee Hours" numFmtId="0">
      <sharedItems containsSemiMixedTypes="0" containsString="0" containsNumber="1" containsInteger="1" minValue="45" maxValue="45"/>
    </cacheField>
    <cacheField name="STBY Utilization" numFmtId="0">
      <sharedItems containsSemiMixedTypes="0" containsString="0" containsNumber="1" minValue="4.3011111111111111" maxValue="4.6644444444444444"/>
    </cacheField>
    <cacheField name="Contract Hours Incentive" numFmtId="0">
      <sharedItems containsSemiMixedTypes="0" containsString="0" containsNumber="1" minValue="0" maxValue="512.12620000000004"/>
    </cacheField>
    <cacheField name="Total Scheduled Duty Duration (Hours)" numFmtId="0">
      <sharedItems containsSemiMixedTypes="0" containsString="0" containsNumber="1" minValue="46" maxValue="68"/>
    </cacheField>
    <cacheField name="Total Duty Violation" numFmtId="0">
      <sharedItems containsString="0" containsBlank="1" containsNumber="1" containsInteger="1" minValue="50" maxValue="50"/>
    </cacheField>
    <cacheField name="Total Revenue Hours" numFmtId="0">
      <sharedItems containsSemiMixedTypes="0" containsString="0" containsNumber="1" minValue="38.709999999999994" maxValue="56.389999999999993"/>
    </cacheField>
    <cacheField name="Per Revenue Supply Hour Rate" numFmtId="0">
      <sharedItems containsSemiMixedTypes="0" containsString="0" containsNumber="1" containsInteger="1" minValue="32" maxValue="32"/>
    </cacheField>
    <cacheField name="Core Hours Worked" numFmtId="0">
      <sharedItems containsSemiMixedTypes="0" containsString="0" containsNumber="1" minValue="46" maxValue="68"/>
    </cacheField>
    <cacheField name="Top Up Incentive Rate" numFmtId="0">
      <sharedItems containsSemiMixedTypes="0" containsString="0" containsNumber="1" minValue="6.4" maxValue="6.4"/>
    </cacheField>
    <cacheField name="Core Rate Guarantee" numFmtId="0">
      <sharedItems containsSemiMixedTypes="0" containsString="0" containsNumber="1" minValue="25.6" maxValue="25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004628" createdVersion="8" refreshedVersion="8" minRefreshableVersion="3" recordCount="1" xr:uid="{C0541DA0-F8D7-448B-BECF-7EEF146BC033}">
  <cacheSource type="worksheet">
    <worksheetSource name="PartnerRateMissing"/>
  </cacheSource>
  <cacheFields count="17">
    <cacheField name="PARTNER NAME" numFmtId="0">
      <sharedItems containsNonDate="0" containsBlank="1" count="50">
        <m/>
        <s v="BTS INVESTORS GROUP, LLC" u="1"/>
        <s v="DAESHA SAFE TRANSPORT" u="1"/>
        <s v="QUNIFIA JACKSON" u="1"/>
        <s v="LOVEDAY IGWE" u="1"/>
        <s v="LAQUESHA HENDERSON" u="1"/>
        <s v="SHEILA JONES" u="1"/>
        <s v="BRANDON JACKSON" u="1"/>
        <s v="MELINIO TRANSIT (TX)" u="1"/>
        <s v="ASH ELITE TRANSPORTATION" u="1"/>
        <s v="ROYAL T KARE LLC" u="1"/>
        <s v="CEASAR WS LLC" u="1"/>
        <s v="INNER CITY LOGISTICS LLC" u="1"/>
        <s v="LDS LOGISTICS &amp; TRANSPORTATION" u="1"/>
        <s v="ORION TRANSIT, LLC" u="1"/>
        <s v="HAWK EXPRESS ENTERPRISES LLC" u="1"/>
        <s v="UAD TRANSPORTATION" u="1"/>
        <s v="LA PATRONA SERVICES LLC" u="1"/>
        <s v="LADY K HEALTHCARE" u="1"/>
        <s v="KLB TRANSPORT" u="1"/>
        <s v="LIZZY'S TRANSPORTATION LLC" u="1"/>
        <s v="HUB SOLUTIONS" u="1"/>
        <s v="TRAVEL GALS AND GENTS LLC" u="1"/>
        <s v="BM3 TRANSPORTATION LLC" u="1"/>
        <s v="BOM TRANSPORTATION" u="1"/>
        <s v="PICKUP PARTNERS LLC" u="1"/>
        <s v="WE CARE TRANSIT" u="1"/>
        <s v="BROOKES TRANSPORTATION, LLC" u="1"/>
        <s v="KV CONNECTIONS LLC" u="1"/>
        <s v="OBIKEL TRANSPORTATION LLC" u="1"/>
        <s v="ANGELS WAY TRANSIT" u="1"/>
        <s v="CHOSEN WAY GLOBAL" u="1"/>
        <s v="SERENITY CARE TRANSPORTATION" u="1"/>
        <s v="PURPLE HEARTS TRANSPORTATION LLC" u="1"/>
        <s v="ON THE MOVE LLC" u="1"/>
        <s v="TASTE GUILTY LLC" u="1"/>
        <s v="BREISHABREE TRANSPORTATION LLC" u="1"/>
        <s v="LYNN TRAVELING" u="1"/>
        <s v="ON-DIME LLC" u="1"/>
        <s v="NELLIED TRANSIT, LLC" u="1"/>
        <s v="DEDICATED KINGS LOGISTICS LLC" u="1"/>
        <s v="NELLIED TRANPORTATION" u="1"/>
        <s v="COLLINS PARTRANSIT TRANSPORTATION" u="1"/>
        <s v="DIAMOND LEGGETT" u="1"/>
        <s v="LATISHA JACKSON" u="1"/>
        <s v="BRYANT MATTHEWS" u="1"/>
        <s v="DANQUAN RODRIGUEZ" u="1"/>
        <s v="BRADLEY BLACKLEDGE" u="1"/>
        <s v="IHOJC LLC" u="1"/>
        <s v="SHIQWEDA BROWN" u="1"/>
      </sharedItems>
    </cacheField>
    <cacheField name="Week" numFmtId="0">
      <sharedItems containsNonDate="0" containsString="0" containsBlank="1"/>
    </cacheField>
    <cacheField name="Driver Name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Total Boardings" numFmtId="0">
      <sharedItems containsNonDate="0" containsString="0" containsBlank="1"/>
    </cacheField>
    <cacheField name="Bonus Hours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  <cacheField name="Fare R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236113" createdVersion="8" refreshedVersion="8" minRefreshableVersion="3" recordCount="429" xr:uid="{3C09218D-5359-4C67-91C2-A58BD997FEDB}">
  <cacheSource type="worksheet">
    <worksheetSource name="GOLINK"/>
  </cacheSource>
  <cacheFields count="61">
    <cacheField name="Driver Name" numFmtId="0">
      <sharedItems count="194">
        <s v="ALEX MOUTON"/>
        <s v="AMIR KHAN"/>
        <s v="ASHLEY CHATMAN"/>
        <s v="BENNY YOUNG"/>
        <s v="CARL HUDDLESTON"/>
        <s v="CARLO VALENTIN"/>
        <s v="CHADWICK MILLER"/>
        <s v="CHARLES DEWITT"/>
        <s v="CHRIS CAROLEO"/>
        <s v="CLOIS TAYLOR"/>
        <s v="COLYNN TENNYSON-NIXON"/>
        <s v="DAVID OAKES"/>
        <s v="DAZANDRA RANSOM"/>
        <s v="DEDRICC WILSON"/>
        <s v="DEVONTE JOHNSON"/>
        <s v="DIONNE SANDERS"/>
        <s v="DYTRAVIAN MALLARD"/>
        <s v="ELVA GARCIA"/>
        <s v="FITZGERALD MOORE"/>
        <s v="GARY NARANJO"/>
        <s v="HANY SHEBL"/>
        <s v="HENOK BEHRE"/>
        <s v="JABARI JOHNSON"/>
        <s v="JACQULYN JACKSON"/>
        <s v="JAMES KING"/>
        <s v="JAMES WILLIAMS"/>
        <s v="JESSICA ANDRADE"/>
        <s v="JOSHUA CHERRY"/>
        <s v="JOY JENKINS"/>
        <s v="KALIN HUMPHREY"/>
        <s v="KARINA JIMINEZ"/>
        <s v="KENDRICK GASSAWAY"/>
        <s v="KENNETH SMITH"/>
        <s v="KEVIN OWEN"/>
        <s v="LASONIA SADDLER"/>
        <s v="LINDA HOLLAND"/>
        <s v="MANNY GOMEZ"/>
        <s v="MAURIDI SANGANIRA (BIG STAR)"/>
        <s v="MICHAEL POPE"/>
        <s v="MICHAEL SMITH"/>
        <s v="MIRO PASKALEV"/>
        <s v="MORSHED CHOWDHURY"/>
        <s v="NATALIE HANEY"/>
        <s v="NATASHA TITTLE"/>
        <s v="NEKEDRA JACOBS"/>
        <s v="PHILLIP SAYLOR"/>
        <s v="PRINCE WILLIAMS"/>
        <s v="ROCHELLE DAWSON"/>
        <s v="RONNIE CARTER"/>
        <s v="SHURONDA MOSLEY"/>
        <s v="TAMMY SPENCER"/>
        <s v="TONYA SMITH"/>
        <s v="ULYSSES GRIFFIN"/>
        <s v="URECHA DUNN"/>
        <s v="WAYNE LEE"/>
        <s v="WILLIE WILLIAMS"/>
        <s v="ZAINAB MPIANA"/>
        <s v="BRYANT MATTHEWS"/>
        <s v="MARK KABAH"/>
        <s v="RU-CHRISTA MCHENRY"/>
        <s v="TMYRA FRANCIS"/>
        <s v="YURANA HARRIS"/>
        <s v="CASSIUS MALONE" u="1"/>
        <s v="CHELSEA WALKER" u="1"/>
        <s v="JEKARICK HARPER" u="1"/>
        <s v="JERMAINE PETTEWAY" u="1"/>
        <s v="KEITH HOLMES" u="1"/>
        <s v="LEON KING" u="1"/>
        <s v="OTHA CLARK" u="1"/>
        <s v="STERLING CARTER" u="1"/>
        <s v="TYREE RICHARD" u="1"/>
        <s v="DIAMOND LEGGETT" u="1"/>
        <s v="JAMES PHILLIPS" u="1"/>
        <s v="IRA DANIELS" u="1"/>
        <s v="JESSICA ANDREDE" u="1"/>
        <s v="KEVIN FORD" u="1"/>
        <s v="LESLIE RAMIREZ" u="1"/>
        <s v="SHENIKA LEWIS" u="1"/>
        <s v="JORDAN IVY" u="1"/>
        <s v="JERVEONOUS BRYANT" u="1"/>
        <s v="MAURIDI SANGANIRA" u="1"/>
        <s v="STACEY HILL" u="1"/>
        <s v="CATREANA ROBINSON" u="1"/>
        <s v="CHRISTOPHER BUTLER" u="1"/>
        <s v="JACQUELINE HARRIS" u="1"/>
        <s v="MIA VORTICE" u="1"/>
        <s v="TAKARA CUNNINGHAM" u="1"/>
        <s v="CUNNINGHAM TAKARA" u="1"/>
        <s v="AMAL ABUNAMOUS" u="1"/>
        <s v="MIKAYLA SMITH" u="1"/>
        <s v="MINERVA HARMON" u="1"/>
        <s v="REGINAL WATKINS" u="1"/>
        <s v="CARTER RONNIE" u="1"/>
        <s v="COLYNN NIXON" u="1"/>
        <s v="MOORE FITZGERALD" u="1"/>
        <s v="RAMIREZ LESLIE" u="1"/>
        <s v="SHUNTERIA CLEMONS" u="1"/>
        <s v="RU" u="1"/>
        <s v="WILLIAMS PRINCE" u="1"/>
        <s v="JALICEA MAYBERRY" u="1"/>
        <s v="ANTHONY EVANS" u="1"/>
        <s v="CHRISSY MCHENRY" u="1"/>
        <s v="SHEBL HANY" u="1"/>
        <s v="SHUNTERRIA CLEMONS" u="1"/>
        <s v="JERVENOUS BRYAN" u="1"/>
        <s v="BRADLEY FAVORS" u="1"/>
        <s v="BRENDA JORCILIEN" u="1"/>
        <s v="BRITTANY GREEN" u="1"/>
        <s v="DWAYNE BROWN" u="1"/>
        <s v="H SHEBL" u="1"/>
        <s v="HERMAN HENRY" u="1"/>
        <s v="RAUL SANCHEZ" u="1"/>
        <s v="TIMOTHY FORD" u="1"/>
        <s v="RHONDA MOSLEY" u="1"/>
        <s v="CESAR GOMEZ" u="1"/>
        <s v="DANQUAN RODRIGUEZ" u="1"/>
        <s v="DEWAYLAN JOHNSON" u="1"/>
        <s v="KIMBERLY ROBBINS" u="1"/>
        <s v="ORVIS LOGAN" u="1"/>
        <s v="SYDNEY AUSTEN" u="1"/>
        <s v="THEODORE PHILLIPS" u="1"/>
        <s v="YOUSIF ALMUSAWI" u="1"/>
        <s v="AMEERA SAEED" u="1"/>
        <s v="ANTHONY AGBROKO" u="1"/>
        <s v="ASHLEY BROWN" u="1"/>
        <s v="ASHTON COOK" u="1"/>
        <s v="BRITTANY SLOAN" u="1"/>
        <s v="CLEVELAND JONES" u="1"/>
        <s v="CORA TAYLOR" u="1"/>
        <s v="DAESHA THOMAS" u="1"/>
        <s v="DANNY WILSON" u="1"/>
        <s v="DESTIN BROWN" u="1"/>
        <s v="ELIZABETH GARCIA" u="1"/>
        <s v="ERNELL DELONEY" u="1"/>
        <s v="JACOBY LUJAN" u="1"/>
        <s v="JANET SUTTON" u="1"/>
        <s v="JATAVEON GREEN" u="1"/>
        <s v="JESSICA LOREDO" u="1"/>
        <s v="JOHNATHAN DELAROSA" u="1"/>
        <s v="KARINA HERNANDEZ" u="1"/>
        <s v="LATISHA JACKSON" u="1"/>
        <s v="MARK BROWN" u="1"/>
        <s v="MISTY ARTERBERRY" u="1"/>
        <s v="OBIOHA ALUKOGU" u="1"/>
        <s v="PATRICIA BROWNER" u="1"/>
        <s v="QAYSSAR ALGBURI" u="1"/>
        <s v="RAMMEOSHA IVY" u="1"/>
        <s v="SARAH JONES" u="1"/>
        <s v="SHAMARA SCALES" u="1"/>
        <s v="SHAQUILLA CUNNINGHAM" u="1"/>
        <s v="SHEILA RIDLEY" u="1"/>
        <s v="STORMY HARTFIELD" u="1"/>
        <s v="TAIESHA MAJOR" u="1"/>
        <s v="TAKESHIA WILLIAMS" u="1"/>
        <s v="VERDENA ROBERTSON" u="1"/>
        <s v="XAVIER PERKINS" u="1"/>
        <s v="YOHANNES MEKONNEN" u="1"/>
        <s v="SHIQWEDA BROWN" u="1"/>
        <s v="AARON ROBINSON" u="1"/>
        <s v="BRIAN HALL" u="1"/>
        <s v="TAREK KHALIL" u="1"/>
        <s v="TEKELIA SAVAGE" u="1"/>
        <s v="HERMAN HENRY BS" u="1"/>
        <s v="ASHLEY GEE" u="1"/>
        <s v="ERICKA VALENCIA" u="1"/>
        <s v="JASON KING" u="1"/>
        <s v="SAM ELDERWOODY" u="1"/>
        <s v="TYWANNA ROBINSON" u="1"/>
        <s v="GEORGE HANNA" u="1"/>
        <s v="GRAY MONEE" u="1"/>
        <s v="LATEISHA BANKS" u="1"/>
        <s v="SHUNTERIA CLEMMONS" u="1"/>
        <s v="TIKAYLA LOCKETT" u="1"/>
        <s v="ABBAS ISAWI" u="1"/>
        <s v="BILLY COLLINS" u="1"/>
        <s v="FABRICE KAMANDA" u="1"/>
        <s v="LUJAN JACOBY" u="1"/>
        <s v="MIA KIMBLE" u="1"/>
        <s v="ROBERTSON VERDENA" u="1"/>
        <s v="GREEN BRITTANY" u="1"/>
        <s v="HALL BRIAN" u="1"/>
        <s v="HENRY HERMAN" u="1"/>
        <s v="SMITH KENNETH" u="1"/>
        <s v="COLLINS BILLY" u="1"/>
        <s v="GARCIA ELIZABETH" u="1"/>
        <s v="MILLER CHADWICK" u="1"/>
        <s v="DAVIS PRECIOU" u="1"/>
        <s v="GEORGE IBRAHIM" u="1"/>
        <s v="TAMIKO STRAIN" u="1"/>
        <s v="GARY NARANGO" u="1"/>
        <s v="OSAMA ELDERWOODY" u="1"/>
        <s v="BRENDA  JORCILIEN" u="1"/>
        <s v="GEORGE  IBRAHIM" u="1"/>
        <s v="LATEISHA  BANKS" u="1"/>
      </sharedItems>
    </cacheField>
    <cacheField name="Week" numFmtId="0">
      <sharedItems/>
    </cacheField>
    <cacheField name="Date" numFmtId="0">
      <sharedItems containsSemiMixedTypes="0" containsString="0" containsNumber="1" containsInteger="1" minValue="45726" maxValue="45739"/>
    </cacheField>
    <cacheField name="Core Hours Worked" numFmtId="0">
      <sharedItems containsSemiMixedTypes="0" containsString="0" containsNumber="1" minValue="-0.77361111111111125" maxValue="10.381888888888888"/>
    </cacheField>
    <cacheField name="Late to Duty" numFmtId="0">
      <sharedItems containsSemiMixedTypes="0" containsString="0" containsNumber="1" minValue="0" maxValue="3.2581018518518516E-2"/>
    </cacheField>
    <cacheField name="Early Depart From Duty" numFmtId="0">
      <sharedItems containsSemiMixedTypes="0" containsString="0" containsNumber="1" minValue="0" maxValue="0.49228009259259259"/>
    </cacheField>
    <cacheField name="Late to Duty Violation" numFmtId="0">
      <sharedItems containsSemiMixedTypes="0" containsString="0" containsNumber="1" containsInteger="1" minValue="0" maxValue="50"/>
    </cacheField>
    <cacheField name="Early Depart From Duty Violation" numFmtId="0">
      <sharedItems containsSemiMixedTypes="0" containsString="0" containsNumber="1" containsInteger="1" minValue="0" maxValue="50"/>
    </cacheField>
    <cacheField name="PARTNER NAME" numFmtId="0">
      <sharedItems containsBlank="1" count="50">
        <s v="HUNDREDFOLD SERVICES, LLC"/>
        <s v="MELINIO TRANSIT (TX)"/>
        <s v="ORION TRANSIT, LLC"/>
        <s v="BROOKES TRANSPORTATION, LLC"/>
        <s v="PICKUP PARTNERS LLC"/>
        <s v="UAD TRANSPORTATION"/>
        <s v="BOM TRANSPORTATION"/>
        <m u="1"/>
        <s v="ROYAL T KARE LLC" u="1"/>
        <s v="ON-DIME LLC" u="1"/>
        <s v="ANGELS WAY TRANSIT" u="1"/>
        <s v="HUB SOLUTIONS" u="1"/>
        <s v="RESILIENT LOGISTICS MGMT LLC" u="1"/>
        <s v="STAR RIDE TRANS, LLC" u="1"/>
        <s v="BM3 TRANSPORTATION LLC" u="1"/>
        <s v="DEDICATED KINGS LOGISTICS LLC" u="1"/>
        <s v="LADY K HEALTHCARE" u="1"/>
        <s v="LDS LOGISTICS &amp; TRANSPORTATION" u="1"/>
        <s v="TRAVEL GALS AND GENTS LLC" u="1"/>
        <s v="CEASAR WS LLC" u="1"/>
        <s v="INNER CITY LOGISTICS LLC" u="1"/>
        <s v="KLB TRANSPORT" u="1"/>
        <s v="ASH ELITE TRANSPORTATION" u="1"/>
        <s v="WE CARE TRANSIT" u="1"/>
        <s v="PURPLE HEARTS TRANSPORTATION LLC" u="1"/>
        <s v="DAESHA SAFE TRANSPORT" u="1"/>
        <s v="LIZZY'S TRANSPORTATION LLC" u="1"/>
        <s v="NELLIED TRANSIT, LLC" u="1"/>
        <s v="HAWK EXPRESS ENTERPRISES LLC" u="1"/>
        <s v="ON THE MOVE LLC" u="1"/>
        <s v="LA PATRONA SERVICES LLC" u="1"/>
        <s v="CHOSEN WAY GLOBAL" u="1"/>
        <s v="TASTE GUILTY LLC" u="1"/>
        <s v="OBIKEL TRANSPORTATION LLC" u="1"/>
        <s v="LYNN TRAVELING" u="1"/>
        <s v="KV CONNECTIONS LLC" u="1"/>
        <s v="SERENITY CARE TRANSPORTATION" u="1"/>
        <s v="NELLIED TRANPORTATION" u="1"/>
        <s v="ERNELL DELONEY" u="1"/>
        <s v="URECHA DUNN" u="1"/>
        <s v="BRYANT MATTHEWS" u="1"/>
        <s v="DANQUAN RODRIGUEZ" u="1"/>
        <s v="DIAMOND LEGGETT" u="1"/>
        <s v="DEDICATED KINGS" u="1"/>
        <s v="LATEISHA BANKS" u="1"/>
        <s v="COLLINS PARTRANSIT TRANSPORTATION" u="1"/>
        <s v="METANOIA CORPORATE LLC" u="1"/>
        <s v="LATISHA JACKSON" u="1"/>
        <s v="BIG STAR-3" u="1"/>
        <s v="HUNDREDFOLD SERVICES" u="1"/>
      </sharedItems>
    </cacheField>
    <cacheField name="First Seen In Service Area Time" numFmtId="172">
      <sharedItems containsSemiMixedTypes="0" containsNonDate="0" containsDate="1" containsString="0" minDate="1899-12-30T04:55:04" maxDate="1899-12-30T21:55:38"/>
    </cacheField>
    <cacheField name="Last Seen In Service Area Time" numFmtId="172">
      <sharedItems containsSemiMixedTypes="0" containsNonDate="0" containsDate="1" containsString="0" minDate="1899-12-30T00:00:00" maxDate="1899-12-30T23:59:49"/>
    </cacheField>
    <cacheField name="Total Revenue Hours" numFmtId="0">
      <sharedItems containsSemiMixedTypes="0" containsString="0" containsNumber="1" minValue="0" maxValue="10.029999999999999"/>
    </cacheField>
    <cacheField name="Provider" numFmtId="0">
      <sharedItems/>
    </cacheField>
    <cacheField name="Duty ID" numFmtId="0">
      <sharedItems/>
    </cacheField>
    <cacheField name="Notes" numFmtId="0">
      <sharedItems/>
    </cacheField>
    <cacheField name="Duty Identifier" numFmtId="0">
      <sharedItems/>
    </cacheField>
    <cacheField name="Duty Created Time" numFmtId="0">
      <sharedItems/>
    </cacheField>
    <cacheField name="Duty Scheduled Start Time" numFmtId="0">
      <sharedItems containsSemiMixedTypes="0" containsDate="1" containsString="0" containsMixedTypes="1" minDate="1900-01-03T14:51:04" maxDate="1899-12-30T00:00:00"/>
    </cacheField>
    <cacheField name="Duty Actual Started Time" numFmtId="0">
      <sharedItems containsSemiMixedTypes="0" containsDate="1" containsString="0" containsMixedTypes="1" minDate="1899-12-30T00:00:00" maxDate="1899-12-30T00:00:00"/>
    </cacheField>
    <cacheField name="Duty Scheduled End Time" numFmtId="0">
      <sharedItems containsSemiMixedTypes="0" containsDate="1" containsString="0" containsMixedTypes="1" minDate="2025-03-14T14:30:00" maxDate="1900-01-03T16:51:04"/>
    </cacheField>
    <cacheField name="Duty Actual Completed Time" numFmtId="0">
      <sharedItems containsSemiMixedTypes="0" containsDate="1" containsString="0" containsMixedTypes="1" minDate="1899-12-30T00:00:00" maxDate="1900-01-03T16:51:04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1.26" maxValue="21.69"/>
    </cacheField>
    <cacheField name="Total Scheduled Duty Duration (hours)" numFmtId="0">
      <sharedItems containsSemiMixedTypes="0" containsString="0" containsNumber="1" minValue="1.31" maxValue="21.58"/>
    </cacheField>
    <cacheField name="Total Travel Distance (Mi)" numFmtId="0">
      <sharedItems containsSemiMixedTypes="0" containsString="0" containsNumber="1" minValue="10.119999999999999" maxValue="337.5"/>
    </cacheField>
    <cacheField name="Total Revenue Distance (Mi)" numFmtId="0">
      <sharedItems containsSemiMixedTypes="0" containsString="0" containsNumber="1" minValue="0" maxValue="333.71"/>
    </cacheField>
    <cacheField name="Distance Without Passengers (Mi)" numFmtId="0">
      <sharedItems containsSemiMixedTypes="0" containsString="0" containsNumber="1" minValue="5.94" maxValue="210.56"/>
    </cacheField>
    <cacheField name="Total Time Without Passengers (hours)" numFmtId="0">
      <sharedItems containsSemiMixedTypes="0" containsString="0" containsNumber="1" minValue="0.77" maxValue="17.600000000000001"/>
    </cacheField>
    <cacheField name="Pause Duration while In Progress (min)" numFmtId="0">
      <sharedItems containsSemiMixedTypes="0" containsString="0" containsNumber="1" minValue="0" maxValue="400.32"/>
    </cacheField>
    <cacheField name="Paused Notes" numFmtId="0">
      <sharedItems/>
    </cacheField>
    <cacheField name="Total Actual Break (hours)" numFmtId="0">
      <sharedItems containsSemiMixedTypes="0" containsString="0" containsNumber="1" minValue="0" maxValue="1.0002777777777778"/>
    </cacheField>
    <cacheField name="Total Number of Breaks" numFmtId="0">
      <sharedItems containsSemiMixedTypes="0" containsString="0" containsNumber="1" containsInteger="1" minValue="0" maxValue="2"/>
    </cacheField>
    <cacheField name="Total Scheduled Break (hours)" numFmtId="0">
      <sharedItems containsSemiMixedTypes="0" containsString="0" containsNumber="1" minValue="0" maxValue="1"/>
    </cacheField>
    <cacheField name="Total Break Distance (Mi)" numFmtId="0">
      <sharedItems containsSemiMixedTypes="0" containsString="0" containsNumber="1" minValue="0" maxValue="11.53"/>
    </cacheField>
    <cacheField name="Break Times" numFmtId="0">
      <sharedItems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Fleet Type" numFmtId="0">
      <sharedItems/>
    </cacheField>
    <cacheField name="Total Boardings" numFmtId="0">
      <sharedItems containsSemiMixedTypes="0" containsString="0" containsNumber="1" containsInteger="1" minValue="0" maxValue="53"/>
    </cacheField>
    <cacheField name="Rider Mobile App Bookings" numFmtId="0">
      <sharedItems containsSemiMixedTypes="0" containsString="0" containsNumber="1" containsInteger="1" minValue="0" maxValue="47"/>
    </cacheField>
    <cacheField name="Rider Web Book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0" maxValue="10"/>
    </cacheField>
    <cacheField name="IVR Bookings" numFmtId="0">
      <sharedItems containsSemiMixedTypes="0" containsString="0" containsNumber="1" containsInteger="1" minValue="0" maxValue="0"/>
    </cacheField>
    <cacheField name="AI Voice Booking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Paused and Breaks" numFmtId="0">
      <sharedItems containsSemiMixedTypes="0" containsString="0" containsNumber="1" minValue="0" maxValue="7.1719999999999997"/>
    </cacheField>
    <cacheField name="Liquidated Damage" numFmtId="0">
      <sharedItems containsSemiMixedTypes="0" containsString="0" containsNumber="1" containsInteger="1" minValue="50" maxValue="50"/>
    </cacheField>
    <cacheField name="Core Hours" numFmtId="0">
      <sharedItems containsSemiMixedTypes="0" containsString="0" containsNumber="1" minValue="1.2402777777777778" maxValue="10.388055555555555"/>
    </cacheField>
    <cacheField name="Total Revenue Hours - Original" numFmtId="0">
      <sharedItems containsSemiMixedTypes="0" containsString="0" containsNumber="1" minValue="0" maxValue="10.029999999999999"/>
    </cacheField>
    <cacheField name="Total Duty Violation" numFmtId="0">
      <sharedItems containsSemiMixedTypes="0" containsString="0" containsNumber="1" containsInteger="1" minValue="0" maxValue="100"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8.880000000000003" maxValue="40.94"/>
    </cacheField>
    <cacheField name="SumSTBYTracker.Unproductive" numFmtId="0">
      <sharedItems containsString="0" containsBlank="1" containsNumber="1" minValue="4.0600000000000005" maxValue="6.12"/>
    </cacheField>
    <cacheField name="SumSTBYTracker.Utilization" numFmtId="0">
      <sharedItems containsString="0" containsBlank="1" containsNumber="1" minValue="4.32" maxValue="4.54888888888888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46759" createdVersion="8" refreshedVersion="8" minRefreshableVersion="3" recordCount="339" xr:uid="{E59B2C99-B4F3-48FA-92F1-7D6689287C24}">
  <cacheSource type="worksheet">
    <worksheetSource name="ADA"/>
  </cacheSource>
  <cacheFields count="59">
    <cacheField name="Driver Name" numFmtId="0">
      <sharedItems count="159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AVID OAKES"/>
        <s v="DEDRICC WILSON"/>
        <s v="DIAMOND LEGGETT"/>
        <s v="ELIZABETH GARCIA"/>
        <s v="ELVA GARCIA"/>
        <s v="JACQUELINE HARRIS"/>
        <s v="JALICEA MAYBERRY"/>
        <s v="JAMES PHILLIPS"/>
        <s v="JANET SUTTON"/>
        <s v="JOHNATHAN DELAROSA"/>
        <s v="JOSHUA GEE"/>
        <s v="KENNETH SMITH"/>
        <s v="KIMBERLY ROBBINS"/>
        <s v="LAQUESHA HENDERSON"/>
        <s v="LINDA HOLLAND"/>
        <s v="LOVEDAY IGWE"/>
        <s v="MANNY GOMEZ"/>
        <s v="MARK BROWN"/>
        <s v="MARK KABAH"/>
        <s v="MIA VORTICE"/>
        <s v="MIRO PASKALEV"/>
        <s v="NATASHA TITTLE"/>
        <s v="QAYSSAR ALGBURI"/>
        <s v="RIC SHANA SANDERS"/>
        <s v="SARAH JONES"/>
        <s v="SHAMARA SCALES"/>
        <s v="SHAMBREISHA SPENCER"/>
        <s v="SHEILA JONES"/>
        <s v="SHIQWEDA BROWN"/>
        <s v="SHURONDA MOSLEY"/>
        <s v="TAIESHA MAJOR"/>
        <s v="TROY SIMS"/>
        <s v="ULYSSES GRIFFIN"/>
        <s v="URECHA DUNN"/>
        <s v="KARINA HERNANDEZ"/>
        <s v="KENDRICK GASSAWAY"/>
        <s v="MICHAEL SMITH"/>
        <s v="ROCHELLE DAWSON"/>
        <s v="TMYRA FRANCIS"/>
        <s v="ASHTON COOK" u="1"/>
        <s v="CASSIUS MALONE" u="1"/>
        <s v="JEKARICK HARPER" u="1"/>
        <s v="JESSICA LOREDO" u="1"/>
        <s v="MICHAEL POPE" u="1"/>
        <s v="OTHA CLARK" u="1"/>
        <s v="YOHANNES MEKONNEN" u="1"/>
        <s v="DAZANDRA RANSOM" u="1"/>
        <s v="KEITH HOLMES" u="1"/>
        <s v="LEON KING" u="1"/>
        <s v="WAYNE LEE" u="1"/>
        <s v="CHARLES DEWITT" u="1"/>
        <s v="DAESHA THOMAS" u="1"/>
        <s v="KALIN HUMPHREY" u="1"/>
        <s v="KEVIN FORD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JOY JENKINS" u="1"/>
        <s v="KEVIN OWEN" u="1"/>
        <s v="LATARA NORMAN" u="1"/>
        <s v="SYDNEY AUSTEN" u="1"/>
        <s v="DESTIN BROWN" u="1"/>
        <s v="DEVONTE JOHNSON" u="1"/>
        <s v="FITZGERALD MOORE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ATALIE HANEY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MIA KIMBLE" u="1"/>
        <s v="JERVENOUS BRYAN" u="1"/>
        <s v="OBIOHA ALUKOGO" u="1"/>
        <s v="QAYSSAR AL GBURI" u="1"/>
        <s v="SPENCER SHAMBREISHA" u="1"/>
        <s v="SYDNEY AUSTEN BS" u="1"/>
        <s v="YAHAYA BOUKARI BS" u="1"/>
        <s v="MONEE GRAY" u="1"/>
        <s v="TAREK KHALIL" u="1"/>
        <s v="TRAVION JOHNSON" u="1"/>
      </sharedItems>
    </cacheField>
    <cacheField name="Week" numFmtId="0">
      <sharedItems/>
    </cacheField>
    <cacheField name="Date" numFmtId="14">
      <sharedItems containsSemiMixedTypes="0" containsNonDate="0" containsDate="1" containsString="0" minDate="2025-03-10T00:00:00" maxDate="2025-03-24T00:00:00"/>
    </cacheField>
    <cacheField name="Total Revenue Hours" numFmtId="0">
      <sharedItems containsSemiMixedTypes="0" containsString="0" containsNumber="1" minValue="0.54" maxValue="12.1"/>
    </cacheField>
    <cacheField name="Bonus Hours" numFmtId="0">
      <sharedItems containsSemiMixedTypes="0" containsString="0" containsNumber="1" containsInteger="1" minValue="0" maxValue="0"/>
    </cacheField>
    <cacheField name="Total Boardings" numFmtId="0">
      <sharedItems containsSemiMixedTypes="0" containsString="0" containsNumber="1" containsInteger="1" minValue="2" maxValue="20"/>
    </cacheField>
    <cacheField name="First Seen In Service Area Time" numFmtId="0">
      <sharedItems containsSemiMixedTypes="0" containsString="0" containsNumber="1" minValue="45726.142465277779" maxValue="45739.67391203704"/>
    </cacheField>
    <cacheField name="Last Seen In Service Area Time" numFmtId="0">
      <sharedItems containsSemiMixedTypes="0" containsString="0" containsNumber="1" minValue="45726.517465277779" maxValue="45740.00371527778"/>
    </cacheField>
    <cacheField name="PARTNER NAME" numFmtId="0">
      <sharedItems containsBlank="1" count="73">
        <s v="ASH ELITE TRANSPORTATION"/>
        <s v="ORION TRANSIT, LLC"/>
        <s v="LA PATRONA SERVICES LLC"/>
        <s v="BROOKES TRANSPORTATION, LLC"/>
        <s v="BRANDON JACKSON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RESILIENT LOGISTICS MGMT LLC"/>
        <s v="HUNDREDFOLD SERVICES, LLC"/>
        <s v="LADY K HEALTHCARE"/>
        <s v="LAQUESHA HENDERSON"/>
        <s v="LOVEDAY IGWE"/>
        <s v="HUB SOLUTIONS"/>
        <s v="CEASAR WS LLC"/>
        <s v="INNER CITY LOGISTICS LLC"/>
        <s v="LYNN TRAVELING"/>
        <s v="BREISHABREE TRANSPORTATION LLC"/>
        <s v="SERENITY CARE TRANSPORTATION"/>
        <s v="BTS INVESTORS GROUP, LLC"/>
        <s v="UAD TRANSPORTATION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DEDICATED KINGS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  <s v="BIG STAR-3" u="1"/>
      </sharedItems>
    </cacheField>
    <cacheField name="Provider" numFmtId="0">
      <sharedItems/>
    </cacheField>
    <cacheField name="Notes" numFmtId="0">
      <sharedItems/>
    </cacheField>
    <cacheField name="Duty ID" numFmtId="0">
      <sharedItems/>
    </cacheField>
    <cacheField name="Duty Identifier" numFmtId="0">
      <sharedItems/>
    </cacheField>
    <cacheField name="Duty Created Time" numFmtId="0">
      <sharedItems containsSemiMixedTypes="0" containsString="0" containsNumber="1" minValue="45719.363946759258" maxValue="45739.665405092594"/>
    </cacheField>
    <cacheField name="Duty Scheduled Start Time" numFmtId="0">
      <sharedItems containsSemiMixedTypes="0" containsString="0" containsNumber="1" minValue="45726.145833333336" maxValue="45739.677083333336"/>
    </cacheField>
    <cacheField name="Duty Actual Started Time" numFmtId="0">
      <sharedItems containsSemiMixedTypes="0" containsString="0" containsNumber="1" minValue="45726.142465277779" maxValue="45739.67391203704"/>
    </cacheField>
    <cacheField name="Duty Scheduled End Time" numFmtId="0">
      <sharedItems containsSemiMixedTypes="0" containsString="0" containsNumber="1" minValue="45726.520833333336" maxValue="45740.010416666664"/>
    </cacheField>
    <cacheField name="Duty Actual Completed Time" numFmtId="0">
      <sharedItems containsSemiMixedTypes="0" containsString="0" containsNumber="1" minValue="45726.517523148148" maxValue="45740.01190972222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1.1100000000000001" maxValue="14.12"/>
    </cacheField>
    <cacheField name="Total Scheduled Duty Duration (hours)" numFmtId="0">
      <sharedItems containsSemiMixedTypes="0" containsString="0" containsNumber="1" minValue="1" maxValue="14"/>
    </cacheField>
    <cacheField name="Total Travel Distance (Mi)" numFmtId="0">
      <sharedItems containsSemiMixedTypes="0" containsString="0" containsNumber="1" minValue="33.18" maxValue="441.53"/>
    </cacheField>
    <cacheField name="Total Revenue Distance (Mi)" numFmtId="0">
      <sharedItems containsSemiMixedTypes="0" containsString="0" containsNumber="1" minValue="14.89" maxValue="410.97"/>
    </cacheField>
    <cacheField name="Distance Without Passengers (Mi)" numFmtId="0">
      <sharedItems containsSemiMixedTypes="0" containsString="0" containsNumber="1" minValue="17.37" maxValue="262.16000000000003"/>
    </cacheField>
    <cacheField name="Total Time Without Passengers (hours)" numFmtId="0">
      <sharedItems containsSemiMixedTypes="0" containsString="0" containsNumber="1" minValue="0.68" maxValue="9.1199999999999992"/>
    </cacheField>
    <cacheField name="Pause Duration while In Progress (min)" numFmtId="0">
      <sharedItems containsSemiMixedTypes="0" containsString="0" containsNumber="1" minValue="0" maxValue="140.38"/>
    </cacheField>
    <cacheField name="Notes_1" numFmtId="0">
      <sharedItems/>
    </cacheField>
    <cacheField name="Total Actual Break (hours)" numFmtId="0">
      <sharedItems containsSemiMixedTypes="0" containsString="0" containsNumber="1" minValue="0" maxValue="0.67361111111111116"/>
    </cacheField>
    <cacheField name="Total Number of Breaks" numFmtId="0">
      <sharedItems containsSemiMixedTypes="0" containsString="0" containsNumber="1" containsInteger="1" minValue="0" maxValue="2"/>
    </cacheField>
    <cacheField name="Total Scheduled Break (hours)" numFmtId="0">
      <sharedItems containsSemiMixedTypes="0" containsString="0" containsNumber="1" minValue="0" maxValue="1"/>
    </cacheField>
    <cacheField name="Total Break Distance (Mi)" numFmtId="0">
      <sharedItems containsSemiMixedTypes="0" containsString="0" containsNumber="1" minValue="0" maxValue="20.239999999999998"/>
    </cacheField>
    <cacheField name="Break Times" numFmtId="0">
      <sharedItems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Fleet Type" numFmtId="0">
      <sharedItems/>
    </cacheField>
    <cacheField name="Rider Mobile App Bookings" numFmtId="0">
      <sharedItems containsSemiMixedTypes="0" containsString="0" containsNumber="1" containsInteger="1" minValue="0" maxValue="0"/>
    </cacheField>
    <cacheField name="Rider Web Bookings" numFmtId="0">
      <sharedItems containsSemiMixedTypes="0" containsString="0" containsNumber="1" containsInteger="1" minValue="0" maxValue="5"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2" maxValue="20"/>
    </cacheField>
    <cacheField name="IVR Bookings" numFmtId="0">
      <sharedItems containsSemiMixedTypes="0" containsString="0" containsNumber="1" containsInteger="1" minValue="0" maxValue="0"/>
    </cacheField>
    <cacheField name="Total Revenue Hours - Original" numFmtId="0">
      <sharedItems containsSemiMixedTypes="0" containsString="0" containsNumber="1" minValue="0.54" maxValue="12.1"/>
    </cacheField>
    <cacheField name="AI Voice Bookings" numFmtId="0">
      <sharedItems containsSemiMixedTypes="0" containsString="0" containsNumber="1" containsInteger="1" minValue="0" maxValue="0"/>
    </cacheField>
    <cacheField name="% of Pay Hours" numFmtId="0">
      <sharedItems containsSemiMixedTypes="0" containsString="0" containsNumber="1" containsInteger="1" minValue="0" maxValue="0"/>
    </cacheField>
    <cacheField name="Index" numFmtId="0">
      <sharedItems containsSemiMixedTypes="0" containsString="0" containsNumber="1" containsInteger="1" minValue="0" maxValue="0"/>
    </cacheField>
    <cacheField name="Count" numFmtId="0">
      <sharedItems containsSemiMixedTypes="0" containsString="0" containsNumber="1" containsInteger="1" minValue="1" maxValue="1"/>
    </cacheField>
    <cacheField name="PH" numFmtId="0">
      <sharedItems containsSemiMixedTypes="0" containsString="0" containsNumber="1" minValue="1" maxValue="14"/>
    </cacheField>
    <cacheField name="Core Hours Worked" numFmtId="0">
      <sharedItems containsSemiMixedTypes="0" containsString="0" containsNumber="1" minValue="1" maxValue="14"/>
    </cacheField>
    <cacheField name="Pay Hour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8.709999999999994" maxValue="41.980000000000004"/>
    </cacheField>
    <cacheField name="SumSTBYTracker.Unproductive" numFmtId="0">
      <sharedItems containsString="0" containsBlank="1" containsNumber="1" minValue="3.0199999999999996" maxValue="6.2900000000000009"/>
    </cacheField>
    <cacheField name="SumSTBYTracker.Utilization" numFmtId="0">
      <sharedItems containsString="0" containsBlank="1" containsNumber="1" minValue="4.3011111111111111" maxValue="4.66444444444444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699074" createdVersion="8" refreshedVersion="8" minRefreshableVersion="3" recordCount="4" xr:uid="{210BBB47-84A9-4146-89B8-9DB629CF2C26}">
  <cacheSource type="worksheet">
    <worksheetSource name="Coupon"/>
  </cacheSource>
  <cacheFields count="6">
    <cacheField name="Last" numFmtId="0">
      <sharedItems/>
    </cacheField>
    <cacheField name="First" numFmtId="0">
      <sharedItems/>
    </cacheField>
    <cacheField name="Coupons Collected" numFmtId="0">
      <sharedItems containsSemiMixedTypes="0" containsString="0" containsNumber="1" containsInteger="1" minValue="11" maxValue="53"/>
    </cacheField>
    <cacheField name="Coupon Value" numFmtId="0">
      <sharedItems containsSemiMixedTypes="0" containsString="0" containsNumber="1" containsInteger="1" minValue="33" maxValue="159"/>
    </cacheField>
    <cacheField name="Name" numFmtId="0">
      <sharedItems containsBlank="1" count="93">
        <s v="CHRISTOPHER BUTLER"/>
        <s v="QAYSSAR ALGBURI"/>
        <s v="KARINA HERNANDEZ"/>
        <s v="DIAMOND LEGGETT"/>
        <m u="1"/>
        <s v="ASHLEY BROWN" u="1"/>
        <s v="BRITTANY GREEN" u="1"/>
        <s v="BRANDON JACKSON" u="1"/>
        <s v="SHAMBREISHA SPENCER" u="1"/>
        <s v="TAIESHA MAJOR" u="1"/>
        <s v="KIMBERLY ROBBINS" u="1"/>
        <s v="LAQUESHA HENDERSON" u="1"/>
        <s v="JESSICA LOREDO" u="1"/>
        <s v="LEON KING" u="1"/>
        <s v="BRYANT MATTHEWS" u="1"/>
        <s v="DEDRICC WILSON" u="1"/>
        <s v="MIA VORTICE" u="1"/>
        <s v="ELIZABETH GARCIA" u="1"/>
        <s v="TAKARA CUNNINGHAM" u="1"/>
        <s v="CHADWICK MILLER" u="1"/>
        <s v="QUNIFIA JACKSON" u="1"/>
        <s v="SHIQWEDA BROWN" u="1"/>
        <s v="QUINIFIA JACKSON" u="1"/>
        <s v="DAESHA THOMAS" u="1"/>
        <s v="SARAH JONES" u="1"/>
        <s v="LESLIE RAMIREZ" u="1"/>
        <s v="SYDNEY AUSTEN" u="1"/>
        <s v="URECHA DUNN" u="1"/>
        <s v="UNCLAIMED COUPONS UNCLAIMED COUPONS" u="1"/>
        <s v="YOHANNES MEKONNEN" u="1"/>
        <s v="VERDENA ROBERTSON" u="1"/>
        <s v="JOHNATHAN DELAROSA" u="1"/>
        <s v="JAMES PHILLIPS" u="1"/>
        <s v="MISTY ARTERBERRY" u="1"/>
        <s v="YOUSIF ALMUSAWI" u="1"/>
        <s v="SHAMARA SCALES" u="1"/>
        <s v="TAKESHIA WILLIAMS" u="1"/>
        <s v="ERNELL DELONEY" u="1"/>
        <s v="SHAQUILLA CUNNINGHAM" u="1"/>
        <s v="CATREANA ROBINSON" u="1"/>
        <s v="JANET SUTTON" u="1"/>
        <s v="LATISHA JACKSON" u="1"/>
        <s v="CLEVELAND JONES" u="1"/>
        <s v="JACOBY LUJAN" u="1"/>
        <s v="THEODORE PHILLIPS" u="1"/>
        <s v="ASHLEY GEE" u="1"/>
        <s v="OLUBUNMI OLUKOYA" u="1"/>
        <s v="CORA TAYLOR" u="1"/>
        <s v="MARK BROWN" u="1"/>
        <s v="OBIOHA ALUKOGU" u="1"/>
        <s v="OTHA CLARK" u="1"/>
        <s v="DANQUAN RODRIGUEZ" u="1"/>
        <s v="AMEERA SAEED" u="1"/>
        <s v="FABRICE KAMANDA" u="1"/>
        <s v="STORMY HARTFIELD" u="1"/>
        <s v="BRITTANY SLOAN" u="1"/>
        <s v="CHAYCE THOMAS" u="1"/>
        <s v="BRADLEY BLACKLEDGE" u="1"/>
        <s v="ABBAS ISAWI" u="1"/>
        <s v="BILLY COLLINS" u="1"/>
        <s v="DANIEL LAMPKIN" u="1"/>
        <s v="KENDRICK GASSAWAY" u="1"/>
        <s v="RAMMEOSHA IVY" u="1"/>
        <s v="LATONYA MATTHEWS" u="1"/>
        <s v="TOWANNA ROBERTSON" u="1"/>
        <s v="TYWANNA ROBINSON" u="1"/>
        <s v="PATRICIA BROWN" u="1"/>
        <s v="SYLVIA HALL" u="1"/>
        <s v="ORVIS LOGAN" u="1"/>
        <s v="XAVIER PERKINS" u="1"/>
        <s v="ASHTON COOK" u="1"/>
        <s v="KEVIN FORD" u="1"/>
        <s v="DAVID OAKES" u="1"/>
        <s v="DESTIN BROWN" u="1"/>
        <s v="JERVEONOUS BRYANT" u="1"/>
        <s v="RONNIE CARTER" u="1"/>
        <s v="JOSHUA CHERRY" u="1"/>
        <s v="ELYSHIA COLE" u="1"/>
        <s v="FITZGERALD MOORE" u="1"/>
        <s v="ZAINAB MPIANA" u="1"/>
        <s v="SHEILA RIDLEY" u="1"/>
        <s v="MAURIDI SANGANIRA" u="1"/>
        <s v="PHILLIP SAYLOR" u="1"/>
        <s v="JAMES WILLIAMS" u="1"/>
        <s v="PRINCE WILLIAMS" u="1"/>
        <s v="QUAYLON SUTTON" u="1"/>
        <s v="YAHAYA BOUKARI" u="1"/>
        <s v="TAJANEK CRABTREE" u="1"/>
        <s v="LISA NEAL" u="1"/>
        <s v="JESSE THOMPSON" u="1"/>
        <s v="YAHAYA BOUKARI WAZIRI" u="1"/>
        <s v="OLUKOYA OLUBUNMI" u="1"/>
        <s v="QAYSSAR AL GBURI" u="1"/>
      </sharedItems>
    </cacheField>
    <cacheField name="PARTNER NAME" numFmtId="0">
      <sharedItems containsBlank="1" count="63">
        <s v="ANGELS WAY TRANSIT"/>
        <s v="CEASAR WS LLC"/>
        <s v="LA PATRONA SERVICES LLC"/>
        <s v="ON-DIME LLC"/>
        <m u="1"/>
        <s v="ASH ELITE TRANSPORTATION" u="1"/>
        <s v="BM3 TRANSPORTATION LLC" u="1"/>
        <s v="BRANDON JACKSON" u="1"/>
        <s v="BREISHABREE TRANSPORTATION LLC" u="1"/>
        <s v="INNER CITY LOGISTICS LLC" u="1"/>
        <s v="LADY K HEALTHCARE" u="1"/>
        <s v="LAQUESHA HENDERSON" u="1"/>
        <s v="ON THE MOVE LLC" u="1"/>
        <s v="ROYAL T KARE LLC" u="1"/>
        <s v="BOM TRANSPORTATION" u="1"/>
        <s v="BROOKES TRANSPORTATION, LLC" u="1"/>
        <s v="HUB SOLUTIONS" u="1"/>
        <s v="LIZZY'S TRANSPORTATION LLC" u="1"/>
        <s v="ORION TRANSIT, LLC" u="1"/>
        <s v="PICKUP PARTNERS LLC" u="1"/>
        <s v="QUNIFIA JACKSON" u="1"/>
        <s v="SERENITY CARE TRANSPORTATION" u="1"/>
        <s v="DAESHA SAFE TRANSPORT" u="1"/>
        <s v="LYNN TRAVELING" u="1"/>
        <s v="TRAVEL GALS AND GENTS LLC" u="1"/>
        <s v="UAD TRANSPORTATION" u="1"/>
        <s v="RESILIENT LOGISTICS MGMT LLC" u="1"/>
        <s v="TASTE GUILTY LLC" u="1"/>
        <s v="KV CONNECTIONS LLC" u="1"/>
        <s v="NELLIED TRANSIT, LLC" u="1"/>
        <s v="HAWK EXPRESS ENTERPRISES LLC" u="1"/>
        <s v="LDS LOGISTICS &amp; TRANSPORTATION" u="1"/>
        <s v="PURPLE HEARTS TRANSPORTATION LLC" u="1"/>
        <s v="CHOSEN WAY GLOBAL" u="1"/>
        <s v="WE CARE TRANSIT" u="1"/>
        <s v="KLB TRANSPORT" u="1"/>
        <s v="OBIKEL TRANSPORTATION LLC" u="1"/>
        <s v="DEDICATED KINGS LOGISTICS LLC" u="1"/>
        <s v="DIAMOND LEGGETT" u="1"/>
        <s v="ERNELL DELONEY" u="1"/>
        <s v="METANOIA CORPORATE LLC" u="1"/>
        <s v="SHAMBREISHA SPENCER" u="1"/>
        <s v="THEODORE PHILLIPS" u="1"/>
        <s v="URECHA DUNN" u="1"/>
        <s v="SHIQWEDA BROWN" u="1"/>
        <s v="DEDICATED KINGS" u="1"/>
        <s v="BRADLEY BLACKLEDGE" u="1"/>
        <s v="BRYANT MATTHEWS" u="1"/>
        <s v="CHRISTOPHER BUTLER" u="1"/>
        <s v="COLLINS PARTRANSIT TRANSPORTATION" u="1"/>
        <s v="DAESHA SAFE TRANSPORT LLC" u="1"/>
        <s v="IHOJC LLC" u="1"/>
        <s v="LATISHA JACKSON" u="1"/>
        <s v="MELINIO TRANSIT (TX)" u="1"/>
        <s v="VANDEWAZ LLC" u="1"/>
        <s v="ASHLEY BROWN" u="1"/>
        <s v="DAESHA THOMAS" u="1"/>
        <s v="KIMBERLY ROBBINS" u="1"/>
        <s v="KARINA HERNANDEZ" u="1"/>
        <s v="LDS LOGISTICS &amp; TRANSPORATION" u="1"/>
        <s v="COLLINS PARATRANSIT TRANSPORTATION LLC" u="1"/>
        <s v="LYNN TRAVELING TRANSIT LLC" u="1"/>
        <s v="BILLY COLLIN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4814813" createdVersion="8" refreshedVersion="8" minRefreshableVersion="3" recordCount="1" xr:uid="{D71E356D-0FD0-490D-88DB-6F777E745D96}">
  <cacheSource type="worksheet">
    <worksheetSource name="GOLINKMissingRate"/>
  </cacheSource>
  <cacheFields count="15">
    <cacheField name="PARTNER NAME" numFmtId="0">
      <sharedItems containsNonDate="0" containsBlank="1" count="20">
        <m/>
        <s v="NELLIED TRANPORTATION" u="1"/>
        <s v="UAD TRANSPORTATION" u="1"/>
        <s v="DEDICATED KINGS LOGISTICS LLC" u="1"/>
        <s v="BRYANT MATTHEWS" u="1"/>
        <s v="DANQUAN RODRIGUEZ" u="1"/>
        <s v="DIAMOND LEGGETT" u="1"/>
        <s v="BROOKES TRANSPORTATION, LLC" u="1"/>
        <s v="INNER CITY LOGISTICS LLC" u="1"/>
        <s v="HAWK EXPRESS ENTERPRISES LLC" u="1"/>
        <s v="HUB SOLUTIONS" u="1"/>
        <s v="CEASAR WS LLC" u="1"/>
        <s v="PICKUP PARTNERS LLC" u="1"/>
        <s v="BM3 TRANSPORTATION LLC" u="1"/>
        <s v="KLB TRANSPORT" u="1"/>
        <s v="ROYAL T KARE LLC" u="1"/>
        <s v="WE CARE TRANSIT" u="1"/>
        <s v="LIZZY'S TRANSPORTATION LLC" u="1"/>
        <s v="METANOIA CORPORATE LLC" u="1"/>
        <s v="COLLINS PARTRANSIT TRANSPORTATION" u="1"/>
      </sharedItems>
    </cacheField>
    <cacheField name="Week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Core Hours Worked" numFmtId="0">
      <sharedItems containsNonDate="0" containsString="0" containsBlank="1"/>
    </cacheField>
    <cacheField name="Total Scheduled Duty Duration (Hours)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046298" createdVersion="8" refreshedVersion="8" minRefreshableVersion="3" recordCount="2836" xr:uid="{A4478ACE-797B-4974-A13B-5E5CBB3A8A6F}">
  <cacheSource type="worksheet">
    <worksheetSource name="ADA_FARE"/>
  </cacheSource>
  <cacheFields count="10">
    <cacheField name="Week" numFmtId="0">
      <sharedItems/>
    </cacheField>
    <cacheField name="Date" numFmtId="14">
      <sharedItems containsSemiMixedTypes="0" containsNonDate="0" containsDate="1" containsString="0" minDate="2024-10-01T00:00:00" maxDate="2025-03-24T00:00:00" count="174">
        <d v="2025-03-11T00:00:00"/>
        <d v="2025-03-12T00:00:00"/>
        <d v="2025-03-13T00:00:00"/>
        <d v="2025-03-14T00:00:00"/>
        <d v="2025-03-15T00:00:00"/>
        <d v="2025-03-10T00:00:00"/>
        <d v="2025-03-16T00:00:00"/>
        <d v="2025-03-18T00:00:00"/>
        <d v="2025-03-19T00:00:00"/>
        <d v="2025-03-21T00:00:00"/>
        <d v="2025-03-22T00:00:00"/>
        <d v="2025-03-20T00:00:00"/>
        <d v="2025-03-17T00:00:00"/>
        <d v="2025-03-23T00:00:00"/>
        <d v="2025-02-26T00:00:00" u="1"/>
        <d v="2025-02-27T00:00:00" u="1"/>
        <d v="2025-02-28T00:00:00" u="1"/>
        <d v="2025-03-01T00:00:00" u="1"/>
        <d v="2025-02-25T00:00:00" u="1"/>
        <d v="2025-03-02T00:00:00" u="1"/>
        <d v="2025-02-24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03T00:00:00" u="1"/>
        <d v="2025-02-12T00:00:00" u="1"/>
        <d v="2025-02-13T00:00:00" u="1"/>
        <d v="2025-02-14T00:00:00" u="1"/>
        <d v="2025-02-15T00:00:00" u="1"/>
        <d v="2025-02-10T00:00:00" u="1"/>
        <d v="2025-02-16T00:00:00" u="1"/>
        <d v="2025-02-11T00:00:00" u="1"/>
        <d v="2025-02-18T00:00:00" u="1"/>
        <d v="2025-02-19T00:00:00" u="1"/>
        <d v="2025-02-20T00:00:00" u="1"/>
        <d v="2025-02-21T00:00:00" u="1"/>
        <d v="2025-02-22T00:00:00" u="1"/>
        <d v="2025-02-17T00:00:00" u="1"/>
        <d v="2025-02-23T00:00:00" u="1"/>
        <d v="2025-01-28T00:00:00" u="1"/>
        <d v="2025-01-29T00:00:00" u="1"/>
        <d v="2025-01-30T00:00:00" u="1"/>
        <d v="2025-01-31T00:00:00" u="1"/>
        <d v="2025-02-01T00:00:00" u="1"/>
        <d v="2025-01-27T00:00:00" u="1"/>
        <d v="2025-02-02T00:00:00" u="1"/>
        <d v="2025-02-04T00:00:00" u="1"/>
        <d v="2025-02-05T00:00:00" u="1"/>
        <d v="2025-02-06T00:00:00" u="1"/>
        <d v="2025-02-07T00:00:00" u="1"/>
        <d v="2025-02-08T00:00:00" u="1"/>
        <d v="2025-02-03T00:00:00" u="1"/>
        <d v="2025-02-09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13T00:00:00" u="1"/>
        <d v="2025-01-22T00:00:00" u="1"/>
        <d v="2025-01-23T00:00:00" u="1"/>
        <d v="2025-01-24T00:00:00" u="1"/>
        <d v="2025-01-25T00:00:00" u="1"/>
        <d v="2025-01-20T00:00:00" u="1"/>
        <d v="2025-01-21T00:00:00" u="1"/>
        <d v="2025-01-26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4-12-30T00:00:00" u="1"/>
        <d v="2025-01-07T00:00:00" u="1"/>
        <d v="2025-01-08T00:00:00" u="1"/>
        <d v="2025-01-09T00:00:00" u="1"/>
        <d v="2025-01-10T00:00:00" u="1"/>
        <d v="2025-01-11T00:00:00" u="1"/>
        <d v="2025-01-06T00:00:00" u="1"/>
        <d v="2025-01-12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16T00:00:00" u="1"/>
        <d v="2024-12-24T00:00:00" u="1"/>
        <d v="2024-12-27T00:00:00" u="1"/>
        <d v="2024-12-28T00:00:00" u="1"/>
        <d v="2024-12-29T00:00:00" u="1"/>
        <d v="2024-12-23T00:00:00" u="1"/>
        <d v="2024-12-26T00:00:00" u="1"/>
        <d v="2024-12-25T00:00:00" u="1"/>
        <d v="2024-12-03T00:00:00" u="1"/>
        <d v="2024-12-04T00:00:00" u="1"/>
        <d v="2024-12-07T00:00:00" u="1"/>
        <d v="2024-12-08T00:00:00" u="1"/>
        <d v="2024-12-05T00:00:00" u="1"/>
        <d v="2024-12-06T00:00:00" u="1"/>
        <d v="2024-12-02T00:00:00" u="1"/>
        <d v="2024-12-09T00:00:00" u="1"/>
        <d v="2024-12-10T00:00:00" u="1"/>
        <d v="2024-12-11T00:00:00" u="1"/>
        <d v="2024-12-14T00:00:00" u="1"/>
        <d v="2024-12-12T00:00:00" u="1"/>
        <d v="2024-12-13T00:00:00" u="1"/>
        <d v="2024-12-15T00:00:00" u="1"/>
        <d v="2024-11-18T00:00:00" u="1"/>
        <d v="2024-11-23T00:00:00" u="1"/>
        <d v="2024-11-19T00:00:00" u="1"/>
        <d v="2024-11-20T00:00:00" u="1"/>
        <d v="2024-11-21T00:00:00" u="1"/>
        <d v="2024-11-22T00:00:00" u="1"/>
        <d v="2024-11-24T00:00:00" u="1"/>
        <d v="2024-11-26T00:00:00" u="1"/>
        <d v="2024-11-27T00:00:00" u="1"/>
        <d v="2024-11-28T00:00:00" u="1"/>
        <d v="2024-11-29T00:00:00" u="1"/>
        <d v="2024-11-30T00:00:00" u="1"/>
        <d v="2024-11-25T00:00:00" u="1"/>
        <d v="2024-12-01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2T00:00:00" u="1"/>
        <d v="2024-11-13T00:00:00" u="1"/>
        <d v="2024-11-14T00:00:00" u="1"/>
        <d v="2024-11-11T00:00:00" u="1"/>
        <d v="2024-11-16T00:00:00" u="1"/>
        <d v="2024-11-17T00:00:00" u="1"/>
        <d v="2024-11-15T00:00:00" u="1"/>
        <d v="2024-10-21T00:00:00" u="1"/>
        <d v="2024-10-24T00:00:00" u="1"/>
        <d v="2024-10-27T00:00:00" u="1"/>
        <d v="2024-10-22T00:00:00" u="1"/>
        <d v="2024-10-23T00:00:00" u="1"/>
        <d v="2024-10-25T00:00:00" u="1"/>
        <d v="2024-10-26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0-10T00:00:00" u="1"/>
        <d v="2024-10-13T00:00:00" u="1"/>
        <d v="2024-10-07T00:00:00" u="1"/>
        <d v="2024-10-08T00:00:00" u="1"/>
        <d v="2024-10-09T00:00:00" u="1"/>
        <d v="2024-10-11T00:00:00" u="1"/>
        <d v="2024-10-12T00:00:00" u="1"/>
        <d v="2024-10-17T00:00:00" u="1"/>
        <d v="2024-10-14T00:00:00" u="1"/>
        <d v="2024-10-15T00:00:00" u="1"/>
        <d v="2024-10-16T00:00:00" u="1"/>
        <d v="2024-10-18T00:00:00" u="1"/>
        <d v="2024-10-19T00:00:00" u="1"/>
        <d v="2024-10-20T00:00:00" u="1"/>
        <d v="2024-10-03T00:00:00" u="1"/>
        <d v="2024-10-06T00:00:00" u="1"/>
        <d v="2024-10-01T00:00:00" u="1"/>
        <d v="2024-10-02T00:00:00" u="1"/>
        <d v="2024-10-04T00:00:00" u="1"/>
        <d v="2024-10-05T00:00:00" u="1"/>
      </sharedItems>
    </cacheField>
    <cacheField name="Driver Name" numFmtId="0">
      <sharedItems count="161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AVID OAKES"/>
        <s v="DEDRICC WILSON"/>
        <s v="DIAMOND LEGGETT"/>
        <s v="ELIZABETH GARCIA"/>
        <s v="ELVA GARCIA"/>
        <s v="JACQUELINE HARRIS"/>
        <s v="JALICEA MAYBERRY"/>
        <s v="JAMES PHILLIPS"/>
        <s v="JANET SUTTON"/>
        <s v="JOHNATHAN DELAROSA"/>
        <s v="JOSHUA GEE"/>
        <s v="KENNETH SMITH"/>
        <s v="KIMBERLY ROBBINS"/>
        <s v="LAQUESHA HENDERSON"/>
        <s v="LINDA HOLLAND"/>
        <s v="LOVEDAY IGWE"/>
        <s v="MANNY GOMEZ"/>
        <s v="MARK BROWN"/>
        <s v="MARK KABAH"/>
        <s v="MIA VORTICE"/>
        <s v="MIRO PASKALEV"/>
        <s v="NATASHA TITTLE"/>
        <s v="QAYSSAR ALGBURI"/>
        <s v="RIC SHANA SANDERS"/>
        <s v="SARAH JONES"/>
        <s v="SHAMARA SCALES"/>
        <s v="SHAMBREISHA SPENCER"/>
        <s v="SHEILA JONES"/>
        <s v="SHIQWEDA BROWN"/>
        <s v="SHURONDA MOSLEY"/>
        <s v="TAIESHA MAJOR"/>
        <s v="TROY SIMS"/>
        <s v="ULYSSES GRIFFIN"/>
        <s v="URECHA DUNN"/>
        <s v="KARINA HERNANDEZ"/>
        <s v="KENDRICK GASSAWAY"/>
        <s v="MICHAEL SMITH"/>
        <s v="ROCHELLE DAWSON"/>
        <s v="TMYRA FRANCIS"/>
        <s v="ASHTON COOK" u="1"/>
        <s v="CASSIUS MALONE" u="1"/>
        <s v="JEKARICK HARPER" u="1"/>
        <s v="JESSICA LOREDO" u="1"/>
        <s v="MICHAEL POPE" u="1"/>
        <s v="OTHA CLARK" u="1"/>
        <s v="YOHANNES MEKONNEN" u="1"/>
        <s v="DAZANDRA RANSOM" u="1"/>
        <s v="KEITH HOLMES" u="1"/>
        <s v="LEON KING" u="1"/>
        <s v="WAYNE LEE" u="1"/>
        <s v="CHARLES DEWITT" u="1"/>
        <s v="DAESHA THOMAS" u="1"/>
        <s v="KALIN HUMPHREY" u="1"/>
        <s v="KEVIN FORD" u="1"/>
        <s v="NATALIE HANEY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JOY JENKINS" u="1"/>
        <s v="KEVIN OWEN" u="1"/>
        <s v="LATARA NORMAN" u="1"/>
        <s v="SYDNEY AUSTEN" u="1"/>
        <s v="DESTIN BROWN" u="1"/>
        <s v="DEVONTE JOHNSON" u="1"/>
        <s v="FITZGERALD MOORE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XAVIER  PERKINS" u="1"/>
        <s v="JERVEONOUS  BRYANT" u="1"/>
        <s v="MIA KIMBLE" u="1"/>
        <s v="OBIOHA ALUKOGO" u="1"/>
        <s v="QAYSSAR AL GBURI" u="1"/>
        <s v="SPENCER SHAMBREISHA" u="1"/>
        <s v="SYDNEY AUSTEN BS" u="1"/>
        <s v="YAHAYA BOUKARI BS" u="1"/>
        <s v="JERVENOUS BRYAN" u="1"/>
        <s v="MONEE GRAY" u="1"/>
        <s v="TAREK KHALIL" u="1"/>
        <s v="TRAVION JOHNSON" u="1"/>
      </sharedItems>
    </cacheField>
    <cacheField name="Rider Name" numFmtId="0">
      <sharedItems/>
    </cacheField>
    <cacheField name="Fare Cost" numFmtId="0">
      <sharedItems containsSemiMixedTypes="0" containsString="0" containsNumber="1" minValue="0" maxValue="10.5"/>
    </cacheField>
    <cacheField name="PARTNER NAME" numFmtId="0">
      <sharedItems containsBlank="1" count="77">
        <s v="ASH ELITE TRANSPORTATION"/>
        <s v="ORION TRANSIT, LLC"/>
        <s v="LA PATRONA SERVICES LLC"/>
        <s v="BROOKES TRANSPORTATION, LLC"/>
        <s v="BRANDON JACKSON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RESILIENT LOGISTICS MGMT LLC"/>
        <s v="HUNDREDFOLD SERVICES, LLC"/>
        <s v="LADY K HEALTHCARE"/>
        <s v="LAQUESHA HENDERSON"/>
        <s v="LOVEDAY IGWE"/>
        <s v="HUB SOLUTIONS"/>
        <s v="CEASAR WS LLC"/>
        <s v="INNER CITY LOGISTICS LLC"/>
        <s v="LYNN TRAVELING"/>
        <s v="BREISHABREE TRANSPORTATION LLC"/>
        <s v="SERENITY CARE TRANSPORTATION"/>
        <s v="BTS INVESTORS GROUP, LLC"/>
        <s v="UAD TRANSPORTATION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SHUNTERRIA CLEMONS" u="1"/>
        <s v="SHAQUILLA CUNNINGHAM" u="1"/>
        <s v="DESTIN BROWN" u="1"/>
        <s v="PATRICIA BROWN" u="1"/>
        <s v="MARK BROWN" u="1"/>
        <s v="DEDICATED KINGS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</sharedItems>
    </cacheField>
    <cacheField name="Duty ID" numFmtId="0">
      <sharedItems/>
    </cacheField>
    <cacheField name="Pickup Arrived At" numFmtId="0">
      <sharedItems/>
    </cacheField>
    <cacheField name="Dropoff Arrived At" numFmtId="0">
      <sharedItems/>
    </cacheField>
    <cacheField name="Dropoff Completed A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50926" createdVersion="8" refreshedVersion="8" minRefreshableVersion="3" recordCount="8" xr:uid="{DEC59B14-C5A0-4417-8EA7-0753DFD81A25}">
  <cacheSource type="worksheet">
    <worksheetSource name="GOLINKHours"/>
  </cacheSource>
  <cacheFields count="24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157.19527777777779" maxValue="801.44283333333294"/>
    </cacheField>
    <cacheField name="Required Hours" numFmtId="0">
      <sharedItems containsSemiMixedTypes="0" containsString="0" containsNumber="1" containsInteger="1" minValue="160" maxValue="822"/>
    </cacheField>
    <cacheField name="Core Revenue" numFmtId="0">
      <sharedItems containsSemiMixedTypes="0" containsString="0" containsNumber="1" minValue="4275.7115999999996" maxValue="21799.2451"/>
    </cacheField>
    <cacheField name="% of Revenue Hours to Forecast" numFmtId="0">
      <sharedItems containsSemiMixedTypes="0" containsString="0" containsNumber="1" minValue="0.92864301162476304" maxValue="1"/>
    </cacheField>
    <cacheField name="Contract Hours Incentive" numFmtId="0">
      <sharedItems containsSemiMixedTypes="0" containsString="0" containsNumber="1" minValue="0" maxValue="3456.2064999999998"/>
    </cacheField>
    <cacheField name="Total Earnings" numFmtId="0">
      <sharedItems containsSemiMixedTypes="0" containsString="0" containsNumber="1" minValue="5344.6395000000002" maxValue="24524.150699999998"/>
    </cacheField>
    <cacheField name="Original Core Hours Worked" numFmtId="0">
      <sharedItems containsSemiMixedTypes="0" containsString="0" containsNumber="1" minValue="157.19527777777779" maxValue="801.44283333333294"/>
    </cacheField>
    <cacheField name="Total Scheduled Duty Duration (Hours)" numFmtId="0">
      <sharedItems containsSemiMixedTypes="0" containsString="0" containsNumber="1" minValue="160.41999999999999" maxValue="839.72000000000037"/>
    </cacheField>
    <cacheField name="Total Duty Violation" numFmtId="0">
      <sharedItems containsSemiMixedTypes="0" containsString="0" containsNumber="1" containsInteger="1" minValue="100" maxValue="850"/>
    </cacheField>
    <cacheField name="Contract Hours Incentive Tier 1" numFmtId="0">
      <sharedItems containsSemiMixedTypes="0" containsString="0" containsNumber="1" minValue="0" maxValue="3456.2064999999998"/>
    </cacheField>
    <cacheField name="Contract Hours Incentive Tier 2" numFmtId="0">
      <sharedItems containsSemiMixedTypes="0" containsString="0" containsNumber="1" minValue="0" maxValue="2724.9056"/>
    </cacheField>
    <cacheField name="Contract Hours Incentive Tier 3" numFmtId="0">
      <sharedItems containsSemiMixedTypes="0" containsString="0" containsNumber="1" containsInteger="1" minValue="0" maxValue="0"/>
    </cacheField>
    <cacheField name="Total Revenue Hours" numFmtId="0">
      <sharedItems containsSemiMixedTypes="0" containsString="0" containsNumber="1" minValue="143.94000000000003" maxValue="713.60000000000025"/>
    </cacheField>
    <cacheField name="Per Revenue Supply Hour Rate" numFmtId="0">
      <sharedItems containsSemiMixedTypes="0" containsString="0" containsNumber="1" containsInteger="1" minValue="34" maxValue="34"/>
    </cacheField>
    <cacheField name="Top Up Incentive Rate" numFmtId="0">
      <sharedItems containsSemiMixedTypes="0" containsString="0" containsNumber="1" minValue="6.8" maxValue="6.8"/>
    </cacheField>
    <cacheField name="Core Rate Guarantee" numFmtId="0">
      <sharedItems containsSemiMixedTypes="0" containsString="0" containsNumber="1" minValue="27.2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740744" createdVersion="8" refreshedVersion="8" minRefreshableVersion="3" recordCount="34" xr:uid="{C0DC4B1F-1636-468A-944E-07491FE518D1}">
  <cacheSource type="worksheet">
    <worksheetSource name="StandbyADAHours"/>
  </cacheSource>
  <cacheFields count="16">
    <cacheField name="PARTNER NAME" numFmtId="0">
      <sharedItems/>
    </cacheField>
    <cacheField name="Driver Name" numFmtId="0">
      <sharedItems/>
    </cacheField>
    <cacheField name="Week" numFmtId="0">
      <sharedItems count="2">
        <s v="Week1"/>
        <s v="Week2"/>
      </sharedItems>
    </cacheField>
    <cacheField name="Date" numFmtId="0">
      <sharedItems containsSemiMixedTypes="0" containsString="0" containsNumber="1" containsInteger="1" minValue="45726" maxValue="45738"/>
    </cacheField>
    <cacheField name="Total Revenue Hours" numFmtId="0">
      <sharedItems containsSemiMixedTypes="0" containsString="0" containsNumber="1" minValue="0.54" maxValue="12"/>
    </cacheField>
    <cacheField name="Core Hours Worked" numFmtId="0">
      <sharedItems containsSemiMixedTypes="0" containsString="0" containsNumber="1" minValue="1" maxValue="14"/>
    </cacheField>
    <cacheField name="Total Scheduled Duty Duration (Hours)" numFmtId="0">
      <sharedItems containsSemiMixedTypes="0" containsString="0" containsNumber="1" minValue="1" maxValue="14"/>
    </cacheField>
    <cacheField name="Total Boardings" numFmtId="0">
      <sharedItems containsSemiMixedTypes="0" containsString="0" containsNumber="1" containsInteger="1" minValue="2" maxValue="13"/>
    </cacheField>
    <cacheField name="Total Revenue Hours - Original" numFmtId="0">
      <sharedItems containsSemiMixedTypes="0" containsString="0" containsNumber="1" minValue="0.54" maxValue="12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8.709999999999994" maxValue="41.980000000000004"/>
    </cacheField>
    <cacheField name="STBY Unproductive" numFmtId="0">
      <sharedItems containsSemiMixedTypes="0" containsString="0" containsNumber="1" minValue="3.0199999999999996" maxValue="6.2900000000000009"/>
    </cacheField>
    <cacheField name="STBY Utilization" numFmtId="0">
      <sharedItems containsSemiMixedTypes="0" containsString="0" containsNumber="1" minValue="4.3011111111111111" maxValue="4.6644444444444444"/>
    </cacheField>
    <cacheField name="StandBy Pay Hours" numFmtId="0">
      <sharedItems containsSemiMixedTypes="0" containsString="0" containsNumber="1" minValue="0.54" maxValue="12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56.499465856483" createdVersion="8" refreshedVersion="8" minRefreshableVersion="3" recordCount="3" xr:uid="{8A68A89E-D3A1-4252-B04E-6E5C61411467}">
  <cacheSource type="worksheet">
    <worksheetSource name="StandbyGOLINKHours"/>
  </cacheSource>
  <cacheFields count="15">
    <cacheField name="PARTNER NAME" numFmtId="0">
      <sharedItems/>
    </cacheField>
    <cacheField name="Driver Name" numFmtId="0">
      <sharedItems/>
    </cacheField>
    <cacheField name="Week" numFmtId="0">
      <sharedItems count="2">
        <s v="Week2"/>
        <s v="Week1"/>
      </sharedItems>
    </cacheField>
    <cacheField name="Date" numFmtId="0">
      <sharedItems containsSemiMixedTypes="0" containsString="0" containsNumber="1" containsInteger="1" minValue="45729" maxValue="45739"/>
    </cacheField>
    <cacheField name="Total Revenue Hours" numFmtId="0">
      <sharedItems containsSemiMixedTypes="0" containsString="0" containsNumber="1" minValue="7.01" maxValue="8.59"/>
    </cacheField>
    <cacheField name="Core Hours Worked" numFmtId="0">
      <sharedItems containsSemiMixedTypes="0" containsString="0" containsNumber="1" minValue="7.456666666666667" maxValue="8.9236111111111107"/>
    </cacheField>
    <cacheField name="Total Scheduled Duty Duration (Hours)" numFmtId="0">
      <sharedItems containsSemiMixedTypes="0" containsString="0" containsNumber="1" minValue="8.17" maxValue="9.5"/>
    </cacheField>
    <cacheField name="Total Duty Violation" numFmtId="0">
      <sharedItems containsSemiMixedTypes="0" containsString="0" containsNumber="1" containsInteger="1" minValue="50" maxValue="50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8.880000000000003" maxValue="40.94"/>
    </cacheField>
    <cacheField name="STBY Unproductive" numFmtId="0">
      <sharedItems containsSemiMixedTypes="0" containsString="0" containsNumber="1" minValue="4.0600000000000005" maxValue="6.12"/>
    </cacheField>
    <cacheField name="STBY Utilization" numFmtId="0">
      <sharedItems containsSemiMixedTypes="0" containsString="0" containsNumber="1" minValue="4.32" maxValue="4.5488888888888885"/>
    </cacheField>
    <cacheField name="StandBy Pay Hours" numFmtId="0">
      <sharedItems containsSemiMixedTypes="0" containsString="0" containsNumber="1" minValue="7.456666666666667" maxValue="8.9236111111111107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s v="ANGELS WAY TRANSIT"/>
    <x v="0"/>
    <n v="52.43"/>
    <n v="52.5"/>
    <n v="46.05"/>
    <n v="0.99866666666666704"/>
    <n v="0"/>
    <n v="1178.8800000000001"/>
    <n v="294.72000000000003"/>
    <n v="0"/>
    <n v="1473.6"/>
    <n v="46.05"/>
    <n v="52.5"/>
    <n v="294.72000000000003"/>
    <n v="0"/>
    <n v="0"/>
    <n v="67"/>
    <n v="32"/>
    <n v="6.4"/>
    <n v="25.6"/>
    <n v="0.98"/>
    <n v="0.96"/>
    <n v="0.94"/>
    <n v="0.2"/>
    <n v="0.1"/>
    <n v="0.05"/>
    <n v="0"/>
    <n v="0"/>
    <n v="0"/>
    <n v="0"/>
  </r>
  <r>
    <s v="ANGELS WAY TRANSIT"/>
    <x v="1"/>
    <n v="52.08"/>
    <n v="52.5"/>
    <n v="40.64"/>
    <n v="0.99199999999999999"/>
    <n v="0"/>
    <n v="1040.384"/>
    <n v="260.096"/>
    <n v="0"/>
    <n v="1300.48"/>
    <n v="40.64"/>
    <n v="52.08"/>
    <n v="260.096"/>
    <n v="0"/>
    <n v="0"/>
    <n v="50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0"/>
    <n v="40.980000000000004"/>
    <n v="43"/>
    <n v="33.64"/>
    <n v="0.95302325581395397"/>
    <n v="0"/>
    <n v="861.18399999999997"/>
    <n v="53.823999999999998"/>
    <n v="0"/>
    <n v="915.00800000000004"/>
    <n v="33.64"/>
    <n v="40.980000000000004"/>
    <n v="0"/>
    <n v="0"/>
    <n v="53.823999999999998"/>
    <n v="35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1"/>
    <n v="36.5"/>
    <n v="43"/>
    <n v="33.17"/>
    <n v="0.84883720930232598"/>
    <n v="0"/>
    <n v="849.15200000000004"/>
    <n v="0"/>
    <n v="0"/>
    <n v="849.15200000000004"/>
    <n v="33.17"/>
    <n v="36.5"/>
    <n v="0"/>
    <n v="0"/>
    <n v="0"/>
    <n v="50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0"/>
    <n v="41"/>
    <n v="40"/>
    <n v="38.21"/>
    <n v="1"/>
    <n v="0"/>
    <n v="978.17600000000004"/>
    <n v="244.54400000000001"/>
    <n v="0"/>
    <n v="1222.72"/>
    <n v="38.21"/>
    <n v="41"/>
    <n v="244.54400000000001"/>
    <n v="0"/>
    <n v="0"/>
    <n v="35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1"/>
    <n v="36.5"/>
    <n v="40"/>
    <n v="33.230000000000004"/>
    <n v="0.91249999999999998"/>
    <n v="0"/>
    <n v="850.68799999999999"/>
    <n v="0"/>
    <n v="0"/>
    <n v="850.68799999999999"/>
    <n v="33.230000000000004"/>
    <n v="36.5"/>
    <n v="0"/>
    <n v="0"/>
    <n v="0"/>
    <n v="35"/>
    <n v="32"/>
    <n v="6.4"/>
    <n v="25.6"/>
    <n v="0.98"/>
    <n v="0.96"/>
    <n v="0.94"/>
    <n v="0.2"/>
    <n v="0.1"/>
    <n v="0.05"/>
    <n v="0"/>
    <n v="0"/>
    <n v="0"/>
    <n v="0"/>
  </r>
  <r>
    <s v="BRANDON JACKSON"/>
    <x v="0"/>
    <n v="41.75"/>
    <n v="42"/>
    <n v="36"/>
    <n v="0.99404761904761896"/>
    <n v="0"/>
    <n v="921.6"/>
    <n v="230.4"/>
    <n v="0"/>
    <n v="1152"/>
    <n v="36"/>
    <n v="41.75"/>
    <n v="230.4"/>
    <n v="0"/>
    <n v="0"/>
    <n v="45"/>
    <n v="32"/>
    <n v="6.4"/>
    <n v="25.6"/>
    <n v="0.98"/>
    <n v="0.96"/>
    <n v="0.94"/>
    <n v="0.2"/>
    <n v="0.1"/>
    <n v="0.05"/>
    <n v="0"/>
    <n v="0"/>
    <n v="0"/>
    <n v="0"/>
  </r>
  <r>
    <s v="BRANDON JACKSON"/>
    <x v="1"/>
    <n v="21"/>
    <n v="42"/>
    <n v="19.060000000000002"/>
    <n v="0.5"/>
    <n v="0"/>
    <n v="487.93599999999998"/>
    <n v="0"/>
    <n v="0"/>
    <n v="487.93599999999998"/>
    <n v="19.060000000000002"/>
    <n v="21"/>
    <n v="0"/>
    <n v="0"/>
    <n v="0"/>
    <n v="30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0"/>
    <n v="34.950000000000003"/>
    <n v="42"/>
    <n v="27.71"/>
    <n v="0.83214285714285696"/>
    <n v="0"/>
    <n v="709.37599999999998"/>
    <n v="0"/>
    <n v="0"/>
    <n v="709.37599999999998"/>
    <n v="27.71"/>
    <n v="35"/>
    <n v="0"/>
    <n v="0"/>
    <n v="0"/>
    <n v="34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1"/>
    <n v="43.1"/>
    <n v="42"/>
    <n v="35.119999999999997"/>
    <n v="1"/>
    <n v="0"/>
    <n v="899.072"/>
    <n v="224.768"/>
    <n v="0"/>
    <n v="1123.8399999999999"/>
    <n v="35.119999999999997"/>
    <n v="44"/>
    <n v="224.768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BROOKES TRANSPORTATION, LLC"/>
    <x v="0"/>
    <n v="233.22388888888889"/>
    <n v="286"/>
    <n v="199.54"/>
    <n v="0.81546814296814296"/>
    <n v="0"/>
    <n v="5427.4880000000003"/>
    <n v="0"/>
    <n v="0"/>
    <n v="5427.4880000000003"/>
    <n v="199.54"/>
    <n v="235"/>
    <n v="0"/>
    <n v="0"/>
    <n v="0"/>
    <n v="256"/>
    <n v="34"/>
    <n v="6.8"/>
    <n v="27.2"/>
    <n v="0.98"/>
    <n v="0.96"/>
    <n v="0.94"/>
    <n v="0.2"/>
    <n v="0.1"/>
    <n v="0.05"/>
    <n v="0"/>
    <n v="0"/>
    <n v="0"/>
    <n v="0"/>
  </r>
  <r>
    <s v="BROOKES TRANSPORTATION, LLC"/>
    <x v="1"/>
    <n v="225.11944444444444"/>
    <n v="286"/>
    <n v="189.16"/>
    <n v="0.78713092463092404"/>
    <n v="0"/>
    <n v="5145.152"/>
    <n v="0"/>
    <n v="0"/>
    <n v="5145.152"/>
    <n v="189.16"/>
    <n v="226.48"/>
    <n v="0"/>
    <n v="0"/>
    <n v="0"/>
    <n v="232"/>
    <n v="34"/>
    <n v="6.8"/>
    <n v="27.2"/>
    <n v="0.98"/>
    <n v="0.96"/>
    <n v="0.94"/>
    <n v="0.2"/>
    <n v="0.1"/>
    <n v="0.05"/>
    <n v="0"/>
    <n v="0"/>
    <n v="0"/>
    <n v="0"/>
  </r>
  <r>
    <s v="BTS INVESTORS GROUP, LLC"/>
    <x v="0"/>
    <n v="39.99"/>
    <n v="42"/>
    <n v="35.660000000000004"/>
    <n v="0.95214285714285696"/>
    <n v="0"/>
    <n v="912.89599999999996"/>
    <n v="57.055999999999997"/>
    <n v="0"/>
    <n v="969.952"/>
    <n v="35.660000000000004"/>
    <n v="40"/>
    <n v="0"/>
    <n v="0"/>
    <n v="57.055999999999997"/>
    <n v="49"/>
    <n v="32"/>
    <n v="6.4"/>
    <n v="25.6"/>
    <n v="0.98"/>
    <n v="0.96"/>
    <n v="0.94"/>
    <n v="0.2"/>
    <n v="0.1"/>
    <n v="0.05"/>
    <n v="0"/>
    <n v="0"/>
    <n v="0"/>
    <n v="0"/>
  </r>
  <r>
    <s v="BTS INVESTORS GROUP, LLC"/>
    <x v="1"/>
    <n v="47.160000000000004"/>
    <n v="42"/>
    <n v="42.660000000000004"/>
    <n v="1"/>
    <n v="0"/>
    <n v="1092.096"/>
    <n v="273.024"/>
    <n v="0"/>
    <n v="1365.12"/>
    <n v="42.660000000000004"/>
    <n v="47.25"/>
    <n v="273.024"/>
    <n v="0"/>
    <n v="0"/>
    <n v="61"/>
    <n v="32"/>
    <n v="6.4"/>
    <n v="25.6"/>
    <n v="0.98"/>
    <n v="0.96"/>
    <n v="0.94"/>
    <n v="0.2"/>
    <n v="0.1"/>
    <n v="0.05"/>
    <n v="0"/>
    <n v="0"/>
    <n v="0"/>
    <n v="0"/>
  </r>
  <r>
    <s v="CEASAR WS LLC"/>
    <x v="0"/>
    <n v="89.484444444444449"/>
    <n v="91"/>
    <n v="70.500000000000014"/>
    <n v="0.98334554334554403"/>
    <n v="0"/>
    <n v="1917.6"/>
    <n v="479.4"/>
    <n v="0"/>
    <n v="2397"/>
    <n v="70.500000000000014"/>
    <n v="91"/>
    <n v="479.4"/>
    <n v="0"/>
    <n v="0"/>
    <n v="96"/>
    <n v="34"/>
    <n v="6.8"/>
    <n v="27.2"/>
    <n v="0.98"/>
    <n v="0.96"/>
    <n v="0.94"/>
    <n v="0.2"/>
    <n v="0.1"/>
    <n v="0.05"/>
    <n v="0"/>
    <n v="0"/>
    <n v="0"/>
    <n v="0"/>
  </r>
  <r>
    <s v="CEASAR WS LLC"/>
    <x v="1"/>
    <n v="89.984722222222217"/>
    <n v="91"/>
    <n v="73.679999999999993"/>
    <n v="0.98884310134310105"/>
    <n v="0"/>
    <n v="2004.096"/>
    <n v="501.024"/>
    <n v="0"/>
    <n v="2505.12"/>
    <n v="73.679999999999993"/>
    <n v="91"/>
    <n v="501.024"/>
    <n v="0"/>
    <n v="0"/>
    <n v="87"/>
    <n v="34"/>
    <n v="6.8"/>
    <n v="27.2"/>
    <n v="0.98"/>
    <n v="0.96"/>
    <n v="0.94"/>
    <n v="0.2"/>
    <n v="0.1"/>
    <n v="0.05"/>
    <n v="0"/>
    <n v="0"/>
    <n v="0"/>
    <n v="0"/>
  </r>
  <r>
    <s v="HUB SOLUTIONS"/>
    <x v="0"/>
    <n v="52.5"/>
    <n v="50"/>
    <n v="46.18"/>
    <n v="1"/>
    <n v="0"/>
    <n v="1182.2080000000001"/>
    <n v="295.55200000000002"/>
    <n v="0"/>
    <n v="1477.76"/>
    <n v="46.18"/>
    <n v="52.5"/>
    <n v="295.55200000000002"/>
    <n v="0"/>
    <n v="0"/>
    <n v="53"/>
    <n v="32"/>
    <n v="6.4"/>
    <n v="25.6"/>
    <n v="0.98"/>
    <n v="0.96"/>
    <n v="0.94"/>
    <n v="0.2"/>
    <n v="0.1"/>
    <n v="0.05"/>
    <n v="0"/>
    <n v="0"/>
    <n v="0"/>
    <n v="0"/>
  </r>
  <r>
    <s v="HUB SOLUTIONS"/>
    <x v="1"/>
    <n v="47.25"/>
    <n v="50"/>
    <n v="43.68"/>
    <n v="0.94499999999999995"/>
    <n v="0"/>
    <n v="1118.2080000000001"/>
    <n v="69.888000000000005"/>
    <n v="0"/>
    <n v="1188.096"/>
    <n v="43.68"/>
    <n v="47.25"/>
    <n v="0"/>
    <n v="0"/>
    <n v="69.888000000000005"/>
    <n v="54"/>
    <n v="32"/>
    <n v="6.4"/>
    <n v="25.6"/>
    <n v="0.98"/>
    <n v="0.96"/>
    <n v="0.94"/>
    <n v="0.2"/>
    <n v="0.1"/>
    <n v="0.05"/>
    <n v="0"/>
    <n v="0"/>
    <n v="0"/>
    <n v="0"/>
  </r>
  <r>
    <s v="HUNDREDFOLD SERVICES, LLC"/>
    <x v="0"/>
    <n v="8.5"/>
    <n v="42"/>
    <n v="7.36"/>
    <n v="0.202380952380952"/>
    <n v="0"/>
    <n v="200.19200000000001"/>
    <n v="0"/>
    <n v="0"/>
    <n v="200.19200000000001"/>
    <n v="7.36"/>
    <n v="8.5"/>
    <n v="0"/>
    <n v="0"/>
    <n v="0"/>
    <n v="8"/>
    <n v="34"/>
    <n v="6.8"/>
    <n v="27.2"/>
    <n v="0.98"/>
    <n v="0.96"/>
    <n v="0.94"/>
    <n v="0.2"/>
    <n v="0.1"/>
    <n v="0.05"/>
    <n v="0"/>
    <n v="0"/>
    <n v="0"/>
    <n v="0"/>
  </r>
  <r>
    <s v="INNER CITY LOGISTICS LLC"/>
    <x v="0"/>
    <n v="98.359444444444435"/>
    <n v="91"/>
    <n v="71.290000000000006"/>
    <n v="1"/>
    <n v="0"/>
    <n v="1939.088"/>
    <n v="484.77199999999999"/>
    <n v="0"/>
    <n v="2423.86"/>
    <n v="71.290000000000006"/>
    <n v="99.5"/>
    <n v="484.77199999999999"/>
    <n v="0"/>
    <n v="0"/>
    <n v="90"/>
    <n v="34"/>
    <n v="6.8"/>
    <n v="27.2"/>
    <n v="0.98"/>
    <n v="0.96"/>
    <n v="0.94"/>
    <n v="0.2"/>
    <n v="0.1"/>
    <n v="0.05"/>
    <n v="0"/>
    <n v="0"/>
    <n v="0"/>
    <n v="0"/>
  </r>
  <r>
    <s v="INNER CITY LOGISTICS LLC"/>
    <x v="1"/>
    <n v="93.319722222222225"/>
    <n v="91"/>
    <n v="71.290000000000006"/>
    <n v="1"/>
    <n v="0"/>
    <n v="1939.088"/>
    <n v="484.77199999999999"/>
    <n v="0"/>
    <n v="2423.86"/>
    <n v="71.290000000000006"/>
    <n v="95.58"/>
    <n v="484.77199999999999"/>
    <n v="0"/>
    <n v="0"/>
    <n v="89"/>
    <n v="34"/>
    <n v="6.8"/>
    <n v="27.2"/>
    <n v="0.98"/>
    <n v="0.96"/>
    <n v="0.94"/>
    <n v="0.2"/>
    <n v="0.1"/>
    <n v="0.05"/>
    <n v="0"/>
    <n v="0"/>
    <n v="0"/>
    <n v="0"/>
  </r>
  <r>
    <s v="LA PATRONA SERVICES LLC"/>
    <x v="0"/>
    <n v="41"/>
    <n v="41"/>
    <n v="36.17"/>
    <n v="1"/>
    <n v="0"/>
    <n v="925.952"/>
    <n v="231.488"/>
    <n v="0"/>
    <n v="1157.44"/>
    <n v="36.17"/>
    <n v="41"/>
    <n v="231.488"/>
    <n v="0"/>
    <n v="0"/>
    <n v="43"/>
    <n v="32"/>
    <n v="6.4"/>
    <n v="25.6"/>
    <n v="0.98"/>
    <n v="0.96"/>
    <n v="0.94"/>
    <n v="0.2"/>
    <n v="0.1"/>
    <n v="0.05"/>
    <n v="0"/>
    <n v="0"/>
    <n v="0"/>
    <n v="0"/>
  </r>
  <r>
    <s v="LA PATRONA SERVICES LLC"/>
    <x v="1"/>
    <n v="48.47"/>
    <n v="41"/>
    <n v="42.4"/>
    <n v="1"/>
    <n v="0"/>
    <n v="1085.44"/>
    <n v="271.36"/>
    <n v="0"/>
    <n v="1356.8"/>
    <n v="42.4"/>
    <n v="49"/>
    <n v="271.36"/>
    <n v="0"/>
    <n v="0"/>
    <n v="54"/>
    <n v="32"/>
    <n v="6.4"/>
    <n v="25.6"/>
    <n v="0.98"/>
    <n v="0.96"/>
    <n v="0.94"/>
    <n v="0.2"/>
    <n v="0.1"/>
    <n v="0.05"/>
    <n v="0"/>
    <n v="0"/>
    <n v="0"/>
    <n v="0"/>
  </r>
  <r>
    <s v="LADY K HEALTHCARE"/>
    <x v="0"/>
    <n v="36"/>
    <n v="46"/>
    <n v="31.84"/>
    <n v="0.78260869565217395"/>
    <n v="0"/>
    <n v="815.10400000000004"/>
    <n v="0"/>
    <n v="0"/>
    <n v="815.10400000000004"/>
    <n v="31.84"/>
    <n v="36"/>
    <n v="0"/>
    <n v="0"/>
    <n v="0"/>
    <n v="35"/>
    <n v="32"/>
    <n v="6.4"/>
    <n v="25.6"/>
    <n v="0.98"/>
    <n v="0.96"/>
    <n v="0.94"/>
    <n v="0.2"/>
    <n v="0.1"/>
    <n v="0.05"/>
    <n v="0"/>
    <n v="0"/>
    <n v="0"/>
    <n v="0"/>
  </r>
  <r>
    <s v="LADY K HEALTHCARE"/>
    <x v="1"/>
    <n v="46"/>
    <n v="46"/>
    <n v="35.42"/>
    <n v="1"/>
    <n v="0"/>
    <n v="906.75199999999995"/>
    <n v="226.68799999999999"/>
    <n v="0"/>
    <n v="1133.44"/>
    <n v="35.42"/>
    <n v="46"/>
    <n v="226.68799999999999"/>
    <n v="0"/>
    <n v="0"/>
    <n v="46"/>
    <n v="32"/>
    <n v="6.4"/>
    <n v="25.6"/>
    <n v="0.98"/>
    <n v="0.96"/>
    <n v="0.94"/>
    <n v="0.2"/>
    <n v="0.1"/>
    <n v="0.05"/>
    <n v="0"/>
    <n v="0"/>
    <n v="0"/>
    <n v="0"/>
  </r>
  <r>
    <s v="LAQUESHA HENDERSON"/>
    <x v="0"/>
    <n v="42.5"/>
    <n v="42.5"/>
    <n v="38.080000000000005"/>
    <n v="1"/>
    <n v="0"/>
    <n v="974.84799999999996"/>
    <n v="243.71199999999999"/>
    <n v="0"/>
    <n v="1218.56"/>
    <n v="38.080000000000005"/>
    <n v="42.5"/>
    <n v="243.71199999999999"/>
    <n v="0"/>
    <n v="0"/>
    <n v="49"/>
    <n v="32"/>
    <n v="6.4"/>
    <n v="25.6"/>
    <n v="0.98"/>
    <n v="0.96"/>
    <n v="0.94"/>
    <n v="0.2"/>
    <n v="0.1"/>
    <n v="0.05"/>
    <n v="0"/>
    <n v="0"/>
    <n v="0"/>
    <n v="0"/>
  </r>
  <r>
    <s v="LAQUESHA HENDERSON"/>
    <x v="1"/>
    <n v="8.5"/>
    <n v="42.5"/>
    <n v="6.02"/>
    <n v="0.2"/>
    <n v="0"/>
    <n v="154.11199999999999"/>
    <n v="0"/>
    <n v="0"/>
    <n v="154.11199999999999"/>
    <n v="6.02"/>
    <n v="8.5"/>
    <n v="0"/>
    <n v="0"/>
    <n v="0"/>
    <n v="13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0"/>
    <n v="39.79"/>
    <n v="42"/>
    <n v="37.68"/>
    <n v="0.94738095238095199"/>
    <n v="0"/>
    <n v="964.60799999999995"/>
    <n v="60.287999999999997"/>
    <n v="0"/>
    <n v="1024.896"/>
    <n v="37.68"/>
    <n v="40"/>
    <n v="0"/>
    <n v="0"/>
    <n v="60.287999999999997"/>
    <n v="46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1"/>
    <n v="42"/>
    <n v="42"/>
    <n v="36.569999999999993"/>
    <n v="1"/>
    <n v="0"/>
    <n v="936.19200000000001"/>
    <n v="234.048"/>
    <n v="0"/>
    <n v="1170.24"/>
    <n v="36.569999999999993"/>
    <n v="42"/>
    <n v="234.048"/>
    <n v="0"/>
    <n v="0"/>
    <n v="47"/>
    <n v="32"/>
    <n v="6.4"/>
    <n v="25.6"/>
    <n v="0.98"/>
    <n v="0.96"/>
    <n v="0.94"/>
    <n v="0.2"/>
    <n v="0.1"/>
    <n v="0.05"/>
    <n v="0"/>
    <n v="0"/>
    <n v="0"/>
    <n v="0"/>
  </r>
  <r>
    <s v="LOVEDAY IGWE"/>
    <x v="0"/>
    <n v="45"/>
    <n v="36.5"/>
    <n v="38.89"/>
    <n v="1"/>
    <n v="0"/>
    <n v="995.58399999999995"/>
    <n v="248.89599999999999"/>
    <n v="0"/>
    <n v="1244.48"/>
    <n v="38.89"/>
    <n v="45"/>
    <n v="248.89599999999999"/>
    <n v="0"/>
    <n v="0"/>
    <n v="55"/>
    <n v="32"/>
    <n v="6.4"/>
    <n v="25.6"/>
    <n v="0.98"/>
    <n v="0.96"/>
    <n v="0.94"/>
    <n v="0.2"/>
    <n v="0.1"/>
    <n v="0.05"/>
    <n v="0"/>
    <n v="0"/>
    <n v="0"/>
    <n v="0"/>
  </r>
  <r>
    <s v="LOVEDAY IGWE"/>
    <x v="1"/>
    <n v="28.5"/>
    <n v="36.5"/>
    <n v="25.189999999999998"/>
    <n v="0.78082191780821897"/>
    <n v="0"/>
    <n v="644.86400000000003"/>
    <n v="0"/>
    <n v="0"/>
    <n v="644.86400000000003"/>
    <n v="25.189999999999998"/>
    <n v="28.5"/>
    <n v="0"/>
    <n v="0"/>
    <n v="0"/>
    <n v="39"/>
    <n v="32"/>
    <n v="6.4"/>
    <n v="25.6"/>
    <n v="0.98"/>
    <n v="0.96"/>
    <n v="0.94"/>
    <n v="0.2"/>
    <n v="0.1"/>
    <n v="0.05"/>
    <n v="0"/>
    <n v="0"/>
    <n v="0"/>
    <n v="0"/>
  </r>
  <r>
    <s v="LYNN TRAVELING"/>
    <x v="0"/>
    <n v="42"/>
    <n v="42"/>
    <n v="36.21"/>
    <n v="1"/>
    <n v="0"/>
    <n v="926.976"/>
    <n v="231.744"/>
    <n v="0"/>
    <n v="1158.72"/>
    <n v="36.21"/>
    <n v="42"/>
    <n v="231.744"/>
    <n v="0"/>
    <n v="0"/>
    <n v="43"/>
    <n v="32"/>
    <n v="6.4"/>
    <n v="25.6"/>
    <n v="0.98"/>
    <n v="0.96"/>
    <n v="0.94"/>
    <n v="0.2"/>
    <n v="0.1"/>
    <n v="0.05"/>
    <n v="0"/>
    <n v="0"/>
    <n v="0"/>
    <n v="0"/>
  </r>
  <r>
    <s v="LYNN TRAVELING"/>
    <x v="1"/>
    <n v="43"/>
    <n v="42"/>
    <n v="38.629999999999995"/>
    <n v="1"/>
    <n v="0"/>
    <n v="988.928"/>
    <n v="247.232"/>
    <n v="0"/>
    <n v="1236.1600000000001"/>
    <n v="38.629999999999995"/>
    <n v="43"/>
    <n v="247.232"/>
    <n v="0"/>
    <n v="0"/>
    <n v="43"/>
    <n v="32"/>
    <n v="6.4"/>
    <n v="25.6"/>
    <n v="0.98"/>
    <n v="0.96"/>
    <n v="0.94"/>
    <n v="0.2"/>
    <n v="0.1"/>
    <n v="0.05"/>
    <n v="0"/>
    <n v="0"/>
    <n v="0"/>
    <n v="0"/>
  </r>
  <r>
    <s v="MELINIO TRANSIT (TX)"/>
    <x v="0"/>
    <n v="68.23"/>
    <n v="284.5"/>
    <n v="57.550000000000004"/>
    <n v="0.23982425307557101"/>
    <n v="0"/>
    <n v="1565.36"/>
    <n v="0"/>
    <n v="0"/>
    <n v="1565.36"/>
    <n v="57.550000000000004"/>
    <n v="68.25"/>
    <n v="0"/>
    <n v="0"/>
    <n v="0"/>
    <n v="85"/>
    <n v="34"/>
    <n v="6.8"/>
    <n v="27.2"/>
    <n v="0.98"/>
    <n v="0.96"/>
    <n v="0.94"/>
    <n v="0.2"/>
    <n v="0.1"/>
    <n v="0.05"/>
    <n v="0"/>
    <n v="0"/>
    <n v="0"/>
    <n v="0"/>
  </r>
  <r>
    <s v="MELINIO TRANSIT (TX)"/>
    <x v="1"/>
    <n v="66.499722222222218"/>
    <n v="284.5"/>
    <n v="56.09"/>
    <n v="0.23374243311853199"/>
    <n v="0"/>
    <n v="1525.6479999999999"/>
    <n v="0"/>
    <n v="0"/>
    <n v="1525.6479999999999"/>
    <n v="56.09"/>
    <n v="67"/>
    <n v="0"/>
    <n v="0"/>
    <n v="0"/>
    <n v="69"/>
    <n v="34"/>
    <n v="6.8"/>
    <n v="27.2"/>
    <n v="0.98"/>
    <n v="0.96"/>
    <n v="0.94"/>
    <n v="0.2"/>
    <n v="0.1"/>
    <n v="0.05"/>
    <n v="0"/>
    <n v="0"/>
    <n v="0"/>
    <n v="0"/>
  </r>
  <r>
    <s v="ON-DIME LLC"/>
    <x v="0"/>
    <n v="38"/>
    <n v="48"/>
    <n v="35.32"/>
    <n v="0.79166666666666596"/>
    <n v="0"/>
    <n v="904.19200000000001"/>
    <n v="0"/>
    <n v="0"/>
    <n v="904.19200000000001"/>
    <n v="35.32"/>
    <n v="38"/>
    <n v="0"/>
    <n v="0"/>
    <n v="0"/>
    <n v="33"/>
    <n v="32"/>
    <n v="6.4"/>
    <n v="25.6"/>
    <n v="0.98"/>
    <n v="0.96"/>
    <n v="0.94"/>
    <n v="0.2"/>
    <n v="0.1"/>
    <n v="0.05"/>
    <n v="0"/>
    <n v="0"/>
    <n v="0"/>
    <n v="0"/>
  </r>
  <r>
    <s v="ON-DIME LLC"/>
    <x v="1"/>
    <n v="40"/>
    <n v="48"/>
    <n v="39"/>
    <n v="0.83333333333333404"/>
    <n v="0"/>
    <n v="998.4"/>
    <n v="0"/>
    <n v="0"/>
    <n v="998.4"/>
    <n v="39"/>
    <n v="40"/>
    <n v="0"/>
    <n v="0"/>
    <n v="0"/>
    <n v="42"/>
    <n v="32"/>
    <n v="6.4"/>
    <n v="25.6"/>
    <n v="0.98"/>
    <n v="0.96"/>
    <n v="0.94"/>
    <n v="0.2"/>
    <n v="0.1"/>
    <n v="0.05"/>
    <n v="0"/>
    <n v="0"/>
    <n v="0"/>
    <n v="0"/>
  </r>
  <r>
    <s v="ORION TRANSIT, LLC"/>
    <x v="0"/>
    <n v="66.95"/>
    <n v="113"/>
    <n v="58.34"/>
    <n v="0.59247787610619496"/>
    <n v="0"/>
    <n v="1586.848"/>
    <n v="0"/>
    <n v="0"/>
    <n v="1586.848"/>
    <n v="58.34"/>
    <n v="67"/>
    <n v="0"/>
    <n v="0"/>
    <n v="0"/>
    <n v="76"/>
    <n v="34"/>
    <n v="6.8"/>
    <n v="27.2"/>
    <n v="0.98"/>
    <n v="0.96"/>
    <n v="0.94"/>
    <n v="0.2"/>
    <n v="0.1"/>
    <n v="0.05"/>
    <n v="0"/>
    <n v="0"/>
    <n v="0"/>
    <n v="0"/>
  </r>
  <r>
    <s v="ORION TRANSIT, LLC"/>
    <x v="1"/>
    <n v="68.5"/>
    <n v="113"/>
    <n v="62.370000000000005"/>
    <n v="0.606194690265487"/>
    <n v="0"/>
    <n v="1696.4639999999999"/>
    <n v="0"/>
    <n v="0"/>
    <n v="1696.4639999999999"/>
    <n v="62.370000000000005"/>
    <n v="68.5"/>
    <n v="0"/>
    <n v="0"/>
    <n v="0"/>
    <n v="75"/>
    <n v="34"/>
    <n v="6.8"/>
    <n v="27.2"/>
    <n v="0.98"/>
    <n v="0.96"/>
    <n v="0.94"/>
    <n v="0.2"/>
    <n v="0.1"/>
    <n v="0.05"/>
    <n v="0"/>
    <n v="0"/>
    <n v="0"/>
    <n v="0"/>
  </r>
  <r>
    <s v="RESILIENT LOGISTICS MGMT LLC"/>
    <x v="0"/>
    <n v="55"/>
    <n v="92"/>
    <n v="47.39"/>
    <n v="0.59782608695652195"/>
    <n v="0"/>
    <n v="1289.008"/>
    <n v="0"/>
    <n v="0"/>
    <n v="1289.008"/>
    <n v="47.39"/>
    <n v="55"/>
    <n v="0"/>
    <n v="0"/>
    <n v="0"/>
    <n v="59"/>
    <n v="34"/>
    <n v="6.8"/>
    <n v="27.2"/>
    <n v="0.98"/>
    <n v="0.96"/>
    <n v="0.94"/>
    <n v="0.2"/>
    <n v="0.1"/>
    <n v="0.05"/>
    <n v="0"/>
    <n v="0"/>
    <n v="0"/>
    <n v="0"/>
  </r>
  <r>
    <s v="ROYAL T KARE LLC"/>
    <x v="0"/>
    <n v="272.70000000000005"/>
    <n v="367"/>
    <n v="230.63"/>
    <n v="0.74305177111716603"/>
    <n v="0"/>
    <n v="6273.1360000000004"/>
    <n v="0"/>
    <n v="0"/>
    <n v="6273.1360000000004"/>
    <n v="230.63"/>
    <n v="273.47000000000003"/>
    <n v="0"/>
    <n v="0"/>
    <n v="0"/>
    <n v="285"/>
    <n v="34"/>
    <n v="6.8"/>
    <n v="27.2"/>
    <n v="0.98"/>
    <n v="0.96"/>
    <n v="0.94"/>
    <n v="0.2"/>
    <n v="0.1"/>
    <n v="0.05"/>
    <n v="0"/>
    <n v="0"/>
    <n v="0"/>
    <n v="0"/>
  </r>
  <r>
    <s v="ROYAL T KARE LLC"/>
    <x v="1"/>
    <n v="225.38666666666668"/>
    <n v="367"/>
    <n v="182.21999999999997"/>
    <n v="0.61413260672116299"/>
    <n v="0"/>
    <n v="4956.384"/>
    <n v="0"/>
    <n v="0"/>
    <n v="4956.384"/>
    <n v="182.21999999999997"/>
    <n v="226.98000000000002"/>
    <n v="0"/>
    <n v="0"/>
    <n v="0"/>
    <n v="240"/>
    <n v="34"/>
    <n v="6.8"/>
    <n v="27.2"/>
    <n v="0.98"/>
    <n v="0.96"/>
    <n v="0.94"/>
    <n v="0.2"/>
    <n v="0.1"/>
    <n v="0.05"/>
    <n v="0"/>
    <n v="0"/>
    <n v="0"/>
    <n v="0"/>
  </r>
  <r>
    <s v="SERENITY CARE TRANSPORTATION"/>
    <x v="0"/>
    <n v="26.83"/>
    <n v="44"/>
    <n v="24.75"/>
    <n v="0.60977272727272702"/>
    <n v="0"/>
    <n v="633.6"/>
    <n v="0"/>
    <n v="0"/>
    <n v="633.6"/>
    <n v="24.75"/>
    <n v="27"/>
    <n v="0"/>
    <n v="0"/>
    <n v="0"/>
    <n v="34"/>
    <n v="32"/>
    <n v="6.4"/>
    <n v="25.6"/>
    <n v="0.98"/>
    <n v="0.96"/>
    <n v="0.94"/>
    <n v="0.2"/>
    <n v="0.1"/>
    <n v="0.05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n v="54.099999999999994"/>
    <n v="40.159999999999997"/>
    <n v="4.8400000000000034"/>
    <n v="13.940000000000001"/>
    <n v="1152"/>
    <s v="Yes"/>
    <n v="446.08000000000004"/>
    <n v="1598.08"/>
    <n v="7"/>
    <n v="5"/>
    <n v="45"/>
    <n v="40.159999999999997"/>
    <n v="4.8400000000000007"/>
    <n v="45"/>
    <n v="4.4622222222222216"/>
    <n v="446.08"/>
    <n v="68"/>
    <m/>
    <n v="54.099999999999994"/>
    <n v="32"/>
    <n v="68"/>
    <n v="6.4"/>
    <n v="25.6"/>
  </r>
  <r>
    <x v="0"/>
    <x v="1"/>
    <n v="56.94394444444444"/>
    <n v="40.94"/>
    <n v="4.0600000000000023"/>
    <n v="16.003944444444443"/>
    <n v="1152"/>
    <s v="Yes"/>
    <n v="512.12622222222217"/>
    <n v="1664.1261999999999"/>
    <n v="7"/>
    <n v="5"/>
    <n v="45"/>
    <n v="40.94"/>
    <n v="4.0600000000000005"/>
    <n v="45"/>
    <n v="4.5488888888888885"/>
    <n v="512.12620000000004"/>
    <n v="67.98"/>
    <n v="50"/>
    <n v="56.389999999999993"/>
    <n v="32"/>
    <n v="66.063944444444445"/>
    <n v="6.4"/>
    <n v="25.6"/>
  </r>
  <r>
    <x v="1"/>
    <x v="0"/>
    <n v="47.326666666666668"/>
    <n v="39.330000000000005"/>
    <n v="5.6699999999999946"/>
    <n v="7.996666666666667"/>
    <n v="1152"/>
    <s v="Yes"/>
    <n v="255.89333333333335"/>
    <n v="1407.8933"/>
    <n v="7"/>
    <n v="5"/>
    <n v="45"/>
    <n v="39.120000000000005"/>
    <n v="5.8800000000000008"/>
    <n v="45"/>
    <n v="4.3466666666666667"/>
    <n v="255.89330000000001"/>
    <n v="53.650000000000006"/>
    <n v="50"/>
    <n v="46.940000000000005"/>
    <n v="32"/>
    <n v="52.936666666666667"/>
    <n v="6.4"/>
    <n v="25.6"/>
  </r>
  <r>
    <x v="1"/>
    <x v="1"/>
    <n v="48.59"/>
    <n v="41.980000000000004"/>
    <n v="3.019999999999996"/>
    <n v="6.61"/>
    <n v="1152"/>
    <s v="Yes"/>
    <n v="211.52"/>
    <n v="1363.52"/>
    <n v="6"/>
    <n v="5"/>
    <n v="45"/>
    <n v="41.980000000000004"/>
    <n v="3.0199999999999996"/>
    <n v="45"/>
    <n v="4.6644444444444444"/>
    <n v="211.52"/>
    <n v="53.480000000000004"/>
    <m/>
    <n v="48.59"/>
    <n v="32"/>
    <n v="53.480000000000004"/>
    <n v="6.4"/>
    <n v="25.6"/>
  </r>
  <r>
    <x v="2"/>
    <x v="0"/>
    <n v="41.923611111111114"/>
    <n v="41.923611111111114"/>
    <n v="3.0763888888888857"/>
    <n v="0"/>
    <n v="1152"/>
    <s v="No"/>
    <n v="0"/>
    <n v="1152"/>
    <n v="5"/>
    <n v="5"/>
    <n v="45"/>
    <n v="38.880000000000003"/>
    <n v="6.12"/>
    <n v="45"/>
    <n v="4.32"/>
    <n v="0"/>
    <n v="48.5"/>
    <n v="50"/>
    <n v="41.59"/>
    <n v="32"/>
    <n v="47.923611111111114"/>
    <n v="6.4"/>
    <n v="25.6"/>
  </r>
  <r>
    <x v="2"/>
    <x v="1"/>
    <n v="38.709999999999994"/>
    <n v="38.709999999999994"/>
    <n v="6.2900000000000063"/>
    <n v="0"/>
    <n v="1152"/>
    <s v="No"/>
    <n v="0"/>
    <n v="1152"/>
    <n v="5"/>
    <n v="5"/>
    <n v="45"/>
    <n v="38.709999999999994"/>
    <n v="6.2900000000000009"/>
    <n v="45"/>
    <n v="4.3011111111111111"/>
    <n v="0"/>
    <n v="46"/>
    <m/>
    <n v="38.709999999999994"/>
    <n v="32"/>
    <n v="46"/>
    <n v="6.4"/>
    <n v="25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9">
  <r>
    <x v="0"/>
    <s v="Week1"/>
    <n v="45728"/>
    <n v="7.6172222222222219"/>
    <n v="0"/>
    <n v="0"/>
    <n v="0"/>
    <n v="0"/>
    <x v="0"/>
    <d v="1899-12-30T04:55:07"/>
    <d v="1899-12-30T12:32:09"/>
    <n v="7.17"/>
    <s v="Big Star"/>
    <s v="64ca59d4-ff73-4e35-bada-4e258fbcb7ed"/>
    <s v="-"/>
    <s v="1049"/>
    <s v="March 4, 2025 1:07:48 PM"/>
    <n v="45728.208333333336"/>
    <n v="45728.204942129632"/>
    <n v="45728.520833333336"/>
    <n v="45728.522337962961"/>
    <s v="-"/>
    <s v="completed"/>
    <n v="7.62"/>
    <n v="7.5"/>
    <n v="135.72"/>
    <n v="128.9"/>
    <n v="59.03"/>
    <n v="3.89"/>
    <n v="0"/>
    <s v="-"/>
    <n v="0"/>
    <n v="0"/>
    <n v="0"/>
    <n v="0"/>
    <s v="-"/>
    <s v="B316"/>
    <s v="B316"/>
    <s v="Minivan"/>
    <s v="Cypress Waters"/>
    <n v="0"/>
    <n v="0"/>
    <s v="autoAccept"/>
    <n v="36"/>
    <n v="33"/>
    <n v="0"/>
    <n v="0"/>
    <n v="3"/>
    <n v="0"/>
    <n v="0"/>
    <s v="Alex Mouton"/>
    <n v="0"/>
    <n v="50"/>
    <n v="7.6172222222222219"/>
    <n v="7.17"/>
    <n v="0"/>
    <m/>
    <m/>
    <m/>
    <m/>
    <m/>
  </r>
  <r>
    <x v="0"/>
    <s v="Week1"/>
    <n v="45729"/>
    <n v="7.6211111111111105"/>
    <n v="0"/>
    <n v="0"/>
    <n v="0"/>
    <n v="0"/>
    <x v="0"/>
    <d v="1899-12-30T04:55:05"/>
    <d v="1899-12-30T12:32:21"/>
    <n v="6.81"/>
    <s v="Big Star"/>
    <s v="ab1a0336-fc50-426e-90ee-0107bc1eea2a"/>
    <s v="-"/>
    <s v="1048"/>
    <s v="March 5, 2025 8:11:32 AM"/>
    <n v="45729.208333333336"/>
    <n v="45729.204918981479"/>
    <n v="45729.520833333336"/>
    <n v="45729.522523148145"/>
    <s v="-"/>
    <s v="completed"/>
    <n v="7.62"/>
    <n v="7.5"/>
    <n v="145.38"/>
    <n v="139.24"/>
    <n v="71.19"/>
    <n v="4.1399999999999997"/>
    <n v="0"/>
    <s v="-"/>
    <n v="0"/>
    <n v="0"/>
    <n v="0"/>
    <n v="0"/>
    <s v="-"/>
    <s v="B316"/>
    <s v="B316"/>
    <s v="Minivan"/>
    <s v="Cypress Waters"/>
    <n v="0"/>
    <n v="0"/>
    <s v="autoAccept"/>
    <n v="26"/>
    <n v="25"/>
    <n v="0"/>
    <n v="0"/>
    <n v="1"/>
    <n v="0"/>
    <n v="0"/>
    <s v="Alex Mouton"/>
    <n v="0"/>
    <n v="50"/>
    <n v="7.6211111111111105"/>
    <n v="6.81"/>
    <n v="0"/>
    <m/>
    <m/>
    <m/>
    <m/>
    <m/>
  </r>
  <r>
    <x v="0"/>
    <s v="Week1"/>
    <n v="45730"/>
    <n v="9.0980555555555558"/>
    <n v="0"/>
    <n v="0"/>
    <n v="0"/>
    <n v="0"/>
    <x v="0"/>
    <d v="1899-12-30T04:55:23"/>
    <d v="1899-12-30T14:32:23"/>
    <n v="8.2200000000000006"/>
    <s v="Big Star"/>
    <s v="832665c3-b3ba-4b7a-9314-810945daa8af"/>
    <s v="-"/>
    <s v="1049"/>
    <s v="March 11, 2025 9:00:09 AM"/>
    <n v="45730.208333333336"/>
    <n v="45730.205138888887"/>
    <n v="45730.604166666664"/>
    <n v="45730.605833333335"/>
    <s v="-"/>
    <s v="completed"/>
    <n v="9.6199999999999992"/>
    <n v="9.5"/>
    <n v="167.29"/>
    <n v="165.57"/>
    <n v="67.89"/>
    <n v="5.73"/>
    <n v="0"/>
    <s v="-"/>
    <n v="0.51861111111111113"/>
    <n v="1"/>
    <n v="0.5"/>
    <n v="3.34"/>
    <s v="{&quot;scheduledTs&quot;:1741969966,&quot;startedTs&quot;:1741968122,&quot;completedTs&quot;:1741969989,&quot;cancelledTs&quot;:null}"/>
    <s v="B315"/>
    <s v="B315"/>
    <s v="Minivan"/>
    <s v="Cypress Waters"/>
    <n v="0"/>
    <n v="0"/>
    <s v="autoAccept"/>
    <n v="35"/>
    <n v="32"/>
    <n v="0"/>
    <n v="0"/>
    <n v="3"/>
    <n v="0"/>
    <n v="0"/>
    <s v="Alex Mouton"/>
    <n v="0.51861111111111113"/>
    <n v="50"/>
    <n v="9.6166666666666671"/>
    <n v="8.2200000000000006"/>
    <n v="0"/>
    <m/>
    <m/>
    <m/>
    <m/>
    <m/>
  </r>
  <r>
    <x v="1"/>
    <s v="Week1"/>
    <n v="45726"/>
    <n v="9.0422222222222217"/>
    <n v="0"/>
    <n v="0"/>
    <n v="0"/>
    <n v="0"/>
    <x v="1"/>
    <d v="1899-12-30T14:27:35"/>
    <d v="1899-12-30T00:01:07"/>
    <n v="8.4499999999999993"/>
    <s v="Big Star"/>
    <s v="a5ba0ed9-9411-4f96-a9b5-51d135326a00"/>
    <s v="-"/>
    <s v="1034"/>
    <s v="March 3, 2025 8:36:57 AM"/>
    <n v="45726.604166666664"/>
    <n v="45726.601875"/>
    <n v="45726.999305555553"/>
    <n v="45727.000798611109"/>
    <s v="-"/>
    <s v="completed"/>
    <n v="9.57"/>
    <n v="9.48"/>
    <n v="135.54"/>
    <n v="122.23"/>
    <n v="67.05"/>
    <n v="6.54"/>
    <n v="0"/>
    <s v="Vehicle Swap: B303 to B305. B303 has a nail in the tire. "/>
    <n v="0.51666666666666672"/>
    <n v="1"/>
    <n v="0.5"/>
    <n v="2.29"/>
    <s v="{&quot;scheduledTs&quot;:1741654308,&quot;startedTs&quot;:1741652461,&quot;completedTs&quot;:1741654321,&quot;cancelledTs&quot;:null}"/>
    <s v="B305"/>
    <s v="B305"/>
    <s v="Minivan"/>
    <s v="East Plano &amp; East Telecom"/>
    <n v="0"/>
    <n v="0"/>
    <s v="autoAccept"/>
    <n v="27"/>
    <n v="25"/>
    <n v="0"/>
    <n v="0"/>
    <n v="2"/>
    <n v="0"/>
    <n v="0"/>
    <s v="Amir Khan"/>
    <n v="0.51666666666666672"/>
    <n v="50"/>
    <n v="9.5588888888888892"/>
    <n v="8.4499999999999993"/>
    <n v="0"/>
    <m/>
    <m/>
    <m/>
    <m/>
    <m/>
  </r>
  <r>
    <x v="1"/>
    <s v="Week1"/>
    <n v="45727"/>
    <n v="9.0644444444444439"/>
    <n v="0"/>
    <n v="0"/>
    <n v="0"/>
    <n v="0"/>
    <x v="1"/>
    <d v="1899-12-30T14:26:21"/>
    <d v="1899-12-30T00:01:06"/>
    <n v="8.01"/>
    <s v="Big Star"/>
    <s v="c1ccb7fe-e6d8-4f14-8eee-4696d096eec5"/>
    <s v="-"/>
    <s v="1030"/>
    <s v="March 3, 2025 8:36:21 AM"/>
    <n v="45727.604166666664"/>
    <n v="45727.601631944446"/>
    <n v="45727.999305555553"/>
    <n v="45728.000833333332"/>
    <s v="-"/>
    <s v="completed"/>
    <n v="9.58"/>
    <n v="9.48"/>
    <n v="160.06"/>
    <n v="149.83000000000001"/>
    <n v="86.51"/>
    <n v="6.42"/>
    <n v="0"/>
    <s v="-"/>
    <n v="0.51472222222222219"/>
    <n v="1"/>
    <n v="0.5"/>
    <n v="1.92"/>
    <s v="{&quot;scheduledTs&quot;:1741746654,&quot;startedTs&quot;:1741744807,&quot;completedTs&quot;:1741746660,&quot;cancelledTs&quot;:null}"/>
    <s v="B304"/>
    <s v="B304"/>
    <s v="Minivan"/>
    <s v="Plano Zone to Zone"/>
    <n v="0"/>
    <n v="0"/>
    <s v="autoAccept"/>
    <n v="27"/>
    <n v="26"/>
    <n v="0"/>
    <n v="0"/>
    <n v="1"/>
    <n v="0"/>
    <n v="0"/>
    <s v="Amir Khan"/>
    <n v="0.51472222222222219"/>
    <n v="50"/>
    <n v="9.5791666666666657"/>
    <n v="8.01"/>
    <n v="0"/>
    <m/>
    <m/>
    <m/>
    <m/>
    <m/>
  </r>
  <r>
    <x v="1"/>
    <s v="Week1"/>
    <n v="45728"/>
    <n v="9.0902777777777768"/>
    <n v="0"/>
    <n v="0"/>
    <n v="0"/>
    <n v="0"/>
    <x v="1"/>
    <d v="1899-12-30T14:25:44"/>
    <d v="1899-12-30T00:01:09"/>
    <n v="8.42"/>
    <s v="Big Star"/>
    <s v="b10af808-9da9-4db0-b55f-e1d75b407b64"/>
    <s v="-"/>
    <s v="1030"/>
    <s v="March 4, 2025 1:07:50 PM"/>
    <n v="45728.604166666664"/>
    <n v="45728.600983796299"/>
    <n v="45728.999305555553"/>
    <n v="45729.000798611109"/>
    <s v="-"/>
    <s v="completed"/>
    <n v="9.6"/>
    <n v="9.48"/>
    <n v="165.74"/>
    <n v="159.03"/>
    <n v="78.569999999999993"/>
    <n v="6.09"/>
    <n v="0"/>
    <s v="-"/>
    <n v="0.5"/>
    <n v="1"/>
    <n v="0.5"/>
    <n v="3.64"/>
    <s v="{&quot;scheduledTs&quot;:1741835213,&quot;startedTs&quot;:1741833420,&quot;completedTs&quot;:1741835220,&quot;cancelledTs&quot;:null}"/>
    <s v="B304"/>
    <s v="B304"/>
    <s v="Minivan"/>
    <s v="Plano Zone to Zone"/>
    <n v="0"/>
    <n v="0"/>
    <s v="autoAccept"/>
    <n v="37"/>
    <n v="37"/>
    <n v="0"/>
    <n v="0"/>
    <n v="0"/>
    <n v="0"/>
    <n v="0"/>
    <s v="Amir Khan"/>
    <n v="0.5"/>
    <n v="50"/>
    <n v="9.5902777777777768"/>
    <n v="8.42"/>
    <n v="0"/>
    <m/>
    <m/>
    <m/>
    <m/>
    <m/>
  </r>
  <r>
    <x v="1"/>
    <s v="Week1"/>
    <n v="45729"/>
    <n v="9.0769444444444449"/>
    <n v="0"/>
    <n v="0"/>
    <n v="0"/>
    <n v="0"/>
    <x v="1"/>
    <d v="1899-12-30T14:25:33"/>
    <d v="1899-12-30T00:01:05"/>
    <n v="8.82"/>
    <s v="Big Star"/>
    <s v="c0e4ff4d-9ff6-41a0-bf01-afd566d74cd0"/>
    <s v="-"/>
    <s v="1034"/>
    <s v="March 5, 2025 8:11:34 AM"/>
    <n v="45729.604166666664"/>
    <n v="45729.601076388892"/>
    <n v="45729.999305555553"/>
    <n v="45730.000833333332"/>
    <s v="-"/>
    <s v="completed"/>
    <n v="9.59"/>
    <n v="9.48"/>
    <n v="151.91"/>
    <n v="146.22"/>
    <n v="84.6"/>
    <n v="6.93"/>
    <n v="0"/>
    <s v="-"/>
    <n v="0.51527777777777772"/>
    <n v="1"/>
    <n v="0.5"/>
    <n v="2.94"/>
    <s v="{&quot;scheduledTs&quot;:1741911113,&quot;startedTs&quot;:1741909265,&quot;completedTs&quot;:1741911120,&quot;cancelledTs&quot;:null}"/>
    <s v="B309"/>
    <s v="B309"/>
    <s v="Minivan"/>
    <s v="East Plano &amp; East Telecom"/>
    <n v="0"/>
    <n v="0"/>
    <s v="autoAccept"/>
    <n v="30"/>
    <n v="27"/>
    <n v="0"/>
    <n v="0"/>
    <n v="3"/>
    <n v="0"/>
    <n v="0"/>
    <s v="Amir Khan"/>
    <n v="0.51527777777777772"/>
    <n v="50"/>
    <n v="9.5922222222222224"/>
    <n v="8.82"/>
    <n v="0"/>
    <m/>
    <m/>
    <m/>
    <m/>
    <m/>
  </r>
  <r>
    <x v="1"/>
    <s v="Week1"/>
    <n v="45732"/>
    <n v="9.0986111111111114"/>
    <n v="0"/>
    <n v="0"/>
    <n v="0"/>
    <n v="0"/>
    <x v="1"/>
    <d v="1899-12-30T14:25:04"/>
    <d v="1899-12-30T00:01:00"/>
    <n v="8.64"/>
    <s v="Big Star"/>
    <s v="2b487f3b-cef8-4ab6-8eeb-9bac7be065fa"/>
    <s v="-"/>
    <s v="3036"/>
    <s v="February 24, 2025 2:16:45 PM"/>
    <n v="45732.604166666664"/>
    <n v="45732.600740740738"/>
    <n v="45732.999305555553"/>
    <n v="45733.000775462962"/>
    <s v="-"/>
    <s v="completed"/>
    <n v="9.6"/>
    <n v="9.48"/>
    <n v="181.47"/>
    <n v="176.57"/>
    <n v="84.89"/>
    <n v="5.43"/>
    <n v="0"/>
    <s v="-"/>
    <n v="0.50027777777777782"/>
    <n v="1"/>
    <n v="0.5"/>
    <n v="2.23"/>
    <s v="{&quot;scheduledTs&quot;:1742178574,&quot;startedTs&quot;:1742176800,&quot;completedTs&quot;:1742178601,&quot;cancelledTs&quot;:null}"/>
    <s v="B306"/>
    <s v="B306"/>
    <s v="Minivan"/>
    <s v="Plano Zone to Zone"/>
    <n v="0"/>
    <n v="0"/>
    <s v="autoAccept"/>
    <n v="36"/>
    <n v="33"/>
    <n v="0"/>
    <n v="0"/>
    <n v="3"/>
    <n v="0"/>
    <n v="0"/>
    <s v="Amir Khan"/>
    <n v="0.50027777777777782"/>
    <n v="50"/>
    <n v="9.5988888888888884"/>
    <n v="8.64"/>
    <n v="0"/>
    <m/>
    <m/>
    <m/>
    <m/>
    <m/>
  </r>
  <r>
    <x v="2"/>
    <s v="Week1"/>
    <n v="45732"/>
    <n v="9.0588888888888892"/>
    <n v="0"/>
    <n v="0"/>
    <n v="0"/>
    <n v="0"/>
    <x v="2"/>
    <d v="1899-12-30T14:27:31"/>
    <d v="1899-12-30T00:01:06"/>
    <n v="8.4"/>
    <s v="Big Star"/>
    <s v="cbd2d74d-d67c-494c-97ae-55144ce7f925"/>
    <s v="-"/>
    <s v="1084"/>
    <s v="February 24, 2025 2:16:44 PM"/>
    <n v="45732.604166666664"/>
    <n v="45732.602442129632"/>
    <n v="45732.999305555553"/>
    <n v="45733.000821759262"/>
    <s v="-"/>
    <s v="completed"/>
    <n v="9.56"/>
    <n v="9.48"/>
    <n v="219.43"/>
    <n v="208.94"/>
    <n v="110.66"/>
    <n v="6.26"/>
    <n v="0"/>
    <s v="-"/>
    <n v="0.50083333333333335"/>
    <n v="1"/>
    <n v="0.5"/>
    <n v="5.23"/>
    <s v="{&quot;scheduledTs&quot;:1742171694,&quot;startedTs&quot;:1742169900,&quot;completedTs&quot;:1742171703,&quot;cancelledTs&quot;:null}"/>
    <s v="B320"/>
    <s v="B320"/>
    <s v="Minivan"/>
    <s v="North &amp; South Central Plano"/>
    <n v="0"/>
    <n v="0"/>
    <s v="autoAccept"/>
    <n v="28"/>
    <n v="27"/>
    <n v="0"/>
    <n v="0"/>
    <n v="1"/>
    <n v="0"/>
    <n v="0"/>
    <s v="Ashley Chatman"/>
    <n v="0.50083333333333335"/>
    <n v="50"/>
    <n v="9.5597222222222218"/>
    <n v="8.4"/>
    <n v="0"/>
    <m/>
    <m/>
    <m/>
    <m/>
    <m/>
  </r>
  <r>
    <x v="3"/>
    <s v="Week1"/>
    <n v="45732"/>
    <n v="9.044722222222223"/>
    <n v="0"/>
    <n v="0"/>
    <n v="0"/>
    <n v="0"/>
    <x v="3"/>
    <d v="1899-12-30T04:57:35"/>
    <d v="1899-12-30T14:31:18"/>
    <n v="8.01"/>
    <s v="Big Star"/>
    <s v="d3d22d9b-c15d-4f95-bbc3-de21956c51f5"/>
    <s v="-"/>
    <s v="3039"/>
    <s v="February 24, 2025 2:16:42 PM"/>
    <n v="45732.208333333336"/>
    <n v="45732.205023148148"/>
    <n v="45732.604166666664"/>
    <n v="45732.605081018519"/>
    <s v="-"/>
    <s v="completed"/>
    <n v="9.6"/>
    <n v="9.5"/>
    <n v="120.86"/>
    <n v="102.53"/>
    <n v="80.84"/>
    <n v="8.02"/>
    <n v="0"/>
    <s v="-"/>
    <n v="0.51722222222222225"/>
    <n v="1"/>
    <n v="0.5"/>
    <n v="0.14000000000000001"/>
    <s v="{&quot;scheduledTs&quot;:1742138336,&quot;startedTs&quot;:1742136481,&quot;completedTs&quot;:1742138343,&quot;cancelledTs&quot;:null}"/>
    <s v="B355"/>
    <s v="B355"/>
    <s v="Minivan"/>
    <s v="Farmers Branch"/>
    <n v="0"/>
    <n v="0"/>
    <s v="autoAccept"/>
    <n v="17"/>
    <n v="14"/>
    <n v="0"/>
    <n v="0"/>
    <n v="3"/>
    <n v="0"/>
    <n v="0"/>
    <s v="Benny Young"/>
    <n v="0.51722222222222225"/>
    <n v="50"/>
    <n v="9.5619444444444444"/>
    <n v="8.01"/>
    <n v="0"/>
    <m/>
    <m/>
    <m/>
    <m/>
    <m/>
  </r>
  <r>
    <x v="4"/>
    <s v="Week1"/>
    <n v="45726"/>
    <n v="9.1019444444444435"/>
    <n v="0"/>
    <n v="0"/>
    <n v="0"/>
    <n v="0"/>
    <x v="1"/>
    <d v="1899-12-30T04:55:55"/>
    <d v="1899-12-30T14:32:06"/>
    <n v="8.0500000000000007"/>
    <s v="Big Star"/>
    <s v="ee0d905a-2337-49a7-8b5b-323ae4e3310c"/>
    <s v="-"/>
    <s v="1033"/>
    <s v="March 3, 2025 8:36:53 AM"/>
    <n v="45726.208333333336"/>
    <n v="45726.205497685187"/>
    <n v="45726.604166666664"/>
    <n v="45726.605636574073"/>
    <s v="-"/>
    <s v="completed"/>
    <n v="9.6"/>
    <n v="9.5"/>
    <n v="137.96"/>
    <n v="129.62"/>
    <n v="76.510000000000005"/>
    <n v="6.77"/>
    <n v="0"/>
    <s v="Switched vehicles JK"/>
    <n v="0.50111111111111106"/>
    <n v="1"/>
    <n v="0.5"/>
    <n v="0.83"/>
    <s v="{&quot;scheduledTs&quot;:1741619458,&quot;startedTs&quot;:1741617661,&quot;completedTs&quot;:1741619465,&quot;cancelledTs&quot;:null}"/>
    <s v="B305"/>
    <s v="B305"/>
    <s v="Minivan"/>
    <s v="East Plano &amp; East Telecom"/>
    <n v="0"/>
    <n v="0"/>
    <s v="autoAccept"/>
    <n v="30"/>
    <n v="28"/>
    <n v="0"/>
    <n v="0"/>
    <n v="2"/>
    <n v="0"/>
    <n v="0"/>
    <s v="Carl Huddleston"/>
    <n v="0.50111111111111106"/>
    <n v="50"/>
    <n v="9.6030555555555548"/>
    <n v="8.0500000000000007"/>
    <n v="0"/>
    <m/>
    <m/>
    <m/>
    <m/>
    <m/>
  </r>
  <r>
    <x v="4"/>
    <s v="Week1"/>
    <n v="45727"/>
    <n v="9.1227777777777774"/>
    <n v="0"/>
    <n v="0"/>
    <n v="0"/>
    <n v="0"/>
    <x v="1"/>
    <d v="1899-12-30T04:55:14"/>
    <d v="1899-12-30T14:32:36"/>
    <n v="8.7799999999999994"/>
    <s v="Big Star"/>
    <s v="1f100663-4ca0-42a0-a3a6-355e97f984ac"/>
    <s v="-"/>
    <s v="1033"/>
    <s v="March 3, 2025 8:36:20 AM"/>
    <n v="45727.208333333336"/>
    <n v="45727.205023148148"/>
    <n v="45727.604166666664"/>
    <n v="45727.605983796297"/>
    <s v="-"/>
    <s v="completed"/>
    <n v="9.6199999999999992"/>
    <n v="9.5"/>
    <n v="138.99"/>
    <n v="134.97999999999999"/>
    <n v="74.349999999999994"/>
    <n v="6.42"/>
    <n v="0"/>
    <s v="-"/>
    <n v="0.5"/>
    <n v="1"/>
    <n v="0.5"/>
    <n v="2.0099999999999998"/>
    <s v="{&quot;scheduledTs&quot;:1741710754,&quot;startedTs&quot;:1741708982,&quot;completedTs&quot;:1741710782,&quot;cancelledTs&quot;:null}"/>
    <s v="B309"/>
    <s v="B309"/>
    <s v="Minivan"/>
    <s v="East Plano &amp; East Telecom"/>
    <n v="0"/>
    <n v="0"/>
    <s v="autoAccept"/>
    <n v="32"/>
    <n v="25"/>
    <n v="0"/>
    <n v="0"/>
    <n v="7"/>
    <n v="0"/>
    <n v="0"/>
    <s v="Carl Huddleston"/>
    <n v="0.5"/>
    <n v="50"/>
    <n v="9.6227777777777774"/>
    <n v="8.7799999999999994"/>
    <n v="0"/>
    <m/>
    <m/>
    <m/>
    <m/>
    <m/>
  </r>
  <r>
    <x v="4"/>
    <s v="Week1"/>
    <n v="45728"/>
    <n v="9.0761111111111106"/>
    <n v="0"/>
    <n v="0"/>
    <n v="0"/>
    <n v="0"/>
    <x v="1"/>
    <d v="1899-12-30T04:56:29"/>
    <d v="1899-12-30T14:32:08"/>
    <n v="8.5"/>
    <s v="Big Star"/>
    <s v="66043fcf-dbf5-4a07-a89c-bc1f4f8c8bd7"/>
    <s v="-"/>
    <s v="1033"/>
    <s v="March 4, 2025 1:07:48 PM"/>
    <n v="45728.208333333336"/>
    <n v="45728.205891203703"/>
    <n v="45728.604166666664"/>
    <n v="45728.605752314812"/>
    <s v="-"/>
    <s v="completed"/>
    <n v="9.6"/>
    <n v="9.5"/>
    <n v="141.5"/>
    <n v="135.31"/>
    <n v="77.36"/>
    <n v="6.47"/>
    <n v="0"/>
    <s v="-"/>
    <n v="0.5180555555555556"/>
    <n v="1"/>
    <n v="0.5"/>
    <n v="1.47"/>
    <s v="{&quot;scheduledTs&quot;:1741796173,&quot;startedTs&quot;:1741794363,&quot;completedTs&quot;:1741796228,&quot;cancelledTs&quot;:null}"/>
    <s v="B309"/>
    <s v="B309"/>
    <s v="Minivan"/>
    <s v="East Plano &amp; East Telecom"/>
    <n v="0"/>
    <n v="0"/>
    <s v="autoAccept"/>
    <n v="30"/>
    <n v="25"/>
    <n v="0"/>
    <n v="0"/>
    <n v="5"/>
    <n v="0"/>
    <n v="0"/>
    <s v="Carl Huddleston"/>
    <n v="0.5180555555555556"/>
    <n v="50"/>
    <n v="9.5941666666666663"/>
    <n v="8.5"/>
    <n v="0"/>
    <m/>
    <m/>
    <m/>
    <m/>
    <m/>
  </r>
  <r>
    <x v="4"/>
    <s v="Week1"/>
    <n v="45729"/>
    <n v="9.107222222222223"/>
    <n v="0"/>
    <n v="0"/>
    <n v="0"/>
    <n v="0"/>
    <x v="1"/>
    <d v="1899-12-30T04:55:29"/>
    <d v="1899-12-30T14:32:38"/>
    <n v="8.07"/>
    <s v="Big Star"/>
    <s v="39784d82-bff9-4091-a2ea-a46ea659c2d0"/>
    <s v="-"/>
    <s v="1045"/>
    <s v="March 5, 2025 8:11:31 AM"/>
    <n v="45729.208333333336"/>
    <n v="45729.205196759256"/>
    <n v="45729.604166666664"/>
    <n v="45729.606006944443"/>
    <s v="-"/>
    <s v="completed"/>
    <n v="9.6199999999999992"/>
    <n v="9.5"/>
    <n v="128.22999999999999"/>
    <n v="125.38"/>
    <n v="54.42"/>
    <n v="5.89"/>
    <n v="0"/>
    <s v="-"/>
    <n v="0.51194444444444442"/>
    <n v="1"/>
    <n v="0.5"/>
    <n v="0.56999999999999995"/>
    <s v="{&quot;scheduledTs&quot;:1741879357,&quot;startedTs&quot;:1741877539,&quot;completedTs&quot;:1741879382,&quot;cancelledTs&quot;:null}"/>
    <s v="B359"/>
    <s v="B359"/>
    <s v="Minivan"/>
    <s v="Farmers Branch"/>
    <n v="0"/>
    <n v="0"/>
    <s v="autoAccept"/>
    <n v="36"/>
    <n v="32"/>
    <n v="0"/>
    <n v="0"/>
    <n v="4"/>
    <n v="0"/>
    <n v="0"/>
    <s v="Carl Huddleston"/>
    <n v="0.51194444444444442"/>
    <n v="50"/>
    <n v="9.6191666666666666"/>
    <n v="8.07"/>
    <n v="0"/>
    <m/>
    <m/>
    <m/>
    <m/>
    <m/>
  </r>
  <r>
    <x v="4"/>
    <s v="Week1"/>
    <n v="45730"/>
    <n v="9.0738888888888898"/>
    <n v="0"/>
    <n v="0"/>
    <n v="0"/>
    <n v="0"/>
    <x v="1"/>
    <d v="1899-12-30T04:55:45"/>
    <d v="1899-12-30T14:30:14"/>
    <n v="8.5"/>
    <s v="Big Star"/>
    <s v="b1da6581-a0c3-4d2c-9d82-156ace4be71b"/>
    <s v="-"/>
    <s v="1045"/>
    <s v="March 11, 2025 9:00:10 AM"/>
    <n v="45730.208333333336"/>
    <n v="45730.205393518518"/>
    <n v="45730.604166666664"/>
    <n v="45730.606030092589"/>
    <s v="-"/>
    <s v="completed"/>
    <n v="9.6199999999999992"/>
    <n v="9.5"/>
    <n v="109.36"/>
    <n v="106.26"/>
    <n v="61.31"/>
    <n v="7.16"/>
    <n v="0"/>
    <s v="-"/>
    <n v="0.50083333333333335"/>
    <n v="1"/>
    <n v="0.5"/>
    <n v="0.91"/>
    <s v="{&quot;scheduledTs&quot;:1741965772,&quot;startedTs&quot;:1741963985,&quot;completedTs&quot;:1741965788,&quot;cancelledTs&quot;:null}"/>
    <s v="B359"/>
    <s v="B359"/>
    <s v="Minivan"/>
    <s v="Farmers Branch"/>
    <n v="0"/>
    <n v="0"/>
    <s v="autoAccept"/>
    <n v="23"/>
    <n v="20"/>
    <n v="0"/>
    <n v="0"/>
    <n v="3"/>
    <n v="0"/>
    <n v="0"/>
    <s v="Carl Huddleston"/>
    <n v="0.50083333333333335"/>
    <n v="50"/>
    <n v="9.5747222222222224"/>
    <n v="8.5"/>
    <n v="0"/>
    <m/>
    <m/>
    <m/>
    <m/>
    <m/>
  </r>
  <r>
    <x v="5"/>
    <s v="Week1"/>
    <n v="45726"/>
    <n v="9.0911111111111111"/>
    <n v="0"/>
    <n v="0"/>
    <n v="0"/>
    <n v="0"/>
    <x v="1"/>
    <d v="1899-12-30T14:25:42"/>
    <d v="1899-12-30T00:01:10"/>
    <n v="7.76"/>
    <s v="Big Star"/>
    <s v="1e68ded6-bfd5-454b-9304-ca56255d591b"/>
    <s v="-"/>
    <s v="1036"/>
    <s v="March 3, 2025 8:36:57 AM"/>
    <n v="45726.604166666664"/>
    <n v="45726.60119212963"/>
    <n v="45726.999305555553"/>
    <n v="45727.000821759262"/>
    <s v="-"/>
    <s v="completed"/>
    <n v="9.59"/>
    <n v="9.48"/>
    <n v="126.62"/>
    <n v="122.01"/>
    <n v="23.56"/>
    <n v="5.54"/>
    <n v="0"/>
    <s v="-"/>
    <n v="0.5"/>
    <n v="1"/>
    <n v="0.5"/>
    <n v="0"/>
    <s v="{&quot;scheduledTs&quot;:1741653154,&quot;startedTs&quot;:1741651381,&quot;completedTs&quot;:1741653181,&quot;cancelledTs&quot;:null}"/>
    <s v="B313"/>
    <s v="B313"/>
    <s v="Minivan"/>
    <s v="Far North Plano"/>
    <n v="0"/>
    <n v="0"/>
    <s v="autoAccept"/>
    <n v="19"/>
    <n v="16"/>
    <n v="0"/>
    <n v="0"/>
    <n v="3"/>
    <n v="0"/>
    <n v="0"/>
    <s v="Carlo Valentin"/>
    <n v="0.5"/>
    <n v="50"/>
    <n v="9.5911111111111111"/>
    <n v="7.76"/>
    <n v="0"/>
    <m/>
    <m/>
    <m/>
    <m/>
    <m/>
  </r>
  <r>
    <x v="5"/>
    <s v="Week1"/>
    <n v="45727"/>
    <n v="9.0805555555555539"/>
    <n v="0"/>
    <n v="0"/>
    <n v="0"/>
    <n v="0"/>
    <x v="1"/>
    <d v="1899-12-30T14:25:22"/>
    <d v="1899-12-30T00:01:10"/>
    <n v="8"/>
    <s v="Big Star"/>
    <s v="355ce067-7ea5-4491-af72-11abd9278d19"/>
    <s v="-"/>
    <s v="1036"/>
    <s v="March 3, 2025 8:36:21 AM"/>
    <n v="45727.604166666664"/>
    <n v="45727.600960648146"/>
    <n v="45727.999305555553"/>
    <n v="45728.000833333332"/>
    <s v="-"/>
    <s v="completed"/>
    <n v="9.6"/>
    <n v="9.48"/>
    <n v="163.57"/>
    <n v="147.66"/>
    <n v="66.349999999999994"/>
    <n v="5.79"/>
    <n v="0"/>
    <s v="-"/>
    <n v="0.51611111111111108"/>
    <n v="1"/>
    <n v="0.5"/>
    <n v="7.91"/>
    <s v="{&quot;scheduledTs&quot;:1741742017,&quot;startedTs&quot;:1741740182,&quot;completedTs&quot;:1741742040,&quot;cancelledTs&quot;:null}"/>
    <s v="B313"/>
    <s v="B313"/>
    <s v="Minivan"/>
    <s v="Far North Plano"/>
    <n v="0"/>
    <n v="0"/>
    <s v="autoAccept"/>
    <n v="18"/>
    <n v="15"/>
    <n v="0"/>
    <n v="0"/>
    <n v="3"/>
    <n v="0"/>
    <n v="0"/>
    <s v="Carlo Valentin"/>
    <n v="0.51611111111111108"/>
    <n v="50"/>
    <n v="9.5966666666666658"/>
    <n v="8"/>
    <n v="0"/>
    <m/>
    <m/>
    <m/>
    <m/>
    <m/>
  </r>
  <r>
    <x v="5"/>
    <s v="Week1"/>
    <n v="45730"/>
    <n v="9.0416666666666679"/>
    <n v="0"/>
    <n v="0"/>
    <n v="0"/>
    <n v="0"/>
    <x v="1"/>
    <d v="1899-12-30T14:28:22"/>
    <d v="1899-12-30T00:00:55"/>
    <n v="8.7799999999999994"/>
    <s v="Big Star"/>
    <s v="e97593a6-bbea-4a8a-b3bc-b84fcde01fd4"/>
    <s v="-"/>
    <s v="1056"/>
    <s v="March 11, 2025 9:00:09 AM"/>
    <n v="45730.604166666664"/>
    <n v="45730.60083333333"/>
    <n v="45730.999305555553"/>
    <n v="45731.000891203701"/>
    <s v="-"/>
    <s v="completed"/>
    <n v="9.6"/>
    <n v="9.48"/>
    <n v="137.05000000000001"/>
    <n v="126.37"/>
    <n v="86.75"/>
    <n v="7.82"/>
    <n v="0"/>
    <s v="-"/>
    <n v="0.50083333333333335"/>
    <n v="1"/>
    <n v="0.5"/>
    <n v="0.15"/>
    <s v="{&quot;scheduledTs&quot;:1741999138,&quot;startedTs&quot;:1741997340,&quot;completedTs&quot;:1741999143,&quot;cancelledTs&quot;:null}"/>
    <s v="B303"/>
    <s v="B303"/>
    <s v="Minivan"/>
    <s v="Keller Springs &amp; NW Carrollton"/>
    <n v="0"/>
    <n v="0"/>
    <s v="autoAccept"/>
    <n v="18"/>
    <n v="18"/>
    <n v="0"/>
    <n v="0"/>
    <n v="0"/>
    <n v="0"/>
    <n v="0"/>
    <s v="Carlo Valentin"/>
    <n v="0.50083333333333335"/>
    <n v="50"/>
    <n v="9.5425000000000004"/>
    <n v="8.7799999999999994"/>
    <n v="0"/>
    <m/>
    <m/>
    <m/>
    <m/>
    <m/>
  </r>
  <r>
    <x v="5"/>
    <s v="Week1"/>
    <n v="45731"/>
    <n v="8.9141666666666666"/>
    <n v="0"/>
    <n v="0"/>
    <n v="0"/>
    <n v="0"/>
    <x v="1"/>
    <d v="1899-12-30T14:26:10"/>
    <d v="1899-12-30T00:01:01"/>
    <n v="7.4"/>
    <s v="Big Star"/>
    <s v="f22056bb-8ebb-4593-b3df-ffa0efd01a61"/>
    <s v="-"/>
    <s v="2046"/>
    <s v="February 24, 2025 2:15:22 PM"/>
    <n v="45731.604166666664"/>
    <n v="45731.601504629631"/>
    <n v="45731.999305555553"/>
    <n v="45732.000752314816"/>
    <s v="-"/>
    <s v="completed"/>
    <n v="9.58"/>
    <n v="9.48"/>
    <n v="157.51"/>
    <n v="134.74"/>
    <n v="86.44"/>
    <n v="6.53"/>
    <n v="10"/>
    <s v="Paused for refueling "/>
    <n v="0.5"/>
    <n v="1"/>
    <n v="0.5"/>
    <n v="0.19"/>
    <s v="{&quot;scheduledTs&quot;:1742093278,&quot;startedTs&quot;:1742091480,&quot;completedTs&quot;:1742093280,&quot;cancelledTs&quot;:null}"/>
    <s v="B308"/>
    <s v="B308"/>
    <s v="Minivan"/>
    <s v="North Dallas Zone to Zone"/>
    <n v="0"/>
    <n v="0"/>
    <s v="autoAccept"/>
    <n v="23"/>
    <n v="19"/>
    <n v="0"/>
    <n v="0"/>
    <n v="4"/>
    <n v="0"/>
    <n v="0"/>
    <s v="Carlo Valentin"/>
    <n v="0.66666666666666663"/>
    <n v="50"/>
    <n v="9.5808333333333326"/>
    <n v="7.4"/>
    <n v="0"/>
    <m/>
    <m/>
    <m/>
    <m/>
    <m/>
  </r>
  <r>
    <x v="5"/>
    <s v="Week1"/>
    <n v="45732"/>
    <n v="9.0788888888888888"/>
    <n v="0"/>
    <n v="0"/>
    <n v="0"/>
    <n v="0"/>
    <x v="1"/>
    <d v="1899-12-30T14:26:16"/>
    <d v="1899-12-30T00:01:03"/>
    <n v="5.01"/>
    <s v="Big Star"/>
    <s v="620a78ef-475f-4d9a-8d3f-2e6612ea26f4"/>
    <s v="-"/>
    <s v="3032"/>
    <s v="February 24, 2025 2:16:44 PM"/>
    <n v="45732.604166666664"/>
    <n v="45732.600949074076"/>
    <n v="45732.999305555553"/>
    <n v="45733.000763888886"/>
    <s v="-"/>
    <s v="completed"/>
    <n v="9.6"/>
    <n v="9.48"/>
    <n v="44.03"/>
    <n v="26.59"/>
    <n v="40.78"/>
    <n v="12.23"/>
    <n v="0"/>
    <s v="-"/>
    <n v="0.50083333333333335"/>
    <n v="1"/>
    <n v="0.5"/>
    <n v="0"/>
    <s v="{&quot;scheduledTs&quot;:1742171382,&quot;startedTs&quot;:1742169602,&quot;completedTs&quot;:1742171405,&quot;cancelledTs&quot;:null}"/>
    <s v="B305"/>
    <s v="B305"/>
    <s v="Minivan"/>
    <s v="Legacy"/>
    <n v="0"/>
    <n v="0"/>
    <s v="autoAccept"/>
    <n v="6"/>
    <n v="6"/>
    <n v="0"/>
    <n v="0"/>
    <n v="0"/>
    <n v="0"/>
    <n v="0"/>
    <s v="Carlo Valentin"/>
    <n v="0.50083333333333335"/>
    <n v="50"/>
    <n v="9.5797222222222214"/>
    <n v="5.01"/>
    <n v="0"/>
    <m/>
    <m/>
    <m/>
    <m/>
    <m/>
  </r>
  <r>
    <x v="6"/>
    <s v="Week1"/>
    <n v="45731"/>
    <n v="7.456666666666667"/>
    <n v="8.3449074074074068E-3"/>
    <n v="0"/>
    <n v="50"/>
    <n v="0"/>
    <x v="4"/>
    <d v="1899-12-30T06:32:01"/>
    <d v="1899-12-30T14:30:21"/>
    <n v="7.07"/>
    <s v="Big Star"/>
    <s v="a54f0ef9-001f-4ddd-a151-8e5f23f00466"/>
    <s v="-"/>
    <s v="2041"/>
    <s v="February 24, 2025 2:15:18 PM"/>
    <n v="45731.263888888891"/>
    <n v="45731.260787037034"/>
    <n v="45731.604166666664"/>
    <n v="45731.604525462964"/>
    <s v="-"/>
    <s v="completed"/>
    <n v="8.25"/>
    <n v="8.17"/>
    <n v="98.36"/>
    <n v="80.25"/>
    <n v="60.03"/>
    <n v="6.63"/>
    <n v="0"/>
    <s v="-"/>
    <n v="0.51555555555555554"/>
    <n v="1"/>
    <n v="0.5"/>
    <n v="4.18"/>
    <s v="{&quot;scheduledTs&quot;:1742050581,&quot;startedTs&quot;:1742048764,&quot;completedTs&quot;:1742050620,&quot;cancelledTs&quot;:null}"/>
    <s v="B363"/>
    <s v="B363"/>
    <s v="Minivan"/>
    <s v="Farmers Branch"/>
    <n v="0"/>
    <n v="0"/>
    <s v="autoAccept"/>
    <n v="20"/>
    <n v="19"/>
    <n v="0"/>
    <n v="0"/>
    <n v="1"/>
    <n v="0"/>
    <n v="0"/>
    <s v="Chadwick Miller"/>
    <n v="0.51555555555555554"/>
    <n v="50"/>
    <n v="7.9722222222222223"/>
    <n v="7.07"/>
    <n v="50"/>
    <n v="5"/>
    <n v="45"/>
    <n v="39.120000000000005"/>
    <n v="5.8800000000000008"/>
    <n v="4.3466666666666667"/>
  </r>
  <r>
    <x v="7"/>
    <s v="Week1"/>
    <n v="45727"/>
    <n v="9.0641111111111119"/>
    <n v="0"/>
    <n v="0"/>
    <n v="0"/>
    <n v="0"/>
    <x v="0"/>
    <d v="1899-12-30T14:25:12"/>
    <d v="1899-12-30T00:01:09"/>
    <n v="8.6999999999999993"/>
    <s v="Big Star"/>
    <s v="e5a5abfe-b7c8-460d-afbe-d85da3765021"/>
    <s v="-"/>
    <s v="1071"/>
    <s v="March 3, 2025 8:36:21 AM"/>
    <n v="45727.604166666664"/>
    <n v="45727.60083333333"/>
    <n v="45727.999305555553"/>
    <n v="45728.000868055555"/>
    <s v="-"/>
    <s v="completed"/>
    <n v="9.6"/>
    <n v="9.48"/>
    <n v="124.99"/>
    <n v="124.25"/>
    <n v="46.61"/>
    <n v="5.34"/>
    <n v="2.0699999999999998"/>
    <s v="-"/>
    <n v="0.50055555555555553"/>
    <n v="1"/>
    <n v="0.5"/>
    <n v="0.39"/>
    <s v="{&quot;scheduledTs&quot;:1741748816,&quot;startedTs&quot;:1741747020,&quot;completedTs&quot;:1741748822,&quot;cancelledTs&quot;:null}"/>
    <s v="B316"/>
    <s v="B316"/>
    <s v="Minivan"/>
    <s v="Cypress Waters"/>
    <n v="0"/>
    <n v="0"/>
    <s v="autoAccept"/>
    <n v="31"/>
    <n v="29"/>
    <n v="0"/>
    <n v="0"/>
    <n v="2"/>
    <n v="0"/>
    <n v="0"/>
    <s v="Charles Dewitt"/>
    <n v="0.53505555555555551"/>
    <n v="50"/>
    <n v="9.5991666666666671"/>
    <n v="8.6999999999999993"/>
    <n v="0"/>
    <m/>
    <m/>
    <m/>
    <m/>
    <m/>
  </r>
  <r>
    <x v="7"/>
    <s v="Week1"/>
    <n v="45728"/>
    <n v="7.6172222222222219"/>
    <n v="0"/>
    <n v="0"/>
    <n v="0"/>
    <n v="0"/>
    <x v="0"/>
    <d v="1899-12-30T12:25:09"/>
    <d v="1899-12-30T20:02:11"/>
    <n v="6.93"/>
    <s v="Big Star"/>
    <s v="4bd1e29c-2b17-496f-9c91-c7cd5b55bd58"/>
    <s v="-"/>
    <s v="1071"/>
    <s v="March 4, 2025 1:07:49 PM"/>
    <n v="45728.520833333336"/>
    <n v="45728.517465277779"/>
    <n v="45728.833333333336"/>
    <n v="45728.834872685184"/>
    <s v="-"/>
    <s v="completed"/>
    <n v="7.62"/>
    <n v="7.5"/>
    <n v="114.79"/>
    <n v="106.59"/>
    <n v="47.18"/>
    <n v="3.5"/>
    <n v="0"/>
    <s v="-"/>
    <n v="0"/>
    <n v="0"/>
    <n v="0"/>
    <n v="0"/>
    <s v="-"/>
    <s v="B316"/>
    <s v="B316"/>
    <s v="Minivan"/>
    <s v="Cypress Waters"/>
    <n v="0"/>
    <n v="0"/>
    <s v="autoAccept"/>
    <n v="27"/>
    <n v="24"/>
    <n v="0"/>
    <n v="0"/>
    <n v="3"/>
    <n v="0"/>
    <n v="0"/>
    <s v="Charles Dewitt"/>
    <n v="0"/>
    <n v="50"/>
    <n v="7.6172222222222219"/>
    <n v="6.93"/>
    <n v="0"/>
    <m/>
    <m/>
    <m/>
    <m/>
    <m/>
  </r>
  <r>
    <x v="7"/>
    <s v="Week1"/>
    <n v="45729"/>
    <n v="7.615555555555555"/>
    <n v="0"/>
    <n v="0"/>
    <n v="0"/>
    <n v="0"/>
    <x v="0"/>
    <d v="1899-12-30T12:25:11"/>
    <d v="1899-12-30T20:02:07"/>
    <n v="7.1"/>
    <s v="Big Star"/>
    <s v="c2843046-b69d-4954-a00a-0238a1dffb35"/>
    <s v="-"/>
    <s v="1071"/>
    <s v="March 5, 2025 8:11:34 AM"/>
    <n v="45729.520833333336"/>
    <n v="45729.517488425925"/>
    <n v="45729.833333333336"/>
    <n v="45729.83489583333"/>
    <s v="-"/>
    <s v="completed"/>
    <n v="7.62"/>
    <n v="7.5"/>
    <n v="115.75"/>
    <n v="111.92"/>
    <n v="46"/>
    <n v="3.58"/>
    <n v="0"/>
    <s v="-"/>
    <n v="0"/>
    <n v="0"/>
    <n v="0"/>
    <n v="0"/>
    <s v="-"/>
    <s v="B316"/>
    <s v="B316"/>
    <s v="Minivan"/>
    <s v="Cypress Waters"/>
    <n v="0"/>
    <n v="0"/>
    <s v="autoAccept"/>
    <n v="31"/>
    <n v="30"/>
    <n v="0"/>
    <n v="0"/>
    <n v="1"/>
    <n v="0"/>
    <n v="0"/>
    <s v="Charles Dewitt"/>
    <n v="0"/>
    <n v="50"/>
    <n v="7.615555555555555"/>
    <n v="7.1"/>
    <n v="0"/>
    <m/>
    <m/>
    <m/>
    <m/>
    <m/>
  </r>
  <r>
    <x v="7"/>
    <s v="Week1"/>
    <n v="45730"/>
    <n v="7.6166666666666663"/>
    <n v="0"/>
    <n v="0"/>
    <n v="0"/>
    <n v="0"/>
    <x v="0"/>
    <d v="1899-12-30T12:25:08"/>
    <d v="1899-12-30T20:02:08"/>
    <n v="7.27"/>
    <s v="Big Star"/>
    <s v="7001de29-9067-4a82-a1df-4c36b2f93624"/>
    <s v="-"/>
    <s v="1071"/>
    <s v="March 11, 2025 9:00:10 AM"/>
    <n v="45730.520833333336"/>
    <n v="45730.517453703702"/>
    <n v="45730.833333333336"/>
    <n v="45730.834837962961"/>
    <s v="-"/>
    <s v="completed"/>
    <n v="7.62"/>
    <n v="7.5"/>
    <n v="104.24"/>
    <n v="102.2"/>
    <n v="41.23"/>
    <n v="4.03"/>
    <n v="0"/>
    <s v="-"/>
    <n v="0"/>
    <n v="0"/>
    <n v="0"/>
    <n v="0"/>
    <s v="-"/>
    <s v="B316"/>
    <s v="B316"/>
    <s v="Minivan"/>
    <s v="Cypress Waters"/>
    <n v="0"/>
    <n v="0"/>
    <s v="autoAccept"/>
    <n v="31"/>
    <n v="30"/>
    <n v="0"/>
    <n v="0"/>
    <n v="1"/>
    <n v="0"/>
    <n v="0"/>
    <s v="Charles Dewitt"/>
    <n v="0"/>
    <n v="50"/>
    <n v="7.6166666666666663"/>
    <n v="7.27"/>
    <n v="0"/>
    <m/>
    <m/>
    <m/>
    <m/>
    <m/>
  </r>
  <r>
    <x v="8"/>
    <s v="Week1"/>
    <n v="45728"/>
    <n v="9.0644444444444439"/>
    <n v="0"/>
    <n v="0"/>
    <n v="0"/>
    <n v="0"/>
    <x v="2"/>
    <d v="1899-12-30T04:55:06"/>
    <d v="1899-12-30T14:30:00"/>
    <n v="8.4"/>
    <s v="Big Star"/>
    <s v="d7dcc267-7358-4756-9ad6-f9d4961096e8"/>
    <s v="-"/>
    <s v="1063"/>
    <s v="March 4, 2025 1:07:48 PM"/>
    <n v="45728.208333333336"/>
    <n v="45728.204942129632"/>
    <n v="45728.604166666664"/>
    <n v="45728.60423611111"/>
    <s v="-"/>
    <s v="completed"/>
    <n v="9.58"/>
    <n v="9.5"/>
    <n v="156.35"/>
    <n v="144.55000000000001"/>
    <n v="73.37"/>
    <n v="5.98"/>
    <n v="0"/>
    <s v="-"/>
    <n v="0.51722222222222225"/>
    <n v="1"/>
    <n v="0.5"/>
    <n v="7.0000000000000007E-2"/>
    <s v="{&quot;scheduledTs&quot;:1741797955,&quot;startedTs&quot;:1741796112,&quot;completedTs&quot;:1741797974,&quot;cancelledTs&quot;:null}"/>
    <s v="B331"/>
    <s v="B331"/>
    <s v="Minivan"/>
    <s v="North Dallas Zone to Zone"/>
    <n v="0"/>
    <n v="0"/>
    <s v="autoAccept"/>
    <n v="25"/>
    <n v="20"/>
    <n v="0"/>
    <n v="0"/>
    <n v="5"/>
    <n v="0"/>
    <n v="0"/>
    <s v="Chris Caroleo"/>
    <n v="0.51722222222222225"/>
    <n v="50"/>
    <n v="9.581666666666667"/>
    <n v="8.4"/>
    <n v="0"/>
    <m/>
    <m/>
    <m/>
    <m/>
    <m/>
  </r>
  <r>
    <x v="8"/>
    <s v="Week1"/>
    <n v="45729"/>
    <n v="9.0844444444444434"/>
    <n v="0"/>
    <n v="0"/>
    <n v="0"/>
    <n v="0"/>
    <x v="2"/>
    <d v="1899-12-30T04:55:06"/>
    <d v="1899-12-30T14:30:14"/>
    <n v="8.52"/>
    <s v="Big Star"/>
    <s v="f1fb9cf9-7756-438e-a123-bdeef52e6c86"/>
    <s v="-"/>
    <s v="1063"/>
    <s v="March 5, 2025 8:11:31 AM"/>
    <n v="45729.208333333336"/>
    <n v="45729.204942129632"/>
    <n v="45729.604166666664"/>
    <n v="45729.606122685182"/>
    <s v="-"/>
    <s v="completed"/>
    <n v="9.6300000000000008"/>
    <n v="9.5"/>
    <n v="153.72999999999999"/>
    <n v="144.84"/>
    <n v="79.86"/>
    <n v="6.1"/>
    <n v="0"/>
    <s v="-"/>
    <n v="0.50111111111111106"/>
    <n v="1"/>
    <n v="0.5"/>
    <n v="0"/>
    <s v="{&quot;scheduledTs&quot;:1741883159,&quot;startedTs&quot;:1741881368,&quot;completedTs&quot;:1741883172,&quot;cancelledTs&quot;:null}"/>
    <s v="B331"/>
    <s v="B331"/>
    <s v="Minivan"/>
    <s v="North Dallas Zone to Zone"/>
    <n v="0"/>
    <n v="0"/>
    <s v="autoAccept"/>
    <n v="27"/>
    <n v="17"/>
    <n v="0"/>
    <n v="0"/>
    <n v="10"/>
    <n v="0"/>
    <n v="0"/>
    <s v="Chris Caroleo"/>
    <n v="0.50111111111111106"/>
    <n v="50"/>
    <n v="9.5855555555555547"/>
    <n v="8.52"/>
    <n v="0"/>
    <m/>
    <m/>
    <m/>
    <m/>
    <m/>
  </r>
  <r>
    <x v="8"/>
    <s v="Week1"/>
    <n v="45730"/>
    <n v="9.0799999999999983"/>
    <n v="0"/>
    <n v="0"/>
    <n v="0"/>
    <n v="0"/>
    <x v="2"/>
    <d v="1899-12-30T04:55:08"/>
    <d v="1899-12-30T14:30:06"/>
    <n v="8.6"/>
    <s v="Big Star"/>
    <s v="093d7170-c949-46ef-b179-d5b6693779cb"/>
    <s v="-"/>
    <s v="1063"/>
    <s v="March 11, 2025 9:00:10 AM"/>
    <n v="45730.208333333336"/>
    <n v="45730.204953703702"/>
    <n v="45730.604166666664"/>
    <n v="45730.605914351851"/>
    <s v="-"/>
    <s v="completed"/>
    <n v="9.6199999999999992"/>
    <n v="9.5"/>
    <n v="153.05000000000001"/>
    <n v="144.94"/>
    <n v="73.290000000000006"/>
    <n v="6.14"/>
    <n v="0"/>
    <s v="-"/>
    <n v="0.50277777777777777"/>
    <n v="1"/>
    <n v="0.5"/>
    <n v="10.65"/>
    <s v="{&quot;scheduledTs&quot;:1741967042,&quot;startedTs&quot;:1741965241,&quot;completedTs&quot;:1741967051,&quot;cancelledTs&quot;:null}"/>
    <s v="B324"/>
    <s v="B324"/>
    <s v="Minivan"/>
    <s v="North Dallas Zone to Zone"/>
    <n v="0"/>
    <n v="0"/>
    <s v="autoAccept"/>
    <n v="22"/>
    <n v="19"/>
    <n v="0"/>
    <n v="0"/>
    <n v="3"/>
    <n v="0"/>
    <n v="0"/>
    <s v="Chris Caroleo"/>
    <n v="0.50277777777777777"/>
    <n v="50"/>
    <n v="9.5827777777777765"/>
    <n v="8.6"/>
    <n v="0"/>
    <m/>
    <m/>
    <m/>
    <m/>
    <m/>
  </r>
  <r>
    <x v="9"/>
    <s v="Week1"/>
    <n v="45726"/>
    <n v="7.5422222222222217"/>
    <n v="0"/>
    <n v="0"/>
    <n v="0"/>
    <n v="0"/>
    <x v="1"/>
    <d v="1899-12-30T12:29:31"/>
    <d v="1899-12-30T20:02:03"/>
    <n v="6.98"/>
    <s v="Big Star"/>
    <s v="0c1fb7de-793a-4815-b98d-0bd858085058"/>
    <s v="-"/>
    <s v="1028"/>
    <s v="March 3, 2025 8:36:56 AM"/>
    <n v="45726.520833333336"/>
    <n v="45726.520497685182"/>
    <n v="45726.833333333336"/>
    <n v="45726.834849537037"/>
    <s v="-"/>
    <s v="completed"/>
    <n v="7.54"/>
    <n v="7.5"/>
    <n v="108.93"/>
    <n v="99.14"/>
    <n v="35.39"/>
    <n v="3.26"/>
    <n v="0"/>
    <s v="-"/>
    <n v="0"/>
    <n v="0"/>
    <n v="0"/>
    <n v="0"/>
    <s v="-"/>
    <s v="B359"/>
    <s v="B359"/>
    <s v="Minivan"/>
    <s v="North &amp; South Central Plano"/>
    <n v="0"/>
    <n v="0"/>
    <s v="autoAccept"/>
    <n v="32"/>
    <n v="25"/>
    <n v="0"/>
    <n v="0"/>
    <n v="7"/>
    <n v="0"/>
    <n v="0"/>
    <s v="Clois Taylor"/>
    <n v="0"/>
    <n v="50"/>
    <n v="7.5422222222222217"/>
    <n v="6.98"/>
    <n v="0"/>
    <m/>
    <m/>
    <m/>
    <m/>
    <m/>
  </r>
  <r>
    <x v="9"/>
    <s v="Week1"/>
    <n v="45727"/>
    <n v="7.5383333333333331"/>
    <n v="0"/>
    <n v="0"/>
    <n v="0"/>
    <n v="0"/>
    <x v="1"/>
    <d v="1899-12-30T12:29:53"/>
    <d v="1899-12-30T20:02:11"/>
    <n v="7.15"/>
    <s v="Big Star"/>
    <s v="7fd3eba4-669b-46bd-b2ad-ac2d686e374e"/>
    <s v="-"/>
    <s v="1028"/>
    <s v="March 3, 2025 8:36:21 AM"/>
    <n v="45727.520833333336"/>
    <n v="45727.52076388889"/>
    <n v="45727.833333333336"/>
    <n v="45727.834872685184"/>
    <s v="-"/>
    <s v="completed"/>
    <n v="7.54"/>
    <n v="7.5"/>
    <n v="120.96"/>
    <n v="116.39"/>
    <n v="37.909999999999997"/>
    <n v="2.65"/>
    <n v="0"/>
    <s v="-"/>
    <n v="0"/>
    <n v="0"/>
    <n v="0"/>
    <n v="0"/>
    <s v="-"/>
    <s v="B306"/>
    <s v="B306"/>
    <s v="Minivan"/>
    <s v="North &amp; South Central Plano"/>
    <n v="0"/>
    <n v="0"/>
    <s v="autoAccept"/>
    <n v="34"/>
    <n v="30"/>
    <n v="0"/>
    <n v="0"/>
    <n v="4"/>
    <n v="0"/>
    <n v="0"/>
    <s v="Clois Taylor"/>
    <n v="0"/>
    <n v="50"/>
    <n v="7.5383333333333331"/>
    <n v="7.15"/>
    <n v="0"/>
    <m/>
    <m/>
    <m/>
    <m/>
    <m/>
  </r>
  <r>
    <x v="9"/>
    <s v="Week1"/>
    <n v="45728"/>
    <n v="7.5405555555555557"/>
    <n v="0"/>
    <n v="0"/>
    <n v="0"/>
    <n v="0"/>
    <x v="1"/>
    <d v="1899-12-30T12:29:40"/>
    <d v="1899-12-30T20:02:06"/>
    <n v="7.1"/>
    <s v="Big Star"/>
    <s v="99a835a9-8782-42c6-96f0-0591fc35ed3f"/>
    <s v="-"/>
    <s v="1028"/>
    <s v="March 4, 2025 1:07:49 PM"/>
    <n v="45728.520833333336"/>
    <n v="45728.520601851851"/>
    <n v="45728.833333333336"/>
    <n v="45728.834837962961"/>
    <s v="-"/>
    <s v="completed"/>
    <n v="7.54"/>
    <n v="7.5"/>
    <n v="115.82"/>
    <n v="107.4"/>
    <n v="53.01"/>
    <n v="3.4"/>
    <n v="0"/>
    <s v="-"/>
    <n v="0"/>
    <n v="0"/>
    <n v="0"/>
    <n v="0"/>
    <s v="-"/>
    <s v="B306"/>
    <s v="B306"/>
    <s v="Minivan"/>
    <s v="North &amp; South Central Plano"/>
    <n v="0"/>
    <n v="0"/>
    <s v="autoAccept"/>
    <n v="33"/>
    <n v="28"/>
    <n v="0"/>
    <n v="0"/>
    <n v="5"/>
    <n v="0"/>
    <n v="0"/>
    <s v="Clois Taylor"/>
    <n v="0"/>
    <n v="50"/>
    <n v="7.5405555555555557"/>
    <n v="7.1"/>
    <n v="0"/>
    <m/>
    <m/>
    <m/>
    <m/>
    <m/>
  </r>
  <r>
    <x v="9"/>
    <s v="Week1"/>
    <n v="45729"/>
    <n v="7.543333333333333"/>
    <n v="0"/>
    <n v="0"/>
    <n v="0"/>
    <n v="0"/>
    <x v="1"/>
    <d v="1899-12-30T12:29:31"/>
    <d v="1899-12-30T20:02:07"/>
    <n v="7.32"/>
    <s v="Big Star"/>
    <s v="d0ba0191-4782-4b33-b50b-00d5136e808e"/>
    <s v="-"/>
    <s v="1028"/>
    <s v="March 5, 2025 8:11:32 AM"/>
    <n v="45729.520833333336"/>
    <n v="45729.520497685182"/>
    <n v="45729.833333333336"/>
    <n v="45729.83489583333"/>
    <s v="-"/>
    <s v="completed"/>
    <n v="7.55"/>
    <n v="7.5"/>
    <n v="109.16"/>
    <n v="105.06"/>
    <n v="46.44"/>
    <n v="3.66"/>
    <n v="0"/>
    <s v="-"/>
    <n v="0"/>
    <n v="0"/>
    <n v="0"/>
    <n v="0"/>
    <s v="-"/>
    <s v="B377"/>
    <s v="B377"/>
    <s v="Minivan"/>
    <s v="North &amp; South Central Plano"/>
    <n v="0"/>
    <n v="0"/>
    <s v="autoAccept"/>
    <n v="26"/>
    <n v="23"/>
    <n v="0"/>
    <n v="0"/>
    <n v="3"/>
    <n v="0"/>
    <n v="0"/>
    <s v="Clois Taylor"/>
    <n v="0"/>
    <n v="50"/>
    <n v="7.543333333333333"/>
    <n v="7.32"/>
    <n v="0"/>
    <m/>
    <m/>
    <m/>
    <m/>
    <m/>
  </r>
  <r>
    <x v="9"/>
    <s v="Week1"/>
    <n v="45730"/>
    <n v="7.5372222222222218"/>
    <n v="0"/>
    <n v="0"/>
    <n v="0"/>
    <n v="0"/>
    <x v="1"/>
    <d v="1899-12-30T12:29:53"/>
    <d v="1899-12-30T20:02:07"/>
    <n v="7.14"/>
    <s v="Big Star"/>
    <s v="58ef8767-2b0f-4113-a319-85b2cc5d299e"/>
    <s v="-"/>
    <s v="1028"/>
    <s v="March 11, 2025 9:00:10 AM"/>
    <n v="45730.520833333336"/>
    <n v="45730.520752314813"/>
    <n v="45730.833333333336"/>
    <n v="45730.834837962961"/>
    <s v="-"/>
    <s v="completed"/>
    <n v="7.54"/>
    <n v="7.5"/>
    <n v="119.44"/>
    <n v="108.86"/>
    <n v="49.27"/>
    <n v="3.27"/>
    <n v="0"/>
    <s v="-"/>
    <n v="0"/>
    <n v="0"/>
    <n v="0"/>
    <n v="0"/>
    <s v="-"/>
    <s v="B377"/>
    <s v="B377"/>
    <s v="Minivan"/>
    <s v="North &amp; South Central Plano"/>
    <n v="0"/>
    <n v="0"/>
    <s v="autoAccept"/>
    <n v="27"/>
    <n v="25"/>
    <n v="0"/>
    <n v="0"/>
    <n v="2"/>
    <n v="0"/>
    <n v="0"/>
    <s v="Clois Taylor"/>
    <n v="0"/>
    <n v="50"/>
    <n v="7.5372222222222218"/>
    <n v="7.14"/>
    <n v="0"/>
    <m/>
    <m/>
    <m/>
    <m/>
    <m/>
  </r>
  <r>
    <x v="10"/>
    <s v="Week1"/>
    <n v="45728"/>
    <n v="9.1019444444444435"/>
    <n v="0"/>
    <n v="0"/>
    <n v="0"/>
    <n v="0"/>
    <x v="1"/>
    <d v="1899-12-30T04:55:07"/>
    <d v="1899-12-30T14:32:06"/>
    <n v="8.6300000000000008"/>
    <s v="Big Star"/>
    <s v="b284bfec-8248-4a26-a1e4-3c75bfc3953e"/>
    <s v="-"/>
    <s v="1031"/>
    <s v="March 4, 2025 1:07:48 PM"/>
    <n v="45728.208333333336"/>
    <n v="45728.204942129632"/>
    <n v="45728.604166666664"/>
    <n v="45728.605706018519"/>
    <s v="-"/>
    <s v="completed"/>
    <n v="9.6199999999999992"/>
    <n v="9.5"/>
    <n v="175.22"/>
    <n v="166.22"/>
    <n v="83"/>
    <n v="5.79"/>
    <n v="0"/>
    <s v="-"/>
    <n v="0.51444444444444448"/>
    <n v="1"/>
    <n v="0.5"/>
    <n v="2.85"/>
    <s v="{&quot;scheduledTs&quot;:1741799816,&quot;startedTs&quot;:1741797974,&quot;completedTs&quot;:1741799826,&quot;cancelledTs&quot;:null}"/>
    <s v="B307"/>
    <s v="B307"/>
    <s v="Minivan"/>
    <s v="Plano Zone to Zone"/>
    <n v="0"/>
    <n v="0"/>
    <s v="autoAccept"/>
    <n v="25"/>
    <n v="24"/>
    <n v="0"/>
    <n v="0"/>
    <n v="1"/>
    <n v="0"/>
    <n v="0"/>
    <s v="Colynn Tennyson-Nixon"/>
    <n v="0.51444444444444448"/>
    <n v="50"/>
    <n v="9.6163888888888884"/>
    <n v="8.6300000000000008"/>
    <n v="0"/>
    <m/>
    <m/>
    <m/>
    <m/>
    <m/>
  </r>
  <r>
    <x v="10"/>
    <s v="Week1"/>
    <n v="45729"/>
    <n v="9.125"/>
    <n v="0"/>
    <n v="0"/>
    <n v="0"/>
    <n v="0"/>
    <x v="1"/>
    <d v="1899-12-30T04:55:06"/>
    <d v="1899-12-30T14:32:38"/>
    <n v="8.41"/>
    <s v="Big Star"/>
    <s v="b3fb010f-b2bd-4deb-a596-b3029b523727"/>
    <s v="-"/>
    <s v="1031"/>
    <s v="March 5, 2025 8:11:32 AM"/>
    <n v="45729.208333333336"/>
    <n v="45729.204930555556"/>
    <n v="45729.604166666664"/>
    <n v="45729.606076388889"/>
    <s v="-"/>
    <s v="completed"/>
    <n v="9.6300000000000008"/>
    <n v="9.5"/>
    <n v="157.24"/>
    <n v="148.72999999999999"/>
    <n v="72.14"/>
    <n v="5.69"/>
    <n v="0"/>
    <s v="-"/>
    <n v="0.50055555555555553"/>
    <n v="1"/>
    <n v="0.5"/>
    <n v="1.82"/>
    <s v="{&quot;scheduledTs&quot;:1741888249,&quot;startedTs&quot;:1741886462,&quot;completedTs&quot;:1741888264,&quot;cancelledTs&quot;:null}"/>
    <s v="B307"/>
    <s v="B307"/>
    <s v="Minivan"/>
    <s v="Plano Zone to Zone"/>
    <n v="0"/>
    <n v="0"/>
    <s v="autoAccept"/>
    <n v="25"/>
    <n v="23"/>
    <n v="0"/>
    <n v="0"/>
    <n v="2"/>
    <n v="0"/>
    <n v="0"/>
    <s v="Colynn Tennyson-Nixon"/>
    <n v="0.50055555555555553"/>
    <n v="50"/>
    <n v="9.6255555555555556"/>
    <n v="8.41"/>
    <n v="0"/>
    <m/>
    <m/>
    <m/>
    <m/>
    <m/>
  </r>
  <r>
    <x v="10"/>
    <s v="Week1"/>
    <n v="45730"/>
    <n v="9.0477777777777781"/>
    <n v="0"/>
    <n v="0"/>
    <n v="0"/>
    <n v="0"/>
    <x v="1"/>
    <d v="1899-12-30T04:58:36"/>
    <d v="1899-12-30T14:32:25"/>
    <n v="8.58"/>
    <s v="Big Star"/>
    <s v="347fcbd6-d319-40d8-9fed-175572283d37"/>
    <s v="-"/>
    <s v="1031"/>
    <s v="March 11, 2025 9:00:10 AM"/>
    <n v="45730.208333333336"/>
    <n v="45730.207361111112"/>
    <n v="45730.604166666664"/>
    <n v="45730.605868055558"/>
    <s v="-"/>
    <s v="completed"/>
    <n v="9.56"/>
    <n v="9.5"/>
    <n v="145.83000000000001"/>
    <n v="139.94"/>
    <n v="72.72"/>
    <n v="6.05"/>
    <n v="0"/>
    <s v="Vehicle change "/>
    <n v="0.51583333333333337"/>
    <n v="1"/>
    <n v="0.5"/>
    <n v="1.55"/>
    <s v="{&quot;scheduledTs&quot;:1741970556,&quot;startedTs&quot;:1741968726,&quot;completedTs&quot;:1741970583,&quot;cancelledTs&quot;:null}"/>
    <s v="B307"/>
    <s v="B307"/>
    <s v="Minivan"/>
    <s v="Plano Zone to Zone"/>
    <n v="0"/>
    <n v="0"/>
    <s v="autoAccept"/>
    <n v="29"/>
    <n v="28"/>
    <n v="0"/>
    <n v="0"/>
    <n v="1"/>
    <n v="0"/>
    <n v="0"/>
    <s v="Colynn Tennyson-Nixon"/>
    <n v="0.51583333333333337"/>
    <n v="50"/>
    <n v="9.5636111111111113"/>
    <n v="8.58"/>
    <n v="0"/>
    <m/>
    <m/>
    <m/>
    <m/>
    <m/>
  </r>
  <r>
    <x v="11"/>
    <s v="Week1"/>
    <n v="45728"/>
    <n v="9.0813888888888883"/>
    <n v="0"/>
    <n v="0"/>
    <n v="0"/>
    <n v="0"/>
    <x v="1"/>
    <d v="1899-12-30T14:25:12"/>
    <d v="1899-12-30T00:00:05"/>
    <n v="7.66"/>
    <s v="Big Star"/>
    <s v="581398ba-b963-4b69-89c0-a4ebdc6931cb"/>
    <s v="-"/>
    <s v="1036"/>
    <s v="March 4, 2025 1:07:50 PM"/>
    <n v="45728.604166666664"/>
    <n v="45728.60083333333"/>
    <n v="45728.999305555553"/>
    <n v="45729.000069444446"/>
    <s v="-"/>
    <s v="completed"/>
    <n v="9.58"/>
    <n v="9.48"/>
    <n v="205.02"/>
    <n v="188.62"/>
    <n v="73.39"/>
    <n v="5.99"/>
    <n v="0"/>
    <s v="-"/>
    <n v="0.5"/>
    <n v="1"/>
    <n v="0.5"/>
    <n v="0.05"/>
    <s v="{&quot;scheduledTs&quot;:1741827402,&quot;startedTs&quot;:1741825623,&quot;completedTs&quot;:1741827423,&quot;cancelledTs&quot;:null}"/>
    <s v="B335"/>
    <s v="B335"/>
    <s v="Minivan"/>
    <s v="Far North Plano"/>
    <n v="0"/>
    <n v="0"/>
    <s v="autoAccept"/>
    <n v="15"/>
    <n v="13"/>
    <n v="0"/>
    <n v="0"/>
    <n v="2"/>
    <n v="0"/>
    <n v="0"/>
    <s v="David Oakes"/>
    <n v="0.5"/>
    <n v="50"/>
    <n v="9.5813888888888883"/>
    <n v="7.66"/>
    <n v="0"/>
    <m/>
    <m/>
    <m/>
    <m/>
    <m/>
  </r>
  <r>
    <x v="11"/>
    <s v="Week1"/>
    <n v="45729"/>
    <n v="9.0832777777777771"/>
    <n v="0"/>
    <n v="0"/>
    <n v="0"/>
    <n v="0"/>
    <x v="1"/>
    <d v="1899-12-30T14:25:04"/>
    <d v="1899-12-30T00:01:09"/>
    <n v="8.9499999999999993"/>
    <s v="Big Star"/>
    <s v="061d75c0-a9ca-4a96-9dee-3379a071a616"/>
    <s v="-"/>
    <s v="1038"/>
    <s v="March 5, 2025 8:11:34 AM"/>
    <n v="45729.604166666664"/>
    <n v="45729.600740740738"/>
    <n v="45729.999305555553"/>
    <n v="45730.000856481478"/>
    <s v="-"/>
    <s v="completed"/>
    <n v="9.6"/>
    <n v="9.48"/>
    <n v="214.93"/>
    <n v="212.65"/>
    <n v="70.77"/>
    <n v="4.72"/>
    <n v="1.07"/>
    <s v="-"/>
    <n v="0.50027777777777782"/>
    <n v="1"/>
    <n v="0.5"/>
    <n v="3.37"/>
    <s v="{&quot;scheduledTs&quot;:1741920151,&quot;startedTs&quot;:1741918380,&quot;completedTs&quot;:1741920181,&quot;cancelledTs&quot;:null}"/>
    <s v="B335"/>
    <s v="B335"/>
    <s v="Minivan"/>
    <s v="North &amp; South Central Plano"/>
    <n v="0"/>
    <n v="0"/>
    <s v="autoAccept"/>
    <n v="38"/>
    <n v="36"/>
    <n v="0"/>
    <n v="0"/>
    <n v="2"/>
    <n v="0"/>
    <n v="0"/>
    <s v="David Oakes"/>
    <n v="0.51811111111111119"/>
    <n v="50"/>
    <n v="9.6013888888888879"/>
    <n v="8.9499999999999993"/>
    <n v="0"/>
    <m/>
    <m/>
    <m/>
    <m/>
    <m/>
  </r>
  <r>
    <x v="11"/>
    <s v="Week1"/>
    <n v="45730"/>
    <n v="9.0958333333333332"/>
    <n v="0"/>
    <n v="0"/>
    <n v="0"/>
    <n v="0"/>
    <x v="1"/>
    <d v="1899-12-30T14:25:41"/>
    <d v="1899-12-30T00:01:26"/>
    <n v="8.56"/>
    <s v="Big Star"/>
    <s v="ca65c32c-a59f-4fdd-a33e-bda68edcc34e"/>
    <s v="-"/>
    <s v="1034"/>
    <s v="March 11, 2025 9:00:10 AM"/>
    <n v="45730.604166666664"/>
    <n v="45730.601168981484"/>
    <n v="45730.999305555553"/>
    <n v="45731.00099537037"/>
    <s v="-"/>
    <s v="completed"/>
    <n v="9.6"/>
    <n v="9.48"/>
    <n v="207.39"/>
    <n v="196.04"/>
    <n v="110.23"/>
    <n v="5.94"/>
    <n v="0"/>
    <s v="-"/>
    <n v="0.5"/>
    <n v="1"/>
    <n v="0.5"/>
    <n v="0.97"/>
    <s v="{&quot;scheduledTs&quot;:1742012333,&quot;startedTs&quot;:1742010540,&quot;completedTs&quot;:1742012340,&quot;cancelledTs&quot;:null}"/>
    <s v="B335"/>
    <s v="B335"/>
    <s v="Minivan"/>
    <s v="East Plano &amp; East Telecom"/>
    <n v="0"/>
    <n v="0"/>
    <s v="autoAccept"/>
    <n v="24"/>
    <n v="18"/>
    <n v="0"/>
    <n v="0"/>
    <n v="6"/>
    <n v="0"/>
    <n v="0"/>
    <s v="David Oakes"/>
    <n v="0.5"/>
    <n v="50"/>
    <n v="9.5958333333333332"/>
    <n v="8.56"/>
    <n v="0"/>
    <m/>
    <m/>
    <m/>
    <m/>
    <m/>
  </r>
  <r>
    <x v="11"/>
    <s v="Week1"/>
    <n v="45731"/>
    <n v="9.0150000000000006"/>
    <n v="0"/>
    <n v="2.0486111111111113E-3"/>
    <n v="0"/>
    <n v="50"/>
    <x v="1"/>
    <d v="1899-12-30T14:25:08"/>
    <d v="1899-12-30T23:56:03"/>
    <n v="8.25"/>
    <s v="Big Star"/>
    <s v="6dc735b3-8fce-41f8-88fe-c49b616508ce"/>
    <s v="-"/>
    <s v="2052"/>
    <s v="February 24, 2025 2:15:23 PM"/>
    <n v="45731.604166666664"/>
    <n v="45731.600787037038"/>
    <n v="45731.999305555553"/>
    <n v="45731.99726851852"/>
    <s v="-"/>
    <s v="completed"/>
    <n v="9.52"/>
    <n v="9.48"/>
    <n v="284.08"/>
    <n v="264.12"/>
    <n v="148.47999999999999"/>
    <n v="6.56"/>
    <n v="0"/>
    <s v="-"/>
    <n v="0.50027777777777782"/>
    <n v="1"/>
    <n v="0.5"/>
    <n v="3.45"/>
    <s v="{&quot;scheduledTs&quot;:1742086484,&quot;startedTs&quot;:1742084700,&quot;completedTs&quot;:1742086501,&quot;cancelledTs&quot;:null}"/>
    <s v="B335"/>
    <s v="B335"/>
    <s v="Minivan"/>
    <s v="Keller Springs &amp; NW Carrollton"/>
    <n v="0"/>
    <n v="0"/>
    <s v="autoAccept"/>
    <n v="21"/>
    <n v="18"/>
    <n v="0"/>
    <n v="0"/>
    <n v="3"/>
    <n v="0"/>
    <n v="0"/>
    <s v="David Oakes"/>
    <n v="0.50027777777777782"/>
    <n v="50"/>
    <n v="9.5152777777777775"/>
    <n v="8.25"/>
    <n v="50"/>
    <m/>
    <m/>
    <m/>
    <m/>
    <m/>
  </r>
  <r>
    <x v="12"/>
    <s v="Week1"/>
    <n v="45726"/>
    <n v="9.0511111111111102"/>
    <n v="0"/>
    <n v="0"/>
    <n v="0"/>
    <n v="0"/>
    <x v="2"/>
    <d v="1899-12-30T04:59:17"/>
    <d v="1899-12-30T14:32:57"/>
    <n v="8.77"/>
    <s v="Big Star"/>
    <s v="a9a9baa3-ed9a-42bb-a4ac-b1f40e7e1f9c"/>
    <s v="-"/>
    <s v="1062"/>
    <s v="March 3, 2025 8:36:52 AM"/>
    <n v="45726.208333333336"/>
    <n v="45726.207835648151"/>
    <n v="45726.604166666664"/>
    <n v="45726.606215277781"/>
    <s v="-"/>
    <s v="completed"/>
    <n v="9.56"/>
    <n v="9.5"/>
    <n v="145.1"/>
    <n v="138.27000000000001"/>
    <n v="80.900000000000006"/>
    <n v="6.66"/>
    <n v="0"/>
    <s v="-"/>
    <n v="0.51"/>
    <n v="1"/>
    <n v="0.5"/>
    <n v="1.75"/>
    <s v="{&quot;scheduledTs&quot;:1741629050,&quot;startedTs&quot;:1741627226,&quot;completedTs&quot;:1741629062,&quot;cancelledTs&quot;:null}"/>
    <s v="B320"/>
    <s v="B320"/>
    <s v="Minivan"/>
    <s v="North Dallas Zone to Zone"/>
    <n v="0"/>
    <n v="0"/>
    <s v="autoAccept"/>
    <n v="23"/>
    <n v="17"/>
    <n v="0"/>
    <n v="0"/>
    <n v="6"/>
    <n v="0"/>
    <n v="0"/>
    <s v="Dazandra Ransom"/>
    <n v="0.51"/>
    <n v="50"/>
    <n v="9.56111111111111"/>
    <n v="8.77"/>
    <n v="0"/>
    <m/>
    <m/>
    <m/>
    <m/>
    <m/>
  </r>
  <r>
    <x v="12"/>
    <s v="Week1"/>
    <n v="45727"/>
    <n v="9.0397222222222222"/>
    <n v="0"/>
    <n v="0"/>
    <n v="0"/>
    <n v="0"/>
    <x v="2"/>
    <d v="1899-12-30T04:58:43"/>
    <d v="1899-12-30T14:32:03"/>
    <n v="8.3699999999999992"/>
    <s v="Big Star"/>
    <s v="dfed5cb2-1ae6-4598-a500-c44fb3d5aaf5"/>
    <s v="-"/>
    <s v="1062"/>
    <s v="March 3, 2025 8:36:20 AM"/>
    <n v="45727.208333333336"/>
    <n v="45727.207442129627"/>
    <n v="45727.604166666664"/>
    <n v="45727.605717592596"/>
    <s v="-"/>
    <s v="completed"/>
    <n v="9.56"/>
    <n v="9.5"/>
    <n v="162.28"/>
    <n v="153.16"/>
    <n v="88.74"/>
    <n v="6.48"/>
    <n v="0"/>
    <s v="-"/>
    <n v="0.51583333333333337"/>
    <n v="1"/>
    <n v="0.5"/>
    <n v="1.0900000000000001"/>
    <s v="{&quot;scheduledTs&quot;:1741712937,&quot;startedTs&quot;:1741711084,&quot;completedTs&quot;:1741712941,&quot;cancelledTs&quot;:null}"/>
    <s v="B320"/>
    <s v="B320"/>
    <s v="Minivan"/>
    <s v="North Dallas Zone to Zone"/>
    <n v="0"/>
    <n v="0"/>
    <s v="autoAccept"/>
    <n v="20"/>
    <n v="18"/>
    <n v="0"/>
    <n v="0"/>
    <n v="2"/>
    <n v="0"/>
    <n v="0"/>
    <s v="Dazandra Ransom"/>
    <n v="0.51583333333333337"/>
    <n v="50"/>
    <n v="9.5555555555555554"/>
    <n v="8.3699999999999992"/>
    <n v="0"/>
    <m/>
    <m/>
    <m/>
    <m/>
    <m/>
  </r>
  <r>
    <x v="12"/>
    <s v="Week1"/>
    <n v="45730"/>
    <n v="9.0686111111111103"/>
    <n v="0"/>
    <n v="0"/>
    <n v="0"/>
    <n v="0"/>
    <x v="2"/>
    <d v="1899-12-30T04:57:58"/>
    <d v="1899-12-30T14:32:05"/>
    <n v="8.3800000000000008"/>
    <s v="Big Star"/>
    <s v="f465225c-a873-4bd2-b0c4-5e21d069260f"/>
    <s v="-"/>
    <s v="1062"/>
    <s v="March 11, 2025 9:00:10 AM"/>
    <n v="45730.208333333336"/>
    <n v="45730.206921296296"/>
    <n v="45730.604166666664"/>
    <n v="45730.605833333335"/>
    <s v="-"/>
    <s v="completed"/>
    <n v="9.57"/>
    <n v="9.5"/>
    <n v="111.29"/>
    <n v="104.24"/>
    <n v="45.15"/>
    <n v="5.44"/>
    <n v="0"/>
    <s v="-"/>
    <n v="0.5"/>
    <n v="1"/>
    <n v="0.5"/>
    <n v="2.2999999999999998"/>
    <s v="{&quot;scheduledTs&quot;:1741968720,&quot;startedTs&quot;:1741966928,&quot;completedTs&quot;:1741968728,&quot;cancelledTs&quot;:null}"/>
    <s v="B320"/>
    <s v="B320"/>
    <s v="Minivan"/>
    <s v="Park Cities"/>
    <n v="0"/>
    <n v="0"/>
    <s v="autoAccept"/>
    <n v="28"/>
    <n v="24"/>
    <n v="0"/>
    <n v="0"/>
    <n v="4"/>
    <n v="0"/>
    <n v="0"/>
    <s v="Dazandra Ransom"/>
    <n v="0.5"/>
    <n v="50"/>
    <n v="9.5686111111111103"/>
    <n v="8.3800000000000008"/>
    <n v="0"/>
    <m/>
    <m/>
    <m/>
    <m/>
    <m/>
  </r>
  <r>
    <x v="12"/>
    <s v="Week1"/>
    <n v="45731"/>
    <n v="7.3994444444444438"/>
    <n v="0"/>
    <n v="5.208333333333333E-3"/>
    <n v="0"/>
    <n v="50"/>
    <x v="2"/>
    <d v="1899-12-30T04:58:32"/>
    <d v="1899-12-30T12:22:30"/>
    <n v="6.86"/>
    <s v="Big Star"/>
    <s v="0bbc8d95-d3d7-462c-94a5-6803e3f9eda7"/>
    <s v="-"/>
    <s v="1062"/>
    <s v="February 24, 2025 2:15:17 PM"/>
    <n v="45731.208333333336"/>
    <n v="45731.207314814812"/>
    <n v="45731.520833333336"/>
    <n v="45731.522418981483"/>
    <s v="-"/>
    <s v="completed"/>
    <n v="7.56"/>
    <n v="7.5"/>
    <n v="125.02"/>
    <n v="117.13"/>
    <n v="49.05"/>
    <n v="4.57"/>
    <n v="0"/>
    <s v="-"/>
    <n v="0"/>
    <n v="0"/>
    <n v="0"/>
    <n v="0"/>
    <s v="-"/>
    <s v="B320"/>
    <s v="B320"/>
    <s v="Minivan"/>
    <s v="North Dallas Zone to Zone"/>
    <n v="0"/>
    <n v="0"/>
    <s v="autoAccept"/>
    <n v="15"/>
    <n v="15"/>
    <n v="0"/>
    <n v="0"/>
    <n v="0"/>
    <n v="0"/>
    <n v="0"/>
    <s v="Dazandra Ransom"/>
    <n v="0"/>
    <n v="50"/>
    <n v="7.3994444444444438"/>
    <n v="6.86"/>
    <n v="50"/>
    <m/>
    <m/>
    <m/>
    <m/>
    <m/>
  </r>
  <r>
    <x v="12"/>
    <s v="Week1"/>
    <n v="45732"/>
    <n v="8.9655555555555555"/>
    <n v="0"/>
    <n v="1.2037037037037038E-3"/>
    <n v="0"/>
    <n v="50"/>
    <x v="2"/>
    <d v="1899-12-30T04:59:19"/>
    <d v="1899-12-30T14:28:16"/>
    <n v="6.72"/>
    <s v="Big Star"/>
    <s v="ef674eb5-8139-451a-b689-dcbdb036c061"/>
    <s v="-"/>
    <s v="1062"/>
    <s v="February 24, 2025 2:16:43 PM"/>
    <n v="45732.208333333336"/>
    <n v="45732.207858796297"/>
    <n v="45732.604166666664"/>
    <n v="45732.60565972222"/>
    <s v="-"/>
    <s v="completed"/>
    <n v="9.5500000000000007"/>
    <n v="9.5"/>
    <n v="113.08"/>
    <n v="106.44"/>
    <n v="56.11"/>
    <n v="6.72"/>
    <n v="0"/>
    <s v="-"/>
    <n v="0.51694444444444443"/>
    <n v="1"/>
    <n v="0.5"/>
    <n v="0.15"/>
    <s v="{&quot;scheduledTs&quot;:1742141159,&quot;startedTs&quot;:1742139302,&quot;completedTs&quot;:1742141163,&quot;cancelledTs&quot;:null}"/>
    <s v="B320"/>
    <s v="B320"/>
    <s v="Minivan"/>
    <s v="North &amp; South Central Plano"/>
    <n v="0"/>
    <n v="0"/>
    <s v="autoAccept"/>
    <n v="26"/>
    <n v="23"/>
    <n v="0"/>
    <n v="0"/>
    <n v="3"/>
    <n v="0"/>
    <n v="0"/>
    <s v="Dazandra Ransom"/>
    <n v="0.51694444444444443"/>
    <n v="50"/>
    <n v="9.4824999999999999"/>
    <n v="6.72"/>
    <n v="50"/>
    <m/>
    <m/>
    <m/>
    <m/>
    <m/>
  </r>
  <r>
    <x v="13"/>
    <s v="Week1"/>
    <n v="45731"/>
    <n v="9.0975000000000001"/>
    <n v="0"/>
    <n v="0"/>
    <n v="0"/>
    <n v="0"/>
    <x v="3"/>
    <d v="1899-12-30T14:25:13"/>
    <d v="1899-12-30T00:01:05"/>
    <n v="8.43"/>
    <s v="Big Star"/>
    <s v="41dae535-cb44-4df3-a2bb-18787dd1b090"/>
    <s v="-"/>
    <s v="2030"/>
    <s v="February 24, 2025 2:15:24 PM"/>
    <n v="45731.604166666664"/>
    <n v="45731.600856481484"/>
    <n v="45731.999305555553"/>
    <n v="45732.000763888886"/>
    <s v="-"/>
    <s v="completed"/>
    <n v="9.6"/>
    <n v="9.48"/>
    <n v="146.35"/>
    <n v="142.91999999999999"/>
    <n v="74.94"/>
    <n v="6.49"/>
    <n v="0"/>
    <s v="-"/>
    <n v="0.50027777777777782"/>
    <n v="1"/>
    <n v="0.5"/>
    <n v="0.66"/>
    <s v="{&quot;scheduledTs&quot;:1742087618,&quot;startedTs&quot;:1742085840,&quot;completedTs&quot;:1742087641,&quot;cancelledTs&quot;:null}"/>
    <s v="B302"/>
    <s v="B302"/>
    <s v="Minivan"/>
    <s v="East Plano &amp; East Telecom"/>
    <n v="0"/>
    <n v="0"/>
    <s v="autoAccept"/>
    <n v="37"/>
    <n v="36"/>
    <n v="0"/>
    <n v="0"/>
    <n v="1"/>
    <n v="0"/>
    <n v="0"/>
    <s v="Dedricc Wilson"/>
    <n v="0.50027777777777782"/>
    <n v="50"/>
    <n v="9.5977777777777771"/>
    <n v="8.43"/>
    <n v="0"/>
    <m/>
    <m/>
    <m/>
    <m/>
    <m/>
  </r>
  <r>
    <x v="13"/>
    <s v="Week1"/>
    <n v="45732"/>
    <n v="9.0963888888888889"/>
    <n v="0"/>
    <n v="0"/>
    <n v="0"/>
    <n v="0"/>
    <x v="3"/>
    <d v="1899-12-30T14:25:21"/>
    <d v="1899-12-30T00:01:08"/>
    <n v="8.31"/>
    <s v="Big Star"/>
    <s v="c32a4f9a-33e1-498a-8014-da9fe7bedfe7"/>
    <s v="-"/>
    <s v="3028"/>
    <s v="February 24, 2025 2:16:45 PM"/>
    <n v="45732.604166666664"/>
    <n v="45732.600937499999"/>
    <n v="45732.999305555553"/>
    <n v="45733.000787037039"/>
    <s v="-"/>
    <s v="completed"/>
    <n v="9.6"/>
    <n v="9.48"/>
    <n v="141.58000000000001"/>
    <n v="136.29"/>
    <n v="74.709999999999994"/>
    <n v="7.55"/>
    <n v="0"/>
    <s v="-"/>
    <n v="0.5"/>
    <n v="1"/>
    <n v="0.5"/>
    <n v="2.0299999999999998"/>
    <s v="{&quot;scheduledTs&quot;:1742177811,&quot;startedTs&quot;:1742176020,&quot;completedTs&quot;:1742177820,&quot;cancelledTs&quot;:null}"/>
    <s v="B314"/>
    <s v="B314"/>
    <s v="Minivan"/>
    <s v="East Plano &amp; East Telecom"/>
    <n v="0"/>
    <n v="0"/>
    <s v="autoAccept"/>
    <n v="26"/>
    <n v="26"/>
    <n v="0"/>
    <n v="0"/>
    <n v="0"/>
    <n v="0"/>
    <n v="0"/>
    <s v="Dedricc Wilson"/>
    <n v="0.5"/>
    <n v="50"/>
    <n v="9.5963888888888889"/>
    <n v="8.31"/>
    <n v="0"/>
    <m/>
    <m/>
    <m/>
    <m/>
    <m/>
  </r>
  <r>
    <x v="14"/>
    <s v="Week1"/>
    <n v="45726"/>
    <n v="8.7930555555555543"/>
    <n v="9.3634259259259261E-3"/>
    <n v="0"/>
    <n v="50"/>
    <n v="0"/>
    <x v="3"/>
    <d v="1899-12-30T05:13:29"/>
    <d v="1899-12-30T14:32:00"/>
    <n v="7.81"/>
    <s v="Big Star"/>
    <s v="80d925f2-c96c-42be-95bd-bb9da47467b2"/>
    <s v="-"/>
    <s v="1043"/>
    <s v="March 3, 2025 8:36:52 AM"/>
    <n v="45726.208333333336"/>
    <n v="45726.206956018519"/>
    <n v="45726.604166666664"/>
    <n v="45726.605636574073"/>
    <s v="-"/>
    <s v="completed"/>
    <n v="9.57"/>
    <n v="9.5"/>
    <n v="129.78"/>
    <n v="116.06"/>
    <n v="74.819999999999993"/>
    <n v="7.17"/>
    <n v="0"/>
    <s v="-"/>
    <n v="0.51555555555555554"/>
    <n v="1"/>
    <n v="0.5"/>
    <n v="0"/>
    <s v="{&quot;scheduledTs&quot;:1741618876,&quot;startedTs&quot;:1741617065,&quot;completedTs&quot;:1741618921,&quot;cancelledTs&quot;:null}"/>
    <s v="B314"/>
    <s v="B314"/>
    <s v="Minivan"/>
    <s v="Farmers Branch"/>
    <n v="0"/>
    <n v="0"/>
    <s v="autoAccept"/>
    <n v="33"/>
    <n v="31"/>
    <n v="0"/>
    <n v="0"/>
    <n v="2"/>
    <n v="0"/>
    <n v="0"/>
    <s v="Devonte Johnson"/>
    <n v="0.51555555555555554"/>
    <n v="50"/>
    <n v="9.3086111111111105"/>
    <n v="7.81"/>
    <n v="50"/>
    <m/>
    <m/>
    <m/>
    <m/>
    <m/>
  </r>
  <r>
    <x v="14"/>
    <s v="Week1"/>
    <n v="45727"/>
    <n v="7.6169444444444441"/>
    <n v="0"/>
    <n v="0"/>
    <n v="0"/>
    <n v="0"/>
    <x v="3"/>
    <d v="1899-12-30T04:55:05"/>
    <d v="1899-12-30T12:32:06"/>
    <n v="6.25"/>
    <s v="Big Star"/>
    <s v="0a750a89-fc9c-46f1-8964-c58a756518d3"/>
    <s v="-"/>
    <s v="1043"/>
    <s v="March 3, 2025 8:36:20 AM"/>
    <n v="45727.208333333336"/>
    <n v="45727.204918981479"/>
    <n v="45727.520833333336"/>
    <n v="45727.522337962961"/>
    <s v="-"/>
    <s v="completed"/>
    <n v="7.62"/>
    <n v="7.5"/>
    <n v="96.51"/>
    <n v="86.85"/>
    <n v="50.35"/>
    <n v="5.05"/>
    <n v="0"/>
    <s v="-"/>
    <n v="0"/>
    <n v="0"/>
    <n v="0"/>
    <n v="0"/>
    <s v="-"/>
    <s v="B314"/>
    <s v="B314"/>
    <s v="Minivan"/>
    <s v="Farmers Branch"/>
    <n v="0"/>
    <n v="0"/>
    <s v="autoAccept"/>
    <n v="24"/>
    <n v="21"/>
    <n v="0"/>
    <n v="0"/>
    <n v="3"/>
    <n v="0"/>
    <n v="0"/>
    <s v="Devonte Johnson"/>
    <n v="0"/>
    <n v="50"/>
    <n v="7.6169444444444441"/>
    <n v="6.25"/>
    <n v="0"/>
    <m/>
    <m/>
    <m/>
    <m/>
    <m/>
  </r>
  <r>
    <x v="14"/>
    <s v="Week1"/>
    <n v="45728"/>
    <n v="7.6152777777777771"/>
    <n v="0"/>
    <n v="0"/>
    <n v="0"/>
    <n v="0"/>
    <x v="3"/>
    <d v="1899-12-30T04:55:14"/>
    <d v="1899-12-30T12:32:09"/>
    <n v="6.83"/>
    <s v="Big Star"/>
    <s v="a1157871-4f4a-49f1-9510-4a4b883ca321"/>
    <s v="-"/>
    <s v="1043"/>
    <s v="March 4, 2025 1:07:48 PM"/>
    <n v="45728.208333333336"/>
    <n v="45728.205023148148"/>
    <n v="45728.520833333336"/>
    <n v="45728.522326388891"/>
    <s v="-"/>
    <s v="completed"/>
    <n v="7.62"/>
    <n v="7.5"/>
    <n v="85.44"/>
    <n v="84.32"/>
    <n v="43.28"/>
    <n v="5.03"/>
    <n v="0"/>
    <s v="-"/>
    <n v="0"/>
    <n v="0"/>
    <n v="0"/>
    <n v="0"/>
    <s v="-"/>
    <s v="B314"/>
    <s v="B314"/>
    <s v="Minivan"/>
    <s v="Farmers Branch"/>
    <n v="0"/>
    <n v="0"/>
    <s v="autoAccept"/>
    <n v="30"/>
    <n v="24"/>
    <n v="0"/>
    <n v="0"/>
    <n v="6"/>
    <n v="0"/>
    <n v="0"/>
    <s v="Devonte Johnson"/>
    <n v="0"/>
    <n v="50"/>
    <n v="7.6152777777777771"/>
    <n v="6.83"/>
    <n v="0"/>
    <m/>
    <m/>
    <m/>
    <m/>
    <m/>
  </r>
  <r>
    <x v="14"/>
    <s v="Week1"/>
    <n v="45729"/>
    <n v="7.6161111111111106"/>
    <n v="0"/>
    <n v="0"/>
    <n v="0"/>
    <n v="0"/>
    <x v="3"/>
    <d v="1899-12-30T04:55:23"/>
    <d v="1899-12-30T12:32:21"/>
    <n v="6.81"/>
    <s v="Big Star"/>
    <s v="4544e3d9-007a-4270-a4cc-46c44ce114f9"/>
    <s v="-"/>
    <s v="1043"/>
    <s v="March 5, 2025 8:11:32 AM"/>
    <n v="45729.208333333336"/>
    <n v="45729.205127314817"/>
    <n v="45729.520833333336"/>
    <n v="45729.522511574076"/>
    <s v="-"/>
    <s v="completed"/>
    <n v="7.62"/>
    <n v="7.5"/>
    <n v="110.97"/>
    <n v="105.32"/>
    <n v="54.85"/>
    <n v="4.1100000000000003"/>
    <n v="0"/>
    <s v="-"/>
    <n v="0"/>
    <n v="0"/>
    <n v="0"/>
    <n v="0"/>
    <s v="-"/>
    <s v="B314"/>
    <s v="B314"/>
    <s v="Minivan"/>
    <s v="Farmers Branch"/>
    <n v="0"/>
    <n v="0"/>
    <s v="autoAccept"/>
    <n v="30"/>
    <n v="27"/>
    <n v="0"/>
    <n v="0"/>
    <n v="3"/>
    <n v="0"/>
    <n v="0"/>
    <s v="Devonte Johnson"/>
    <n v="0"/>
    <n v="50"/>
    <n v="7.6161111111111106"/>
    <n v="6.81"/>
    <n v="0"/>
    <m/>
    <m/>
    <m/>
    <m/>
    <m/>
  </r>
  <r>
    <x v="14"/>
    <s v="Week1"/>
    <n v="45730"/>
    <n v="7.6133333333333333"/>
    <n v="0"/>
    <n v="0"/>
    <n v="0"/>
    <n v="0"/>
    <x v="3"/>
    <d v="1899-12-30T04:55:12"/>
    <d v="1899-12-30T12:32:00"/>
    <n v="7.06"/>
    <s v="Big Star"/>
    <s v="66a194ac-96e1-4b9b-b8c4-ea9f235d0751"/>
    <s v="-"/>
    <s v="1043"/>
    <s v="March 11, 2025 9:00:09 AM"/>
    <n v="45730.208333333336"/>
    <n v="45730.205000000002"/>
    <n v="45730.520833333336"/>
    <n v="45730.522303240738"/>
    <s v="-"/>
    <s v="completed"/>
    <n v="7.62"/>
    <n v="7.5"/>
    <n v="69.790000000000006"/>
    <n v="64.83"/>
    <n v="38.25"/>
    <n v="5.3"/>
    <n v="0"/>
    <s v="-"/>
    <n v="0"/>
    <n v="0"/>
    <n v="0"/>
    <n v="0"/>
    <s v="-"/>
    <s v="B314"/>
    <s v="B314"/>
    <s v="Minivan"/>
    <s v="Farmers Branch"/>
    <n v="0"/>
    <n v="0"/>
    <s v="autoAccept"/>
    <n v="22"/>
    <n v="20"/>
    <n v="0"/>
    <n v="0"/>
    <n v="2"/>
    <n v="0"/>
    <n v="0"/>
    <s v="Devonte Johnson"/>
    <n v="0"/>
    <n v="50"/>
    <n v="7.6133333333333333"/>
    <n v="7.06"/>
    <n v="0"/>
    <m/>
    <m/>
    <m/>
    <m/>
    <m/>
  </r>
  <r>
    <x v="14"/>
    <s v="Week1"/>
    <n v="45732"/>
    <n v="9.1141666666666659"/>
    <n v="0"/>
    <n v="0"/>
    <n v="0"/>
    <n v="0"/>
    <x v="3"/>
    <d v="1899-12-30T04:55:10"/>
    <d v="1899-12-30T14:32:01"/>
    <n v="8.1999999999999993"/>
    <s v="Big Star"/>
    <s v="4c164a6d-248c-4839-882a-649484a392f5"/>
    <s v="-"/>
    <s v="3037"/>
    <s v="February 24, 2025 2:16:41 PM"/>
    <n v="45732.208333333336"/>
    <n v="45732.204976851855"/>
    <n v="45732.604166666664"/>
    <n v="45732.605613425927"/>
    <s v="-"/>
    <s v="completed"/>
    <n v="9.6199999999999992"/>
    <n v="9.5"/>
    <n v="143.66999999999999"/>
    <n v="134.24"/>
    <n v="72.36"/>
    <n v="6.78"/>
    <n v="0"/>
    <s v="-"/>
    <n v="0.5"/>
    <n v="1"/>
    <n v="0.5"/>
    <n v="3.11"/>
    <s v="{&quot;scheduledTs&quot;:1742138620,&quot;startedTs&quot;:1742136842,&quot;completedTs&quot;:1742138642,&quot;cancelledTs&quot;:null}"/>
    <s v="B314"/>
    <s v="B314"/>
    <s v="Minivan"/>
    <s v="Cypress Waters"/>
    <n v="0"/>
    <n v="0"/>
    <s v="autoAccept"/>
    <n v="29"/>
    <n v="29"/>
    <n v="0"/>
    <n v="0"/>
    <n v="0"/>
    <n v="0"/>
    <n v="0"/>
    <s v="Devonte Johnson"/>
    <n v="0.5"/>
    <n v="50"/>
    <n v="9.6141666666666659"/>
    <n v="8.1999999999999993"/>
    <n v="0"/>
    <m/>
    <m/>
    <m/>
    <m/>
    <m/>
  </r>
  <r>
    <x v="15"/>
    <s v="Week1"/>
    <n v="45726"/>
    <n v="9.0922222222222224"/>
    <n v="0"/>
    <n v="0"/>
    <n v="0"/>
    <n v="0"/>
    <x v="1"/>
    <d v="1899-12-30T14:25:04"/>
    <d v="1899-12-30T00:00:36"/>
    <n v="8.11"/>
    <s v="Big Star"/>
    <s v="6d97a2a8-cb8c-483d-9a66-e878cd28b735"/>
    <s v="-"/>
    <s v="1038"/>
    <s v="March 3, 2025 8:36:56 AM"/>
    <n v="45726.604166666664"/>
    <n v="45726.600740740738"/>
    <n v="45726.999305555553"/>
    <n v="45727.000428240739"/>
    <s v="-"/>
    <s v="completed"/>
    <n v="9.59"/>
    <n v="9.48"/>
    <n v="126.96"/>
    <n v="116.95"/>
    <n v="40.909999999999997"/>
    <n v="4.83"/>
    <n v="0"/>
    <s v="-"/>
    <n v="0.5"/>
    <n v="1"/>
    <n v="0.5"/>
    <n v="1.5"/>
    <s v="{&quot;scheduledTs&quot;:1741662163,&quot;startedTs&quot;:1741660380,&quot;completedTs&quot;:1741662180,&quot;cancelledTs&quot;:null}"/>
    <s v="B304"/>
    <s v="B304"/>
    <s v="Minivan"/>
    <s v="North &amp; South Central Plano"/>
    <n v="0"/>
    <n v="0"/>
    <s v="autoAccept"/>
    <n v="31"/>
    <n v="28"/>
    <n v="0"/>
    <n v="0"/>
    <n v="3"/>
    <n v="0"/>
    <n v="0"/>
    <s v="Dionne Sanders"/>
    <n v="0.5"/>
    <n v="50"/>
    <n v="9.5922222222222224"/>
    <n v="8.11"/>
    <n v="0"/>
    <m/>
    <m/>
    <m/>
    <m/>
    <m/>
  </r>
  <r>
    <x v="15"/>
    <s v="Week1"/>
    <n v="45727"/>
    <n v="9.0821666666666676"/>
    <n v="0"/>
    <n v="0"/>
    <n v="0"/>
    <n v="0"/>
    <x v="1"/>
    <d v="1899-12-30T14:25:58"/>
    <d v="1899-12-30T00:01:13"/>
    <n v="8.15"/>
    <s v="Big Star"/>
    <s v="bc90c393-6e67-40aa-9f23-117ed2f4e555"/>
    <s v="-"/>
    <s v="1038"/>
    <s v="March 3, 2025 8:36:21 AM"/>
    <n v="45727.604166666664"/>
    <n v="45727.601365740738"/>
    <n v="45727.999305555553"/>
    <n v="45728.000868055555"/>
    <s v="-"/>
    <s v="completed"/>
    <n v="9.59"/>
    <n v="9.48"/>
    <n v="142.27000000000001"/>
    <n v="132.01"/>
    <n v="60.57"/>
    <n v="5.32"/>
    <n v="0.32"/>
    <s v="-"/>
    <n v="0.5"/>
    <n v="1"/>
    <n v="0.5"/>
    <n v="1.56"/>
    <s v="{&quot;scheduledTs&quot;:1741749713,&quot;startedTs&quot;:1741747920,&quot;completedTs&quot;:1741749720,&quot;cancelledTs&quot;:null}"/>
    <s v="B377"/>
    <s v="B377"/>
    <s v="Minivan"/>
    <s v="North &amp; South Central Plano"/>
    <n v="0"/>
    <n v="0"/>
    <s v="autoAccept"/>
    <n v="31"/>
    <n v="24"/>
    <n v="0"/>
    <n v="0"/>
    <n v="7"/>
    <n v="0"/>
    <n v="0"/>
    <s v="Dionne Sanders"/>
    <n v="0.5053333333333333"/>
    <n v="50"/>
    <n v="9.5875000000000004"/>
    <n v="8.15"/>
    <n v="0"/>
    <m/>
    <m/>
    <m/>
    <m/>
    <m/>
  </r>
  <r>
    <x v="15"/>
    <s v="Week1"/>
    <n v="45728"/>
    <n v="9.0883333333333312"/>
    <n v="0"/>
    <n v="0"/>
    <n v="0"/>
    <n v="0"/>
    <x v="1"/>
    <d v="1899-12-30T14:25:51"/>
    <d v="1899-12-30T00:01:10"/>
    <n v="8.36"/>
    <s v="Big Star"/>
    <s v="9dc09e06-7b55-438b-81d7-0700e6f2bd41"/>
    <s v="-"/>
    <s v="1034"/>
    <s v="March 4, 2025 1:07:50 PM"/>
    <n v="45728.604166666664"/>
    <n v="45728.601122685184"/>
    <n v="45728.999305555553"/>
    <n v="45729.000844907408"/>
    <s v="-"/>
    <s v="completed"/>
    <n v="9.59"/>
    <n v="9.48"/>
    <n v="158.37"/>
    <n v="140.47999999999999"/>
    <n v="83.6"/>
    <n v="7.03"/>
    <n v="0"/>
    <s v="-"/>
    <n v="0.50027777777777782"/>
    <n v="1"/>
    <n v="0.5"/>
    <n v="0.69"/>
    <s v="{&quot;scheduledTs&quot;:1741827169,&quot;startedTs&quot;:1741825380,&quot;completedTs&quot;:1741827181,&quot;cancelledTs&quot;:null}"/>
    <s v="B309"/>
    <s v="B309"/>
    <s v="Minivan"/>
    <s v="East Plano &amp; East Telecom"/>
    <n v="0"/>
    <n v="0"/>
    <s v="autoAccept"/>
    <n v="22"/>
    <n v="19"/>
    <n v="0"/>
    <n v="0"/>
    <n v="3"/>
    <n v="0"/>
    <n v="0"/>
    <s v="Dionne Sanders"/>
    <n v="0.50027777777777782"/>
    <n v="50"/>
    <n v="9.5886111111111099"/>
    <n v="8.36"/>
    <n v="0"/>
    <m/>
    <m/>
    <m/>
    <m/>
    <m/>
  </r>
  <r>
    <x v="15"/>
    <s v="Week1"/>
    <n v="45729"/>
    <n v="9.0530555555555541"/>
    <n v="0"/>
    <n v="0"/>
    <n v="0"/>
    <n v="0"/>
    <x v="1"/>
    <d v="1899-12-30T14:26:57"/>
    <d v="1899-12-30T00:01:06"/>
    <n v="8.8000000000000007"/>
    <s v="Big Star"/>
    <s v="d320d0ee-b07e-4ede-b844-55b857790e24"/>
    <s v="-"/>
    <s v="1030"/>
    <s v="March 5, 2025 8:11:34 AM"/>
    <n v="45729.604166666664"/>
    <n v="45729.601203703707"/>
    <n v="45729.999305555553"/>
    <n v="45730.000810185185"/>
    <s v="-"/>
    <s v="completed"/>
    <n v="9.59"/>
    <n v="9.48"/>
    <n v="243.42"/>
    <n v="242.99"/>
    <n v="88.77"/>
    <n v="4.42"/>
    <n v="0"/>
    <s v="-"/>
    <n v="0.51611111111111108"/>
    <n v="1"/>
    <n v="0.5"/>
    <n v="8.64"/>
    <s v="{&quot;scheduledTs&quot;:1741922815,&quot;startedTs&quot;:1741920962,&quot;completedTs&quot;:1741922820,&quot;cancelledTs&quot;:null}"/>
    <s v="B304"/>
    <s v="B304"/>
    <s v="Minivan"/>
    <s v="Plano Zone to Zone"/>
    <n v="0"/>
    <n v="0"/>
    <s v="autoAccept"/>
    <n v="33"/>
    <n v="30"/>
    <n v="0"/>
    <n v="0"/>
    <n v="3"/>
    <n v="0"/>
    <n v="0"/>
    <s v="Dionne Sanders"/>
    <n v="0.51611111111111108"/>
    <n v="50"/>
    <n v="9.5691666666666659"/>
    <n v="8.8000000000000007"/>
    <n v="0"/>
    <m/>
    <m/>
    <m/>
    <m/>
    <m/>
  </r>
  <r>
    <x v="15"/>
    <s v="Week1"/>
    <n v="45730"/>
    <n v="9.0780555555555544"/>
    <n v="0"/>
    <n v="0"/>
    <n v="0"/>
    <n v="0"/>
    <x v="1"/>
    <d v="1899-12-30T14:26:34"/>
    <d v="1899-12-30T00:01:15"/>
    <n v="8.0500000000000007"/>
    <s v="Big Star"/>
    <s v="c586af38-eb5c-4807-83a2-204ab115dca5"/>
    <s v="-"/>
    <s v="1036"/>
    <s v="March 11, 2025 9:00:10 AM"/>
    <n v="45730.604166666664"/>
    <n v="45730.601793981485"/>
    <n v="45730.999305555553"/>
    <n v="45731.000891203701"/>
    <s v="-"/>
    <s v="completed"/>
    <n v="9.58"/>
    <n v="9.48"/>
    <n v="184.87"/>
    <n v="176.4"/>
    <n v="41.49"/>
    <n v="5.88"/>
    <n v="0"/>
    <s v="-"/>
    <n v="0.5"/>
    <n v="1"/>
    <n v="0.5"/>
    <n v="0.84"/>
    <s v="{&quot;scheduledTs&quot;:1741998594,&quot;startedTs&quot;:1741996801,&quot;completedTs&quot;:1741998601,&quot;cancelledTs&quot;:null}"/>
    <s v="B308"/>
    <s v="B308"/>
    <s v="Minivan"/>
    <s v="Far North Plano"/>
    <n v="0"/>
    <n v="0"/>
    <s v="autoAccept"/>
    <n v="15"/>
    <n v="14"/>
    <n v="0"/>
    <n v="0"/>
    <n v="1"/>
    <n v="0"/>
    <n v="0"/>
    <s v="Dionne Sanders"/>
    <n v="0.5"/>
    <n v="50"/>
    <n v="9.5780555555555544"/>
    <n v="8.0500000000000007"/>
    <n v="0"/>
    <m/>
    <m/>
    <m/>
    <m/>
    <m/>
  </r>
  <r>
    <x v="15"/>
    <s v="Week1"/>
    <n v="45731"/>
    <n v="7.9732777777777768"/>
    <n v="0"/>
    <n v="0"/>
    <n v="0"/>
    <n v="0"/>
    <x v="1"/>
    <d v="1899-12-30T14:26:40"/>
    <d v="1899-12-30T00:01:08"/>
    <n v="8.6"/>
    <s v="Big Star"/>
    <s v="a82d908a-3df7-46d4-8caa-7afa0322d60e"/>
    <s v="-"/>
    <s v="2038"/>
    <s v="February 24, 2025 2:15:23 PM"/>
    <n v="45731.604166666664"/>
    <n v="45731.600972222222"/>
    <n v="45731.999305555553"/>
    <n v="45732.000810185185"/>
    <s v="-"/>
    <s v="completed"/>
    <n v="9.6"/>
    <n v="9.48"/>
    <n v="253.47"/>
    <n v="247.61"/>
    <n v="135.51"/>
    <n v="6.22"/>
    <n v="65.12"/>
    <s v="Pause in order to get Meal break OGC"/>
    <n v="0.51583333333333337"/>
    <n v="1"/>
    <n v="0.5"/>
    <n v="6.86"/>
    <s v="{&quot;scheduledTs&quot;:1742093749,&quot;startedTs&quot;:1742091903,&quot;completedTs&quot;:1742093760,&quot;cancelledTs&quot;:null}"/>
    <s v="B309"/>
    <s v="B309"/>
    <s v="Minivan"/>
    <s v="Plano Zone to Zone"/>
    <n v="0"/>
    <n v="0"/>
    <s v="autoAccept"/>
    <n v="36"/>
    <n v="35"/>
    <n v="0"/>
    <n v="0"/>
    <n v="1"/>
    <n v="0"/>
    <n v="0"/>
    <s v="Dionne Sanders"/>
    <n v="1.6011666666666668"/>
    <n v="50"/>
    <n v="9.5744444444444436"/>
    <n v="8.6"/>
    <n v="0"/>
    <m/>
    <m/>
    <m/>
    <m/>
    <m/>
  </r>
  <r>
    <x v="16"/>
    <s v="Week1"/>
    <n v="45727"/>
    <n v="8.99"/>
    <n v="1.4236111111111112E-3"/>
    <n v="0"/>
    <n v="50"/>
    <n v="0"/>
    <x v="1"/>
    <d v="1899-12-30T05:02:03"/>
    <d v="1899-12-30T14:32:11"/>
    <n v="8.61"/>
    <s v="Big Star"/>
    <s v="6df6d8b0-94c8-491d-81cf-3f4c75fea936"/>
    <s v="-"/>
    <s v="1035"/>
    <s v="March 3, 2025 8:36:20 AM"/>
    <n v="45727.208333333336"/>
    <n v="45727.207557870373"/>
    <n v="45727.604166666664"/>
    <n v="45727.605694444443"/>
    <s v="-"/>
    <s v="completed"/>
    <n v="9.56"/>
    <n v="9.5"/>
    <n v="229.07"/>
    <n v="223.87"/>
    <n v="77.239999999999995"/>
    <n v="6.32"/>
    <n v="0"/>
    <s v="-"/>
    <n v="0.51222222222222225"/>
    <n v="1"/>
    <n v="0.5"/>
    <n v="4.63"/>
    <s v="{&quot;scheduledTs&quot;:1741708663,&quot;startedTs&quot;:1741706846,&quot;completedTs&quot;:1741708690,&quot;cancelledTs&quot;:null}"/>
    <s v="B313"/>
    <s v="B313"/>
    <s v="Minivan"/>
    <s v="Far North Plano"/>
    <n v="0"/>
    <n v="0"/>
    <s v="autoAccept"/>
    <n v="16"/>
    <n v="12"/>
    <n v="0"/>
    <n v="0"/>
    <n v="4"/>
    <n v="0"/>
    <n v="0"/>
    <s v="Dytravian  Mallard"/>
    <n v="0.51222222222222225"/>
    <n v="50"/>
    <n v="9.5022222222222226"/>
    <n v="8.61"/>
    <n v="50"/>
    <m/>
    <m/>
    <m/>
    <m/>
    <m/>
  </r>
  <r>
    <x v="16"/>
    <s v="Week1"/>
    <n v="45728"/>
    <n v="9.093055555555555"/>
    <n v="0"/>
    <n v="0"/>
    <n v="0"/>
    <n v="0"/>
    <x v="1"/>
    <d v="1899-12-30T04:55:49"/>
    <d v="1899-12-30T14:32:18"/>
    <n v="8.6199999999999992"/>
    <s v="Big Star"/>
    <s v="2721c757-2907-405c-a823-cb49142900cc"/>
    <s v="-"/>
    <s v="1035"/>
    <s v="March 4, 2025 1:07:48 PM"/>
    <n v="45728.208333333336"/>
    <n v="45728.205428240741"/>
    <n v="45728.604166666664"/>
    <n v="45728.605798611112"/>
    <s v="-"/>
    <s v="completed"/>
    <n v="9.61"/>
    <n v="9.5"/>
    <n v="199.91"/>
    <n v="186.09"/>
    <n v="75.05"/>
    <n v="6.58"/>
    <n v="0"/>
    <s v="-"/>
    <n v="0.51500000000000001"/>
    <n v="1"/>
    <n v="0.5"/>
    <n v="8.23"/>
    <s v="{&quot;scheduledTs&quot;:1741792716,&quot;startedTs&quot;:1741790888,&quot;completedTs&quot;:1741792742,&quot;cancelledTs&quot;:null}"/>
    <s v="B313"/>
    <s v="B313"/>
    <s v="Minivan"/>
    <s v="Far North Plano"/>
    <n v="0"/>
    <n v="0"/>
    <s v="autoAccept"/>
    <n v="16"/>
    <n v="14"/>
    <n v="0"/>
    <n v="0"/>
    <n v="2"/>
    <n v="0"/>
    <n v="0"/>
    <s v="Dytravian  Mallard"/>
    <n v="0.51500000000000001"/>
    <n v="50"/>
    <n v="9.6080555555555556"/>
    <n v="8.6199999999999992"/>
    <n v="0"/>
    <m/>
    <m/>
    <m/>
    <m/>
    <m/>
  </r>
  <r>
    <x v="16"/>
    <s v="Week1"/>
    <n v="45729"/>
    <n v="9.2011111111111124"/>
    <n v="0"/>
    <n v="0"/>
    <n v="0"/>
    <n v="0"/>
    <x v="1"/>
    <d v="1899-12-30T04:55:56"/>
    <d v="1899-12-30T14:38:03"/>
    <n v="8.76"/>
    <s v="Big Star"/>
    <s v="edbf02ba-1801-4678-a5da-8fb88b1b7d23"/>
    <s v="-"/>
    <s v="1037"/>
    <s v="March 5, 2025 8:11:32 AM"/>
    <n v="45729.208333333336"/>
    <n v="45729.205509259256"/>
    <n v="45729.604166666664"/>
    <n v="45729.616979166669"/>
    <s v="-"/>
    <s v="completed"/>
    <n v="9.8800000000000008"/>
    <n v="9.5"/>
    <n v="189.36"/>
    <n v="189.31"/>
    <n v="77.5"/>
    <n v="5.88"/>
    <n v="0"/>
    <s v="-"/>
    <n v="0.50083333333333335"/>
    <n v="1"/>
    <n v="0.5"/>
    <n v="8.86"/>
    <s v="{&quot;scheduledTs&quot;:1741888379,&quot;startedTs&quot;:1741886581,&quot;completedTs&quot;:1741888384,&quot;cancelledTs&quot;:null}"/>
    <s v="B306"/>
    <s v="B306"/>
    <s v="Minivan"/>
    <s v="North &amp; South Central Plano"/>
    <n v="0"/>
    <n v="0"/>
    <s v="autoAccept"/>
    <n v="31"/>
    <n v="24"/>
    <n v="0"/>
    <n v="0"/>
    <n v="7"/>
    <n v="0"/>
    <n v="0"/>
    <s v="Dytravian  Mallard"/>
    <n v="0.50083333333333335"/>
    <n v="50"/>
    <n v="9.7019444444444449"/>
    <n v="8.76"/>
    <n v="0"/>
    <m/>
    <m/>
    <m/>
    <m/>
    <m/>
  </r>
  <r>
    <x v="16"/>
    <s v="Week1"/>
    <n v="45730"/>
    <n v="9.1155555555555541"/>
    <n v="0"/>
    <n v="0"/>
    <n v="0"/>
    <n v="0"/>
    <x v="1"/>
    <d v="1899-12-30T04:57:19"/>
    <d v="1899-12-30T14:35:09"/>
    <n v="8.92"/>
    <s v="Big Star"/>
    <s v="f10cbbd1-b083-4def-ad56-1c9cdcc07c41"/>
    <s v="-"/>
    <s v="1033"/>
    <s v="March 11, 2025 9:00:10 AM"/>
    <d v="2025-03-14T05:00:00"/>
    <d v="2025-03-14T04:56:26"/>
    <d v="2025-03-14T14:30:00"/>
    <d v="2025-03-14T14:35:11"/>
    <s v="-"/>
    <s v="completed"/>
    <n v="9.65"/>
    <n v="9.5"/>
    <n v="196.3"/>
    <n v="192.54"/>
    <n v="101.86"/>
    <n v="6.82"/>
    <n v="0"/>
    <s v="-"/>
    <n v="0.51500000000000001"/>
    <n v="1"/>
    <n v="0.5"/>
    <n v="2.91"/>
    <s v="{&quot;scheduledTs&quot;:1741965629,&quot;startedTs&quot;:1741963808,&quot;completedTs&quot;:1741965662,&quot;cancelledTs&quot;:null}"/>
    <s v="B309"/>
    <s v="B309"/>
    <s v="Minivan"/>
    <s v="East Plano &amp; East Telecom"/>
    <n v="0"/>
    <n v="0"/>
    <s v="autoAccept"/>
    <n v="26"/>
    <n v="24"/>
    <n v="0"/>
    <n v="0"/>
    <n v="2"/>
    <n v="0"/>
    <n v="0"/>
    <s v="Dytravian  Mallard"/>
    <n v="0.51500000000000001"/>
    <n v="50"/>
    <n v="9.6305555555555546"/>
    <n v="8.92"/>
    <n v="0"/>
    <m/>
    <m/>
    <m/>
    <m/>
    <m/>
  </r>
  <r>
    <x v="16"/>
    <s v="Week1"/>
    <n v="45731"/>
    <n v="9.0805555555555539"/>
    <n v="0"/>
    <n v="0"/>
    <n v="0"/>
    <n v="0"/>
    <x v="1"/>
    <d v="1899-12-30T04:55:36"/>
    <d v="1899-12-30T14:31:24"/>
    <n v="7.35"/>
    <s v="Big Star"/>
    <s v="5e3e1056-0d15-436d-a53c-2b8284252dd7"/>
    <s v="-"/>
    <s v="2035"/>
    <s v="February 24, 2025 2:15:19 PM"/>
    <n v="45731.208333333336"/>
    <n v="45731.205289351848"/>
    <n v="45731.604166666664"/>
    <n v="45731.605636574073"/>
    <s v="-"/>
    <s v="completed"/>
    <n v="9.61"/>
    <n v="9.5"/>
    <n v="142.08000000000001"/>
    <n v="139.96"/>
    <n v="63.08"/>
    <n v="7.46"/>
    <n v="0"/>
    <s v="-"/>
    <n v="0.51611111111111108"/>
    <n v="1"/>
    <n v="0.5"/>
    <n v="1.74"/>
    <s v="{&quot;scheduledTs&quot;:1742060981,&quot;startedTs&quot;:1742059143,&quot;completedTs&quot;:1742061001,&quot;cancelledTs&quot;:null}"/>
    <s v="B306"/>
    <s v="B306"/>
    <s v="Minivan"/>
    <s v="North &amp; South Central Plano"/>
    <n v="0"/>
    <n v="0"/>
    <s v="autoAccept"/>
    <n v="22"/>
    <n v="21"/>
    <n v="0"/>
    <n v="0"/>
    <n v="1"/>
    <n v="0"/>
    <n v="0"/>
    <s v="Dytravian  Mallard"/>
    <n v="0.51611111111111108"/>
    <n v="50"/>
    <n v="9.5966666666666658"/>
    <n v="7.35"/>
    <n v="0"/>
    <m/>
    <m/>
    <m/>
    <m/>
    <m/>
  </r>
  <r>
    <x v="17"/>
    <s v="Week1"/>
    <n v="45731"/>
    <n v="9.0161111111111101"/>
    <n v="0"/>
    <n v="0"/>
    <n v="0"/>
    <n v="0"/>
    <x v="3"/>
    <d v="1899-12-30T05:00:00"/>
    <d v="1899-12-30T14:32:01"/>
    <n v="8.68"/>
    <s v="Big Star"/>
    <s v="775e0d46-8025-459b-943f-3b3d9b9b68c5"/>
    <s v="-"/>
    <s v="2029"/>
    <s v="February 24, 2025 2:15:19 PM"/>
    <n v="45731.208333333336"/>
    <n v="45731.208333333336"/>
    <n v="45731.604166666664"/>
    <n v="45731.605624999997"/>
    <s v="-"/>
    <s v="completed"/>
    <n v="9.5399999999999991"/>
    <n v="9.5"/>
    <n v="124.57"/>
    <n v="118.13"/>
    <n v="61.53"/>
    <n v="6.97"/>
    <n v="0"/>
    <s v="-"/>
    <n v="0.51749999999999996"/>
    <n v="1"/>
    <n v="0.5"/>
    <n v="0"/>
    <s v="{&quot;scheduledTs&quot;:1742050844,&quot;startedTs&quot;:1742049003,&quot;completedTs&quot;:1742050866,&quot;cancelledTs&quot;:null}"/>
    <s v="B357"/>
    <s v="B357"/>
    <s v="Minivan"/>
    <s v="East Plano &amp; East Telecom"/>
    <n v="0"/>
    <n v="0"/>
    <s v="autoAccept"/>
    <n v="29"/>
    <n v="27"/>
    <n v="0"/>
    <n v="0"/>
    <n v="2"/>
    <n v="0"/>
    <n v="0"/>
    <s v="Elva Garcia"/>
    <n v="0.51749999999999996"/>
    <n v="50"/>
    <n v="9.5336111111111101"/>
    <n v="8.68"/>
    <n v="0"/>
    <m/>
    <m/>
    <m/>
    <m/>
    <m/>
  </r>
  <r>
    <x v="18"/>
    <s v="Week1"/>
    <n v="45726"/>
    <n v="7.5886111111111108"/>
    <n v="0"/>
    <n v="0"/>
    <n v="0"/>
    <n v="0"/>
    <x v="2"/>
    <d v="1899-12-30T12:26:48"/>
    <d v="1899-12-30T20:02:07"/>
    <n v="7.03"/>
    <s v="Big Star"/>
    <s v="4911a7ee-a572-4d0a-927b-cbaf30abb863"/>
    <s v="-"/>
    <s v="1087"/>
    <s v="March 3, 2025 8:36:55 AM"/>
    <n v="45726.520833333336"/>
    <n v="45726.517905092594"/>
    <n v="45726.833333333336"/>
    <n v="45726.834861111114"/>
    <s v="-"/>
    <s v="completed"/>
    <n v="7.61"/>
    <n v="7.5"/>
    <n v="115.16"/>
    <n v="110.28"/>
    <n v="47.56"/>
    <n v="3.71"/>
    <n v="0"/>
    <s v="-"/>
    <n v="0"/>
    <n v="0"/>
    <n v="0"/>
    <n v="0"/>
    <s v="-"/>
    <s v="B370"/>
    <s v="B370"/>
    <s v="Minivan"/>
    <s v="North Dallas Zone to Zone"/>
    <n v="0"/>
    <n v="0"/>
    <s v="autoAccept"/>
    <n v="25"/>
    <n v="18"/>
    <n v="0"/>
    <n v="0"/>
    <n v="7"/>
    <n v="0"/>
    <n v="0"/>
    <s v="Fitzgerald Moore"/>
    <n v="0"/>
    <n v="50"/>
    <n v="7.5886111111111108"/>
    <n v="7.03"/>
    <n v="0"/>
    <m/>
    <m/>
    <m/>
    <m/>
    <m/>
  </r>
  <r>
    <x v="18"/>
    <s v="Week1"/>
    <n v="45728"/>
    <n v="9.0963888888888889"/>
    <n v="0"/>
    <n v="0"/>
    <n v="0"/>
    <n v="0"/>
    <x v="2"/>
    <d v="1899-12-30T14:25:17"/>
    <d v="1899-12-30T00:01:05"/>
    <n v="8.4700000000000006"/>
    <s v="Big Star"/>
    <s v="ce51c280-1b58-4483-945c-47cfed0988f8"/>
    <s v="-"/>
    <s v="1085"/>
    <s v="March 4, 2025 1:07:49 PM"/>
    <n v="45728.604166666664"/>
    <n v="45728.600902777776"/>
    <n v="45728.999305555553"/>
    <n v="45729.000798611109"/>
    <s v="-"/>
    <s v="completed"/>
    <n v="9.6"/>
    <n v="9.48"/>
    <n v="146.43"/>
    <n v="139.88999999999999"/>
    <n v="83.7"/>
    <n v="6.77"/>
    <n v="0"/>
    <s v="-"/>
    <n v="0.50027777777777782"/>
    <n v="1"/>
    <n v="0.5"/>
    <n v="1.61"/>
    <s v="{&quot;scheduledTs&quot;:1741835216,&quot;startedTs&quot;:1741833420,&quot;completedTs&quot;:1741835221,&quot;cancelledTs&quot;:null}"/>
    <s v="B331"/>
    <s v="B331"/>
    <s v="Minivan"/>
    <s v="North Dallas Zone to Zone"/>
    <n v="0"/>
    <n v="0"/>
    <s v="autoAccept"/>
    <n v="26"/>
    <n v="22"/>
    <n v="0"/>
    <n v="0"/>
    <n v="4"/>
    <n v="0"/>
    <n v="0"/>
    <s v="Fitzgerald Moore"/>
    <n v="0.50027777777777782"/>
    <n v="50"/>
    <n v="9.5966666666666658"/>
    <n v="8.4700000000000006"/>
    <n v="0"/>
    <m/>
    <m/>
    <m/>
    <m/>
    <m/>
  </r>
  <r>
    <x v="18"/>
    <s v="Week1"/>
    <n v="45729"/>
    <n v="9.0986111111111114"/>
    <n v="0"/>
    <n v="0"/>
    <n v="0"/>
    <n v="0"/>
    <x v="2"/>
    <d v="1899-12-30T14:25:16"/>
    <d v="1899-12-30T00:01:11"/>
    <n v="8.64"/>
    <s v="Big Star"/>
    <s v="02b0c49a-275d-4023-a3d5-64f4a683461d"/>
    <s v="-"/>
    <s v="1085"/>
    <s v="March 5, 2025 8:11:35 AM"/>
    <n v="45729.604166666664"/>
    <n v="45729.60087962963"/>
    <n v="45729.999305555553"/>
    <n v="45730.000856481478"/>
    <s v="-"/>
    <s v="completed"/>
    <n v="9.6"/>
    <n v="9.48"/>
    <n v="146.32"/>
    <n v="140.47999999999999"/>
    <n v="65.3"/>
    <n v="5.79"/>
    <n v="0"/>
    <s v="-"/>
    <n v="0.5"/>
    <n v="1"/>
    <n v="0.5"/>
    <n v="6.01"/>
    <s v="{&quot;scheduledTs&quot;:1741918283,&quot;startedTs&quot;:1741916520,&quot;completedTs&quot;:1741918320,&quot;cancelledTs&quot;:null}"/>
    <s v="B331"/>
    <s v="B331"/>
    <s v="Minivan"/>
    <s v="North Dallas Zone to Zone"/>
    <n v="0"/>
    <n v="0"/>
    <s v="autoAccept"/>
    <n v="25"/>
    <n v="18"/>
    <n v="0"/>
    <n v="0"/>
    <n v="7"/>
    <n v="0"/>
    <n v="0"/>
    <s v="Fitzgerald Moore"/>
    <n v="0.5"/>
    <n v="50"/>
    <n v="9.5986111111111114"/>
    <n v="8.64"/>
    <n v="0"/>
    <m/>
    <m/>
    <m/>
    <m/>
    <m/>
  </r>
  <r>
    <x v="18"/>
    <s v="Week1"/>
    <n v="45730"/>
    <n v="9.1008333333333322"/>
    <n v="0"/>
    <n v="0"/>
    <n v="0"/>
    <n v="0"/>
    <x v="2"/>
    <d v="1899-12-30T14:25:15"/>
    <d v="1899-12-30T00:01:18"/>
    <n v="7.3"/>
    <s v="Big Star"/>
    <s v="dd17916a-34a0-46e3-86ec-9d6f75d08617"/>
    <s v="-"/>
    <s v="1085"/>
    <s v="March 11, 2025 9:00:09 AM"/>
    <n v="45730.604166666664"/>
    <n v="45730.600868055553"/>
    <n v="45730.999305555553"/>
    <n v="45731.000937500001"/>
    <s v="-"/>
    <s v="completed"/>
    <n v="9.6"/>
    <n v="9.48"/>
    <n v="143.46"/>
    <n v="124.75"/>
    <n v="76.34"/>
    <n v="6.88"/>
    <n v="0"/>
    <s v="-"/>
    <n v="0.5"/>
    <n v="1"/>
    <n v="0.5"/>
    <n v="0.39"/>
    <s v="{&quot;scheduledTs&quot;:1741999857,&quot;startedTs&quot;:1741998061,&quot;completedTs&quot;:1741999861,&quot;cancelledTs&quot;:null}"/>
    <s v="B324"/>
    <s v="B324"/>
    <s v="Minivan"/>
    <s v="North Dallas Zone to Zone"/>
    <n v="0"/>
    <n v="0"/>
    <s v="autoAccept"/>
    <n v="22"/>
    <n v="18"/>
    <n v="0"/>
    <n v="0"/>
    <n v="4"/>
    <n v="0"/>
    <n v="0"/>
    <s v="Fitzgerald Moore"/>
    <n v="0.5"/>
    <n v="50"/>
    <n v="9.6008333333333322"/>
    <n v="7.3"/>
    <n v="0"/>
    <m/>
    <m/>
    <m/>
    <m/>
    <m/>
  </r>
  <r>
    <x v="18"/>
    <s v="Week1"/>
    <n v="45731"/>
    <n v="9.0794444444444427"/>
    <n v="0"/>
    <n v="0"/>
    <n v="0"/>
    <n v="0"/>
    <x v="2"/>
    <d v="1899-12-30T14:25:15"/>
    <d v="1899-12-30T00:00:59"/>
    <n v="7.95"/>
    <s v="Big Star"/>
    <s v="9fe4cff6-117f-46cd-a474-fdde5fc81879"/>
    <s v="-"/>
    <s v="1085"/>
    <s v="February 24, 2025 2:15:23 PM"/>
    <n v="45731.604166666664"/>
    <n v="45731.60087962963"/>
    <n v="45731.999305555553"/>
    <n v="45732.000787037039"/>
    <s v="-"/>
    <s v="completed"/>
    <n v="9.6"/>
    <n v="9.48"/>
    <n v="105.91"/>
    <n v="93.2"/>
    <n v="49.38"/>
    <n v="6.23"/>
    <n v="0"/>
    <s v="-"/>
    <n v="0.51611111111111108"/>
    <n v="1"/>
    <n v="0.5"/>
    <n v="1.47"/>
    <s v="{&quot;scheduledTs&quot;:1742086309,&quot;startedTs&quot;:1742084462,&quot;completedTs&quot;:1742086320,&quot;cancelledTs&quot;:null}"/>
    <s v="B324"/>
    <s v="B324"/>
    <s v="Minivan"/>
    <s v="Park Cities"/>
    <n v="0"/>
    <n v="0"/>
    <s v="autoAccept"/>
    <n v="19"/>
    <n v="19"/>
    <n v="0"/>
    <n v="0"/>
    <n v="0"/>
    <n v="0"/>
    <n v="0"/>
    <s v="Fitzgerald Moore"/>
    <n v="0.51611111111111108"/>
    <n v="50"/>
    <n v="9.5955555555555545"/>
    <n v="7.95"/>
    <n v="0"/>
    <m/>
    <m/>
    <m/>
    <m/>
    <m/>
  </r>
  <r>
    <x v="18"/>
    <s v="Week1"/>
    <n v="45732"/>
    <n v="9.0872222222222216"/>
    <n v="0"/>
    <n v="0"/>
    <n v="0"/>
    <n v="0"/>
    <x v="2"/>
    <d v="1899-12-30T14:25:44"/>
    <d v="1899-12-30T00:00:58"/>
    <n v="7.58"/>
    <s v="Big Star"/>
    <s v="5e90f59d-61bc-4c2c-ab34-cd1941483402"/>
    <s v="-"/>
    <s v="1085"/>
    <s v="February 24, 2025 2:16:44 PM"/>
    <n v="45732.604166666664"/>
    <n v="45732.601215277777"/>
    <n v="45732.999305555553"/>
    <n v="45733.000775462962"/>
    <s v="-"/>
    <s v="completed"/>
    <n v="9.59"/>
    <n v="9.48"/>
    <n v="138.56"/>
    <n v="126.93"/>
    <n v="60.39"/>
    <n v="6.36"/>
    <n v="0"/>
    <s v="-"/>
    <n v="0.5"/>
    <n v="1"/>
    <n v="0.5"/>
    <n v="0.63"/>
    <s v="{&quot;scheduledTs&quot;:1742172059,&quot;startedTs&quot;:1742170261,&quot;completedTs&quot;:1742172061,&quot;cancelledTs&quot;:null}"/>
    <s v="B324"/>
    <s v="B324"/>
    <s v="Minivan"/>
    <s v="North Dallas Zone to Zone"/>
    <n v="0"/>
    <n v="0"/>
    <s v="autoAccept"/>
    <n v="25"/>
    <n v="25"/>
    <n v="0"/>
    <n v="0"/>
    <n v="0"/>
    <n v="0"/>
    <n v="0"/>
    <s v="Fitzgerald Moore"/>
    <n v="0.5"/>
    <n v="50"/>
    <n v="9.5872222222222216"/>
    <n v="7.58"/>
    <n v="0"/>
    <m/>
    <m/>
    <m/>
    <m/>
    <m/>
  </r>
  <r>
    <x v="19"/>
    <s v="Week1"/>
    <n v="45726"/>
    <n v="8.9869444444444433"/>
    <n v="2.0254629629629629E-3"/>
    <n v="0"/>
    <n v="50"/>
    <n v="0"/>
    <x v="1"/>
    <d v="1899-12-30T05:02:55"/>
    <d v="1899-12-30T14:32:09"/>
    <n v="8.4700000000000006"/>
    <s v="Big Star"/>
    <s v="a1720c7a-5eb2-49b1-9c3a-442542fc43d4"/>
    <s v="-"/>
    <s v="1035"/>
    <s v="March 3, 2025 8:36:51 AM"/>
    <n v="45726.208333333336"/>
    <n v="45726.210358796299"/>
    <n v="45726.604166666664"/>
    <n v="45726.60565972222"/>
    <s v="-"/>
    <s v="completed"/>
    <n v="9.49"/>
    <n v="9.5"/>
    <n v="151.5"/>
    <n v="143.87"/>
    <n v="62.74"/>
    <n v="6.4"/>
    <n v="0"/>
    <s v="-"/>
    <n v="0.50027777777777782"/>
    <n v="1"/>
    <n v="0.5"/>
    <n v="2.46"/>
    <s v="{&quot;scheduledTs&quot;:1741618789,&quot;startedTs&quot;:1741617005,&quot;completedTs&quot;:1741618806,&quot;cancelledTs&quot;:null}"/>
    <s v="B313"/>
    <s v="B313"/>
    <s v="Minivan"/>
    <s v="Far North Plano"/>
    <n v="0"/>
    <n v="0"/>
    <s v="autoAccept"/>
    <n v="15"/>
    <n v="11"/>
    <n v="0"/>
    <n v="0"/>
    <n v="4"/>
    <n v="0"/>
    <n v="0"/>
    <s v="Gary Naranjo "/>
    <n v="0.50027777777777782"/>
    <n v="50"/>
    <n v="9.487222222222222"/>
    <n v="8.4700000000000006"/>
    <n v="50"/>
    <m/>
    <m/>
    <m/>
    <m/>
    <m/>
  </r>
  <r>
    <x v="20"/>
    <s v="Week1"/>
    <n v="45726"/>
    <n v="9.0363888888888901"/>
    <n v="0"/>
    <n v="0"/>
    <n v="0"/>
    <n v="0"/>
    <x v="1"/>
    <d v="1899-12-30T14:28:51"/>
    <d v="1899-12-30T00:01:03"/>
    <n v="8.4600000000000009"/>
    <s v="Big Star"/>
    <s v="f3c0f263-fe3e-458a-b4b6-c4cf25006fb0"/>
    <s v="-"/>
    <s v="1032"/>
    <s v="March 3, 2025 8:36:57 AM"/>
    <n v="45726.604166666664"/>
    <n v="45726.603368055556"/>
    <n v="45726.999305555553"/>
    <n v="45727.000752314816"/>
    <s v="-"/>
    <s v="completed"/>
    <n v="9.5399999999999991"/>
    <n v="9.48"/>
    <n v="145.76"/>
    <n v="142.69"/>
    <n v="55.19"/>
    <n v="5.79"/>
    <n v="0"/>
    <s v="-"/>
    <n v="0.50027777777777782"/>
    <n v="1"/>
    <n v="0.5"/>
    <n v="4.3600000000000003"/>
    <s v="{&quot;scheduledTs&quot;:1741656163,&quot;startedTs&quot;:1741654380,&quot;completedTs&quot;:1741656181,&quot;cancelledTs&quot;:null}"/>
    <s v="B309"/>
    <s v="B309"/>
    <s v="Minivan"/>
    <s v="Plano Zone to Zone"/>
    <n v="0"/>
    <n v="0"/>
    <s v="autoAccept"/>
    <n v="20"/>
    <n v="19"/>
    <n v="0"/>
    <n v="0"/>
    <n v="1"/>
    <n v="0"/>
    <n v="0"/>
    <s v="Hany Shebl"/>
    <n v="0.50027777777777782"/>
    <n v="50"/>
    <n v="9.5366666666666671"/>
    <n v="8.4600000000000009"/>
    <n v="0"/>
    <m/>
    <m/>
    <m/>
    <m/>
    <m/>
  </r>
  <r>
    <x v="20"/>
    <s v="Week1"/>
    <n v="45727"/>
    <n v="9.0430555555555543"/>
    <n v="0"/>
    <n v="0"/>
    <n v="0"/>
    <n v="0"/>
    <x v="1"/>
    <d v="1899-12-30T14:28:30"/>
    <d v="1899-12-30T00:01:05"/>
    <n v="3.82"/>
    <s v="Big Star"/>
    <s v="6564caa4-45c5-465c-b016-839d56b69151"/>
    <s v="-"/>
    <s v="1026"/>
    <s v="March 3, 2025 11:04:25 AM"/>
    <n v="45727.604166666664"/>
    <n v="45727.603125000001"/>
    <n v="45727.999305555553"/>
    <n v="45728.000798611109"/>
    <s v="-"/>
    <s v="completed"/>
    <n v="9.5399999999999991"/>
    <n v="9.48"/>
    <n v="40.450000000000003"/>
    <n v="24.88"/>
    <n v="22.42"/>
    <n v="9.4"/>
    <n v="0"/>
    <s v="-"/>
    <n v="0.5"/>
    <n v="1"/>
    <n v="0.5"/>
    <n v="5.36"/>
    <s v="{&quot;scheduledTs&quot;:1741739382,&quot;startedTs&quot;:1741737601,&quot;completedTs&quot;:1741739401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Hany Shebl"/>
    <n v="0.5"/>
    <n v="50"/>
    <n v="9.5430555555555543"/>
    <n v="3.82"/>
    <n v="0"/>
    <m/>
    <m/>
    <m/>
    <m/>
    <m/>
  </r>
  <r>
    <x v="20"/>
    <s v="Week1"/>
    <n v="45728"/>
    <n v="9.0461111111111112"/>
    <n v="0"/>
    <n v="0"/>
    <n v="0"/>
    <n v="0"/>
    <x v="1"/>
    <d v="1899-12-30T14:27:22"/>
    <d v="1899-12-30T00:01:07"/>
    <n v="5.36"/>
    <s v="Big Star"/>
    <s v="204a0313-7b77-44cd-8cad-d0141a9fc63f"/>
    <s v="-"/>
    <s v="1026"/>
    <s v="March 4, 2025 1:07:50 PM"/>
    <n v="45728.604166666664"/>
    <n v="45728.602337962962"/>
    <n v="45728.999305555553"/>
    <n v="45729.000787037039"/>
    <s v="-"/>
    <s v="completed"/>
    <n v="9.56"/>
    <n v="9.48"/>
    <n v="42.84"/>
    <n v="31.09"/>
    <n v="26.48"/>
    <n v="9.82"/>
    <n v="0"/>
    <s v="-"/>
    <n v="0.5163888888888889"/>
    <n v="1"/>
    <n v="0.5"/>
    <n v="9.09"/>
    <s v="{&quot;scheduledTs&quot;:1741825834,&quot;startedTs&quot;:1741824002,&quot;completedTs&quot;:1741825861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Hany Shebl"/>
    <n v="0.5163888888888889"/>
    <n v="50"/>
    <n v="9.5625"/>
    <n v="5.36"/>
    <n v="0"/>
    <m/>
    <m/>
    <m/>
    <m/>
    <m/>
  </r>
  <r>
    <x v="20"/>
    <s v="Week1"/>
    <n v="45729"/>
    <n v="8.916944444444443"/>
    <n v="3.5416666666666665E-3"/>
    <n v="0"/>
    <n v="50"/>
    <n v="0"/>
    <x v="1"/>
    <d v="1899-12-30T14:35:06"/>
    <d v="1899-12-30T00:01:07"/>
    <n v="7.79"/>
    <s v="Big Star"/>
    <s v="9736e53a-ec9c-4534-b045-3cb913e7a0e4"/>
    <s v="-"/>
    <s v="1056"/>
    <s v="March 5, 2025 8:11:35 AM"/>
    <n v="45729.604166666664"/>
    <n v="45729.603067129632"/>
    <n v="45729.999305555553"/>
    <n v="45730.000787037039"/>
    <s v="-"/>
    <s v="completed"/>
    <n v="9.5500000000000007"/>
    <n v="9.48"/>
    <n v="130.94"/>
    <n v="113.63"/>
    <n v="78.11"/>
    <n v="6.57"/>
    <n v="0"/>
    <s v="-"/>
    <n v="0.51666666666666672"/>
    <n v="1"/>
    <n v="0.5"/>
    <n v="2.39"/>
    <s v="{&quot;scheduledTs&quot;:1741916088,&quot;startedTs&quot;:1741914241,&quot;completedTs&quot;:1741916101,&quot;cancelledTs&quot;:null}"/>
    <s v="B303"/>
    <s v="B303"/>
    <s v="Minivan"/>
    <s v="Keller Springs &amp; NW Carrollton"/>
    <n v="0"/>
    <n v="0"/>
    <s v="autoAccept"/>
    <n v="23"/>
    <n v="20"/>
    <n v="0"/>
    <n v="0"/>
    <n v="3"/>
    <n v="0"/>
    <n v="0"/>
    <s v="Hany Shebl"/>
    <n v="0.51666666666666672"/>
    <n v="50"/>
    <n v="9.4336111111111105"/>
    <n v="7.79"/>
    <n v="50"/>
    <m/>
    <m/>
    <m/>
    <m/>
    <m/>
  </r>
  <r>
    <x v="21"/>
    <s v="Week1"/>
    <n v="45726"/>
    <n v="8.9291666666666654"/>
    <n v="0"/>
    <n v="2.7777777777777779E-3"/>
    <n v="0"/>
    <n v="50"/>
    <x v="1"/>
    <d v="1899-12-30T04:59:31"/>
    <d v="1899-12-30T14:26:00"/>
    <n v="7.4"/>
    <s v="Big Star"/>
    <s v="6ff51f3f-e39a-4ea2-8a08-9aacaddd80f1"/>
    <s v="-"/>
    <s v="1037"/>
    <s v="March 3, 2025 8:36:55 AM"/>
    <n v="45726.208333333336"/>
    <n v="45726.208009259259"/>
    <n v="45726.604166666664"/>
    <n v="45726.605682870373"/>
    <s v="-"/>
    <s v="completed"/>
    <n v="9.5399999999999991"/>
    <n v="9.5"/>
    <n v="122.23"/>
    <n v="116.49"/>
    <n v="43.99"/>
    <n v="5.39"/>
    <n v="0"/>
    <s v="-"/>
    <n v="0.51222222222222225"/>
    <n v="1"/>
    <n v="0.5"/>
    <n v="1.1299999999999999"/>
    <s v="{&quot;scheduledTs&quot;:1741623103,&quot;startedTs&quot;:1741621280,&quot;completedTs&quot;:1741623124,&quot;cancelledTs&quot;:null}"/>
    <s v="B304"/>
    <s v="B304"/>
    <s v="Minivan"/>
    <s v="North &amp; South Central Plano"/>
    <n v="0"/>
    <n v="0"/>
    <s v="autoAccept"/>
    <n v="33"/>
    <n v="25"/>
    <n v="0"/>
    <n v="0"/>
    <n v="8"/>
    <n v="0"/>
    <n v="0"/>
    <s v="Henok Behre"/>
    <n v="0.51222222222222225"/>
    <n v="50"/>
    <n v="9.4413888888888877"/>
    <n v="7.4"/>
    <n v="50"/>
    <m/>
    <m/>
    <m/>
    <m/>
    <m/>
  </r>
  <r>
    <x v="21"/>
    <s v="Week1"/>
    <n v="45727"/>
    <n v="9.0194444444444439"/>
    <n v="0"/>
    <n v="0"/>
    <n v="0"/>
    <n v="0"/>
    <x v="1"/>
    <d v="1899-12-30T04:59:07"/>
    <d v="1899-12-30T14:31:18"/>
    <n v="8.6999999999999993"/>
    <s v="Big Star"/>
    <s v="573c57c8-30c3-457c-88e3-251ac795fa4f"/>
    <s v="-"/>
    <s v="1037"/>
    <s v="March 3, 2025 8:36:20 AM"/>
    <n v="45727.208333333336"/>
    <n v="45727.207719907405"/>
    <n v="45727.604166666664"/>
    <n v="45727.605879629627"/>
    <s v="-"/>
    <s v="completed"/>
    <n v="9.56"/>
    <n v="9.5"/>
    <n v="274.99"/>
    <n v="274.51"/>
    <n v="80.06"/>
    <n v="4.57"/>
    <n v="0"/>
    <s v="-"/>
    <n v="0.51694444444444443"/>
    <n v="1"/>
    <n v="0.5"/>
    <n v="0.26"/>
    <s v="{&quot;scheduledTs&quot;:1741715691,&quot;startedTs&quot;:1741713846,&quot;completedTs&quot;:1741715707,&quot;cancelledTs&quot;:null}"/>
    <s v="B377"/>
    <s v="B377"/>
    <s v="Minivan"/>
    <s v="North &amp; South Central Plano"/>
    <n v="0"/>
    <n v="0"/>
    <s v="autoAccept"/>
    <n v="34"/>
    <n v="29"/>
    <n v="0"/>
    <n v="0"/>
    <n v="5"/>
    <n v="0"/>
    <n v="0"/>
    <s v="Henok Behre"/>
    <n v="0.51694444444444443"/>
    <n v="50"/>
    <n v="9.5363888888888884"/>
    <n v="8.6999999999999993"/>
    <n v="0"/>
    <m/>
    <m/>
    <m/>
    <m/>
    <m/>
  </r>
  <r>
    <x v="21"/>
    <s v="Week1"/>
    <n v="45728"/>
    <n v="7.5081111111111101"/>
    <n v="0"/>
    <n v="0"/>
    <n v="0"/>
    <n v="0"/>
    <x v="1"/>
    <d v="1899-12-30T04:59:44"/>
    <d v="1899-12-30T13:07:19"/>
    <n v="7.05"/>
    <s v="Big Star"/>
    <s v="207a510b-9f3a-484c-bd2c-e99aa623ad0d"/>
    <s v="-"/>
    <s v="1037"/>
    <s v="March 4, 2025 1:07:48 PM"/>
    <n v="45728.208333333336"/>
    <n v="45728.20815972222"/>
    <n v="45728.545138888891"/>
    <n v="45728.5468287037"/>
    <s v="-"/>
    <s v="completed"/>
    <n v="8.1300000000000008"/>
    <n v="8.08"/>
    <n v="193.3"/>
    <n v="185.64"/>
    <n v="58.3"/>
    <n v="4.07"/>
    <n v="7.08"/>
    <s v="-"/>
    <n v="0.50027777777777782"/>
    <n v="1"/>
    <n v="0.5"/>
    <n v="2.78"/>
    <s v="{&quot;scheduledTs&quot;:1741796434,&quot;startedTs&quot;:1741794661,&quot;completedTs&quot;:1741796462,&quot;cancelledTs&quot;:null}"/>
    <s v="B377"/>
    <s v="B377"/>
    <s v="Minivan"/>
    <s v="North &amp; South Central Plano"/>
    <n v="0"/>
    <n v="0"/>
    <s v="autoAccept"/>
    <n v="36"/>
    <n v="33"/>
    <n v="0"/>
    <n v="0"/>
    <n v="3"/>
    <n v="0"/>
    <n v="0"/>
    <s v="Henok Behre"/>
    <n v="0.61827777777777781"/>
    <n v="50"/>
    <n v="8.1263888888888882"/>
    <n v="7.05"/>
    <n v="0"/>
    <m/>
    <m/>
    <m/>
    <m/>
    <m/>
  </r>
  <r>
    <x v="21"/>
    <s v="Week1"/>
    <n v="45730"/>
    <n v="9.0424999999999986"/>
    <n v="0"/>
    <n v="0"/>
    <n v="0"/>
    <n v="0"/>
    <x v="1"/>
    <d v="1899-12-30T04:59:06"/>
    <d v="1899-12-30T14:32:33"/>
    <n v="8.2899999999999991"/>
    <s v="Big Star"/>
    <s v="1b4957e3-d5ea-4185-961f-f8f09b84fc85"/>
    <s v="-"/>
    <s v="1037"/>
    <s v="March 11, 2025 9:00:09 AM"/>
    <n v="45730.208333333336"/>
    <n v="45730.207708333335"/>
    <n v="45730.604166666664"/>
    <n v="45730.605983796297"/>
    <s v="-"/>
    <s v="completed"/>
    <n v="9.56"/>
    <n v="9.5"/>
    <n v="164.89"/>
    <n v="158.38"/>
    <n v="59.6"/>
    <n v="5.57"/>
    <n v="0"/>
    <s v="-"/>
    <n v="0.51500000000000001"/>
    <n v="1"/>
    <n v="0.5"/>
    <n v="0.01"/>
    <s v="{&quot;scheduledTs&quot;:1741972863,&quot;startedTs&quot;:1741971068,&quot;completedTs&quot;:1741972922,&quot;cancelledTs&quot;:null}"/>
    <s v="B306"/>
    <s v="B306"/>
    <s v="Minivan"/>
    <s v="North &amp; South Central Plano"/>
    <n v="0"/>
    <n v="0"/>
    <s v="autoAccept"/>
    <n v="33"/>
    <n v="28"/>
    <n v="0"/>
    <n v="0"/>
    <n v="5"/>
    <n v="0"/>
    <n v="0"/>
    <s v="Henok Behre"/>
    <n v="0.51500000000000001"/>
    <n v="50"/>
    <n v="9.5574999999999992"/>
    <n v="8.2899999999999991"/>
    <n v="0"/>
    <m/>
    <m/>
    <m/>
    <m/>
    <m/>
  </r>
  <r>
    <x v="21"/>
    <s v="Week1"/>
    <n v="45731"/>
    <n v="9.0672222222222221"/>
    <n v="0"/>
    <n v="0"/>
    <n v="0"/>
    <n v="0"/>
    <x v="1"/>
    <d v="1899-12-30T04:57:58"/>
    <d v="1899-12-30T14:32:05"/>
    <n v="8.56"/>
    <s v="Big Star"/>
    <s v="ee37345f-db27-4c61-9412-7f1c4cd97ca6"/>
    <s v="-"/>
    <s v="2037"/>
    <s v="February 24, 2025 2:15:17 PM"/>
    <n v="45731.208333333336"/>
    <n v="45731.206921296296"/>
    <n v="45731.604166666664"/>
    <n v="45731.605613425927"/>
    <s v="-"/>
    <s v="completed"/>
    <n v="9.57"/>
    <n v="9.5"/>
    <n v="188.9"/>
    <n v="178.8"/>
    <n v="89.65"/>
    <n v="6.56"/>
    <n v="0"/>
    <s v="-"/>
    <n v="0.50138888888888888"/>
    <n v="1"/>
    <n v="0.5"/>
    <n v="0.56000000000000005"/>
    <s v="{&quot;scheduledTs&quot;:1742054698,&quot;startedTs&quot;:1742052901,&quot;completedTs&quot;:1742054706,&quot;cancelledTs&quot;:null}"/>
    <s v="B309"/>
    <s v="B309"/>
    <s v="Minivan"/>
    <s v="Plano Zone to Zone"/>
    <n v="0"/>
    <n v="0"/>
    <s v="autoAccept"/>
    <n v="24"/>
    <n v="19"/>
    <n v="0"/>
    <n v="0"/>
    <n v="5"/>
    <n v="0"/>
    <n v="0"/>
    <s v="Henok Behre"/>
    <n v="0.50138888888888888"/>
    <n v="50"/>
    <n v="9.5686111111111103"/>
    <n v="8.56"/>
    <n v="0"/>
    <m/>
    <m/>
    <m/>
    <m/>
    <m/>
  </r>
  <r>
    <x v="22"/>
    <s v="Week1"/>
    <n v="45726"/>
    <n v="7.5183333333333326"/>
    <n v="0"/>
    <n v="0"/>
    <n v="0"/>
    <n v="0"/>
    <x v="0"/>
    <d v="1899-12-30T12:29:49"/>
    <d v="1899-12-30T20:00:55"/>
    <n v="7.24"/>
    <s v="Big Star"/>
    <s v="d9549b54-bee9-499d-aa4c-0b6155a3433c"/>
    <s v="-"/>
    <s v="1070/STBY2"/>
    <s v="March 3, 2025 8:36:56 AM"/>
    <n v="45726.520833333336"/>
    <n v="45726.52070601852"/>
    <n v="45726.833333333336"/>
    <n v="45726.834849537037"/>
    <s v="-"/>
    <s v="completed"/>
    <n v="7.54"/>
    <n v="7.5"/>
    <n v="142.91999999999999"/>
    <n v="139.61000000000001"/>
    <n v="72.53"/>
    <n v="4.34"/>
    <n v="0"/>
    <s v="-"/>
    <n v="0"/>
    <n v="0"/>
    <n v="0"/>
    <n v="0"/>
    <s v="-"/>
    <s v="B316"/>
    <s v="B316"/>
    <s v="Minivan"/>
    <s v="Cypress Waters"/>
    <n v="0"/>
    <n v="0"/>
    <s v="autoAccept"/>
    <n v="28"/>
    <n v="26"/>
    <n v="0"/>
    <n v="0"/>
    <n v="2"/>
    <n v="0"/>
    <n v="0"/>
    <s v="Jabari Johnson"/>
    <n v="0"/>
    <n v="50"/>
    <n v="7.5183333333333326"/>
    <n v="7.24"/>
    <n v="0"/>
    <m/>
    <m/>
    <m/>
    <m/>
    <m/>
  </r>
  <r>
    <x v="22"/>
    <s v="Week1"/>
    <n v="45728"/>
    <n v="8.9813888888888886"/>
    <n v="8.1018518518518516E-4"/>
    <n v="0"/>
    <n v="50"/>
    <n v="0"/>
    <x v="0"/>
    <d v="1899-12-30T14:31:10"/>
    <d v="1899-12-30T00:01:00"/>
    <n v="8.7200000000000006"/>
    <s v="Big Star"/>
    <s v="6afc753c-2368-45a4-935c-5f46b932437a"/>
    <s v="-"/>
    <s v="1070"/>
    <s v="March 4, 2025 1:07:50 PM"/>
    <n v="45728.604166666664"/>
    <n v="45728.60497685185"/>
    <n v="45728.999305555553"/>
    <n v="45729.000798611109"/>
    <s v="-"/>
    <s v="completed"/>
    <n v="9.5"/>
    <n v="9.48"/>
    <n v="150.11000000000001"/>
    <n v="144.83000000000001"/>
    <n v="63.93"/>
    <n v="5.73"/>
    <n v="0"/>
    <s v="-"/>
    <n v="0.51583333333333337"/>
    <n v="1"/>
    <n v="0.5"/>
    <n v="0"/>
    <s v="{&quot;scheduledTs&quot;:1741830807,&quot;startedTs&quot;:1741828983,&quot;completedTs&quot;:1741830840,&quot;cancelledTs&quot;:null}"/>
    <s v="B315"/>
    <s v="B315"/>
    <s v="Minivan"/>
    <s v="Cypress Waters"/>
    <n v="0"/>
    <n v="0"/>
    <s v="autoAccept"/>
    <n v="34"/>
    <n v="33"/>
    <n v="0"/>
    <n v="0"/>
    <n v="1"/>
    <n v="0"/>
    <n v="0"/>
    <s v="Jabari Johnson"/>
    <n v="0.51583333333333337"/>
    <n v="50"/>
    <n v="9.4972222222222218"/>
    <n v="8.7200000000000006"/>
    <n v="50"/>
    <m/>
    <m/>
    <m/>
    <m/>
    <m/>
  </r>
  <r>
    <x v="22"/>
    <s v="Week1"/>
    <n v="45729"/>
    <n v="8.9655555555555555"/>
    <n v="7.5231481481481482E-4"/>
    <n v="0"/>
    <n v="50"/>
    <n v="0"/>
    <x v="0"/>
    <d v="1899-12-30T14:31:05"/>
    <d v="1899-12-30T00:00:00"/>
    <n v="8.5399999999999991"/>
    <s v="Big Star"/>
    <s v="bb751f85-441c-4a37-ba3f-af8caeaefec7"/>
    <s v="-"/>
    <s v="1070"/>
    <s v="March 5, 2025 8:11:35 AM"/>
    <n v="45729.604166666664"/>
    <n v="45729.60491898148"/>
    <n v="45729.999305555553"/>
    <n v="45730.000798611109"/>
    <s v="-"/>
    <s v="completed"/>
    <n v="9.5"/>
    <n v="9.48"/>
    <n v="169.19"/>
    <n v="164.64"/>
    <n v="57.48"/>
    <n v="4.71"/>
    <n v="0"/>
    <s v="-"/>
    <n v="0.5163888888888889"/>
    <n v="1"/>
    <n v="0.5"/>
    <n v="3.46"/>
    <s v="{&quot;scheduledTs&quot;:1741922330,&quot;startedTs&quot;:1741920481,&quot;completedTs&quot;:1741922340,&quot;cancelledTs&quot;:null}"/>
    <s v="B315"/>
    <s v="B315"/>
    <s v="Minivan"/>
    <s v="Cypress Waters"/>
    <n v="0"/>
    <n v="0"/>
    <s v="autoAccept"/>
    <n v="39"/>
    <n v="38"/>
    <n v="0"/>
    <n v="0"/>
    <n v="1"/>
    <n v="0"/>
    <n v="0"/>
    <s v="Jabari Johnson"/>
    <n v="0.5163888888888889"/>
    <n v="50"/>
    <n v="9.4819444444444443"/>
    <n v="8.5399999999999991"/>
    <n v="50"/>
    <m/>
    <m/>
    <m/>
    <m/>
    <m/>
  </r>
  <r>
    <x v="23"/>
    <s v="Week1"/>
    <n v="45726"/>
    <n v="9.1013888888888896"/>
    <n v="0"/>
    <n v="0"/>
    <n v="0"/>
    <n v="0"/>
    <x v="3"/>
    <d v="1899-12-30T04:55:04"/>
    <d v="1899-12-30T14:32:04"/>
    <n v="4.8099999999999996"/>
    <s v="Big Star"/>
    <s v="56d58930-1cdd-45c9-b1fc-dd362260c86d"/>
    <s v="-"/>
    <s v="1025"/>
    <s v="March 3, 2025 8:36:50 AM"/>
    <n v="45726.208333333336"/>
    <n v="45726.204918981479"/>
    <n v="45726.604166666664"/>
    <n v="45726.605624999997"/>
    <s v="-"/>
    <s v="completed"/>
    <n v="9.6199999999999992"/>
    <n v="9.5"/>
    <n v="35.54"/>
    <n v="30.76"/>
    <n v="18.690000000000001"/>
    <n v="9.7100000000000009"/>
    <n v="0"/>
    <s v="-"/>
    <n v="0.51527777777777772"/>
    <n v="1"/>
    <n v="0.5"/>
    <n v="0"/>
    <s v="{&quot;scheduledTs&quot;:1741618841,&quot;startedTs&quot;:1741617007,&quot;completedTs&quot;:1741618862,&quot;cancelledTs&quot;:null}"/>
    <s v="B312"/>
    <s v="B312"/>
    <s v="Minivan"/>
    <s v="Legacy"/>
    <n v="0"/>
    <n v="0"/>
    <s v="autoAccept"/>
    <n v="7"/>
    <n v="7"/>
    <n v="0"/>
    <n v="0"/>
    <n v="0"/>
    <n v="0"/>
    <n v="0"/>
    <s v="Jacqulyn  Jackson"/>
    <n v="0.51527777777777772"/>
    <n v="50"/>
    <n v="9.6166666666666671"/>
    <n v="4.8099999999999996"/>
    <n v="0"/>
    <m/>
    <m/>
    <m/>
    <m/>
    <m/>
  </r>
  <r>
    <x v="23"/>
    <s v="Week1"/>
    <n v="45727"/>
    <n v="9.1036111111111104"/>
    <n v="0"/>
    <n v="0"/>
    <n v="0"/>
    <n v="0"/>
    <x v="3"/>
    <d v="1899-12-30T04:55:21"/>
    <d v="1899-12-30T14:32:26"/>
    <n v="8.4600000000000009"/>
    <s v="Big Star"/>
    <s v="eaf806a7-374b-4de9-a6d7-ff132aade429"/>
    <s v="-"/>
    <s v="1055"/>
    <s v="March 3, 2025 8:36:20 AM"/>
    <n v="45727.208333333336"/>
    <n v="45727.205104166664"/>
    <n v="45727.604166666664"/>
    <n v="45727.605902777781"/>
    <s v="-"/>
    <s v="completed"/>
    <n v="9.6199999999999992"/>
    <n v="9.5"/>
    <n v="144.76"/>
    <n v="132.11000000000001"/>
    <n v="76.680000000000007"/>
    <n v="6.72"/>
    <n v="0"/>
    <s v="-"/>
    <n v="0.51444444444444448"/>
    <n v="1"/>
    <n v="0.5"/>
    <n v="1.86"/>
    <s v="{&quot;scheduledTs&quot;:1741705258,&quot;startedTs&quot;:1741703421,&quot;completedTs&quot;:1741705273,&quot;cancelledTs&quot;:null}"/>
    <s v="B312"/>
    <s v="B312"/>
    <s v="Minivan"/>
    <s v="Keller Springs &amp; NW Carrollton"/>
    <n v="0"/>
    <n v="0"/>
    <s v="autoAccept"/>
    <n v="25"/>
    <n v="22"/>
    <n v="0"/>
    <n v="0"/>
    <n v="3"/>
    <n v="0"/>
    <n v="0"/>
    <s v="Jacqulyn  Jackson"/>
    <n v="0.51444444444444448"/>
    <n v="50"/>
    <n v="9.6180555555555554"/>
    <n v="8.4600000000000009"/>
    <n v="0"/>
    <m/>
    <m/>
    <m/>
    <m/>
    <m/>
  </r>
  <r>
    <x v="23"/>
    <s v="Week1"/>
    <n v="45728"/>
    <n v="9.1166666666666671"/>
    <n v="0"/>
    <n v="0"/>
    <n v="0"/>
    <n v="0"/>
    <x v="3"/>
    <d v="1899-12-30T04:55:14"/>
    <d v="1899-12-30T14:32:15"/>
    <n v="8.3699999999999992"/>
    <s v="Big Star"/>
    <s v="c88448ec-64b3-4e96-8028-3982708007e7"/>
    <s v="-"/>
    <s v="1055"/>
    <s v="March 4, 2025 1:07:48 PM"/>
    <n v="45728.208333333336"/>
    <n v="45728.205023148148"/>
    <n v="45728.604166666664"/>
    <n v="45728.605752314812"/>
    <s v="-"/>
    <s v="completed"/>
    <n v="9.6199999999999992"/>
    <n v="9.5"/>
    <n v="171.24"/>
    <n v="157.78"/>
    <n v="98.2"/>
    <n v="6.77"/>
    <n v="0"/>
    <s v="-"/>
    <n v="0.50027777777777782"/>
    <n v="1"/>
    <n v="0.5"/>
    <n v="0.06"/>
    <s v="{&quot;scheduledTs&quot;:1741797893,&quot;startedTs&quot;:1741796107,&quot;completedTs&quot;:1741797908,&quot;cancelledTs&quot;:null}"/>
    <s v="B312"/>
    <s v="B312"/>
    <s v="Minivan"/>
    <s v="Keller Springs &amp; NW Carrollton"/>
    <n v="0"/>
    <n v="0"/>
    <s v="autoAccept"/>
    <n v="24"/>
    <n v="21"/>
    <n v="0"/>
    <n v="0"/>
    <n v="3"/>
    <n v="0"/>
    <n v="0"/>
    <s v="Jacqulyn  Jackson"/>
    <n v="0.50027777777777782"/>
    <n v="50"/>
    <n v="9.6169444444444441"/>
    <n v="8.3699999999999992"/>
    <n v="0"/>
    <m/>
    <m/>
    <m/>
    <m/>
    <m/>
  </r>
  <r>
    <x v="23"/>
    <s v="Week1"/>
    <n v="45732"/>
    <n v="9.0969444444444445"/>
    <n v="0"/>
    <n v="0"/>
    <n v="0"/>
    <n v="0"/>
    <x v="3"/>
    <d v="1899-12-30T04:55:24"/>
    <d v="1899-12-30T14:32:03"/>
    <n v="6.32"/>
    <s v="Big Star"/>
    <s v="2201da10-2514-4662-8a0e-b05d1d87c64a"/>
    <s v="-"/>
    <s v="3029"/>
    <s v="February 24, 2025 2:16:41 PM"/>
    <n v="45732.208333333336"/>
    <n v="45732.205138888887"/>
    <n v="45732.604166666664"/>
    <n v="45732.605590277781"/>
    <s v="-"/>
    <s v="completed"/>
    <n v="9.61"/>
    <n v="9.5"/>
    <n v="120.81"/>
    <n v="113.37"/>
    <n v="62.9"/>
    <n v="8.27"/>
    <n v="0"/>
    <s v="-"/>
    <n v="0.51388888888888884"/>
    <n v="1"/>
    <n v="0.5"/>
    <n v="2.41"/>
    <s v="{&quot;scheduledTs&quot;:1742137235,&quot;startedTs&quot;:1742135411,&quot;completedTs&quot;:1742137261,&quot;cancelledTs&quot;:null}"/>
    <s v="B357"/>
    <s v="B357"/>
    <s v="Minivan"/>
    <s v="Far North Plano"/>
    <n v="0"/>
    <n v="0"/>
    <s v="autoAccept"/>
    <n v="9"/>
    <n v="9"/>
    <n v="0"/>
    <n v="0"/>
    <n v="0"/>
    <n v="0"/>
    <n v="0"/>
    <s v="Jacqulyn  Jackson"/>
    <n v="0.51388888888888884"/>
    <n v="50"/>
    <n v="9.6108333333333338"/>
    <n v="6.32"/>
    <n v="0"/>
    <m/>
    <m/>
    <m/>
    <m/>
    <m/>
  </r>
  <r>
    <x v="24"/>
    <s v="Week1"/>
    <n v="45726"/>
    <n v="7.6102777777777773"/>
    <n v="0"/>
    <n v="0"/>
    <n v="0"/>
    <n v="0"/>
    <x v="0"/>
    <d v="1899-12-30T04:55:28"/>
    <d v="1899-12-30T12:32:05"/>
    <n v="6.57"/>
    <s v="Big Star"/>
    <s v="bb832cc2-132d-4abe-94c1-031ff4797553"/>
    <s v="-"/>
    <s v="1049"/>
    <s v="March 3, 2025 8:36:51 AM"/>
    <n v="45726.208333333336"/>
    <n v="45726.205185185187"/>
    <n v="45726.520833333336"/>
    <n v="45726.522314814814"/>
    <s v="-"/>
    <s v="completed"/>
    <n v="7.61"/>
    <n v="7.5"/>
    <n v="132.44"/>
    <n v="124.5"/>
    <n v="58.38"/>
    <n v="4.3499999999999996"/>
    <n v="0"/>
    <s v="-"/>
    <n v="0"/>
    <n v="0"/>
    <n v="0"/>
    <n v="0"/>
    <s v="-"/>
    <s v="B316"/>
    <s v="B316"/>
    <s v="Minivan"/>
    <s v="Cypress Waters"/>
    <n v="0"/>
    <n v="0"/>
    <s v="autoAccept"/>
    <n v="25"/>
    <n v="22"/>
    <n v="0"/>
    <n v="0"/>
    <n v="3"/>
    <n v="0"/>
    <n v="0"/>
    <s v="James King"/>
    <n v="0"/>
    <n v="50"/>
    <n v="7.6102777777777773"/>
    <n v="6.57"/>
    <n v="0"/>
    <m/>
    <m/>
    <m/>
    <m/>
    <m/>
  </r>
  <r>
    <x v="24"/>
    <s v="Week1"/>
    <n v="45727"/>
    <n v="9.0405555555555548"/>
    <n v="6.9444444444444444E-5"/>
    <n v="0"/>
    <n v="0"/>
    <n v="0"/>
    <x v="0"/>
    <d v="1899-12-30T05:00:06"/>
    <d v="1899-12-30T14:32:32"/>
    <n v="8.0299999999999994"/>
    <s v="Big Star"/>
    <s v="bf4abd35-dd1f-4eaf-ac31-9de8180ffa3c"/>
    <s v="-"/>
    <s v="1048"/>
    <s v="March 3, 2025 8:36:20 AM"/>
    <n v="45727.208333333336"/>
    <n v="45727.205428240741"/>
    <n v="45727.604166666664"/>
    <n v="45727.605995370373"/>
    <s v="-"/>
    <s v="completed"/>
    <n v="9.61"/>
    <n v="9.5"/>
    <n v="172.12"/>
    <n v="158.03"/>
    <n v="78.959999999999994"/>
    <n v="5.62"/>
    <n v="0"/>
    <s v="-"/>
    <n v="0.5"/>
    <n v="1"/>
    <n v="0.5"/>
    <n v="0.03"/>
    <s v="{&quot;scheduledTs&quot;:1741706272,&quot;startedTs&quot;:1741704482,&quot;completedTs&quot;:1741706282,&quot;cancelledTs&quot;:null}"/>
    <s v="B316"/>
    <s v="B316"/>
    <s v="Minivan"/>
    <s v="Cypress Waters"/>
    <n v="0"/>
    <n v="0"/>
    <s v="autoAccept"/>
    <n v="34"/>
    <n v="34"/>
    <n v="0"/>
    <n v="0"/>
    <n v="0"/>
    <n v="0"/>
    <n v="0"/>
    <s v="James King"/>
    <n v="0.5"/>
    <n v="50"/>
    <n v="9.5405555555555548"/>
    <n v="8.0299999999999994"/>
    <n v="0"/>
    <m/>
    <m/>
    <m/>
    <m/>
    <m/>
  </r>
  <r>
    <x v="24"/>
    <s v="Week1"/>
    <n v="45729"/>
    <n v="9.0966666666666676"/>
    <n v="0"/>
    <n v="0"/>
    <n v="0"/>
    <n v="0"/>
    <x v="0"/>
    <d v="1899-12-30T04:56:07"/>
    <d v="1899-12-30T14:32:46"/>
    <n v="8.4499999999999993"/>
    <s v="Big Star"/>
    <s v="2dfd2ebb-5033-43a4-a384-ac1f4189fe7c"/>
    <s v="-"/>
    <s v="1049"/>
    <s v="March 5, 2025 8:11:32 AM"/>
    <n v="45729.208333333336"/>
    <n v="45729.205648148149"/>
    <n v="45729.604166666664"/>
    <n v="45729.606122685182"/>
    <s v="-"/>
    <s v="completed"/>
    <n v="9.61"/>
    <n v="9.5"/>
    <n v="149.77000000000001"/>
    <n v="143.62"/>
    <n v="67.010000000000005"/>
    <n v="6.09"/>
    <n v="0"/>
    <s v="-"/>
    <n v="0.51416666666666666"/>
    <n v="1"/>
    <n v="0.5"/>
    <n v="0.04"/>
    <s v="{&quot;scheduledTs&quot;:1741882686,&quot;startedTs&quot;:1741880891,&quot;completedTs&quot;:1741882742,&quot;cancelledTs&quot;:null}"/>
    <s v="B315"/>
    <s v="B315"/>
    <s v="Minivan"/>
    <s v="Cypress Waters"/>
    <n v="0"/>
    <n v="0"/>
    <s v="autoAccept"/>
    <n v="35"/>
    <n v="34"/>
    <n v="0"/>
    <n v="0"/>
    <n v="1"/>
    <n v="0"/>
    <n v="0"/>
    <s v="James King"/>
    <n v="0.51416666666666666"/>
    <n v="50"/>
    <n v="9.6108333333333338"/>
    <n v="8.4499999999999993"/>
    <n v="0"/>
    <m/>
    <m/>
    <m/>
    <m/>
    <m/>
  </r>
  <r>
    <x v="24"/>
    <s v="Week1"/>
    <n v="45730"/>
    <n v="9.0719444444444441"/>
    <n v="0"/>
    <n v="0"/>
    <n v="0"/>
    <n v="0"/>
    <x v="0"/>
    <d v="1899-12-30T14:26:58"/>
    <d v="1899-12-30T00:01:18"/>
    <n v="8.7899999999999991"/>
    <s v="Big Star"/>
    <s v="f527f8eb-0f4e-4358-bc31-576b688f1333"/>
    <s v="-"/>
    <s v="1070"/>
    <s v="March 11, 2025 9:00:10 AM"/>
    <n v="45730.604166666664"/>
    <n v="45730.602060185185"/>
    <n v="45730.999305555553"/>
    <n v="45731.000914351855"/>
    <s v="-"/>
    <s v="completed"/>
    <n v="9.57"/>
    <n v="9.48"/>
    <n v="171.32"/>
    <n v="165.06"/>
    <n v="77.91"/>
    <n v="5.75"/>
    <n v="0"/>
    <s v="-"/>
    <n v="0.50027777777777782"/>
    <n v="1"/>
    <n v="0.5"/>
    <n v="1.48"/>
    <s v="{&quot;scheduledTs&quot;:1742007539,&quot;startedTs&quot;:1742005740,&quot;completedTs&quot;:1742007541,&quot;cancelledTs&quot;:null}"/>
    <s v="B315"/>
    <s v="B315"/>
    <s v="Minivan"/>
    <s v="Cypress Waters"/>
    <n v="0"/>
    <n v="0"/>
    <s v="autoAccept"/>
    <n v="33"/>
    <n v="31"/>
    <n v="0"/>
    <n v="0"/>
    <n v="2"/>
    <n v="0"/>
    <n v="0"/>
    <s v="James King"/>
    <n v="0.50027777777777782"/>
    <n v="50"/>
    <n v="9.5722222222222211"/>
    <n v="8.7899999999999991"/>
    <n v="0"/>
    <m/>
    <m/>
    <m/>
    <m/>
    <m/>
  </r>
  <r>
    <x v="25"/>
    <s v="Week1"/>
    <n v="45727"/>
    <n v="7.5180555555555548"/>
    <n v="0"/>
    <n v="0"/>
    <n v="0"/>
    <n v="0"/>
    <x v="2"/>
    <d v="1899-12-30T12:29:35"/>
    <d v="1899-12-30T20:00:40"/>
    <n v="7.03"/>
    <s v="Big Star"/>
    <s v="0fd3e7ff-5c7e-4b5e-b16b-bb3d0a34182c"/>
    <s v="-"/>
    <s v="1087"/>
    <s v="March 3, 2025 8:36:21 AM"/>
    <n v="45727.520833333336"/>
    <n v="45727.520543981482"/>
    <n v="45727.833333333336"/>
    <n v="45727.833807870367"/>
    <s v="-"/>
    <s v="completed"/>
    <n v="7.52"/>
    <n v="7.5"/>
    <n v="111.51"/>
    <n v="101.32"/>
    <n v="63.03"/>
    <n v="4.6399999999999997"/>
    <n v="0"/>
    <s v="-"/>
    <n v="0"/>
    <n v="0"/>
    <n v="0"/>
    <n v="0"/>
    <s v="-"/>
    <s v="B371"/>
    <s v="B371"/>
    <s v="Minivan"/>
    <s v="North Dallas Zone to Zone"/>
    <n v="0"/>
    <n v="0"/>
    <s v="autoAccept"/>
    <n v="17"/>
    <n v="16"/>
    <n v="0"/>
    <n v="0"/>
    <n v="1"/>
    <n v="0"/>
    <n v="0"/>
    <s v="James Williams"/>
    <n v="0"/>
    <n v="50"/>
    <n v="7.5180555555555548"/>
    <n v="7.03"/>
    <n v="0"/>
    <m/>
    <m/>
    <m/>
    <m/>
    <m/>
  </r>
  <r>
    <x v="25"/>
    <s v="Week1"/>
    <n v="45728"/>
    <n v="7.5163888888888888"/>
    <n v="0"/>
    <n v="0"/>
    <n v="0"/>
    <n v="0"/>
    <x v="2"/>
    <d v="1899-12-30T12:29:33"/>
    <d v="1899-12-30T20:00:32"/>
    <n v="7.01"/>
    <s v="Big Star"/>
    <s v="f5d749bf-c0a4-4a17-ba9c-033b4e5a53e5"/>
    <s v="-"/>
    <s v="1086"/>
    <s v="March 4, 2025 1:07:49 PM"/>
    <n v="45728.520833333336"/>
    <n v="45728.520520833335"/>
    <n v="45728.833333333336"/>
    <n v="45728.833819444444"/>
    <s v="-"/>
    <s v="completed"/>
    <n v="7.52"/>
    <n v="7.5"/>
    <n v="224.72"/>
    <n v="214.83"/>
    <n v="108.55"/>
    <n v="4.2300000000000004"/>
    <n v="0"/>
    <s v="-"/>
    <n v="0"/>
    <n v="0"/>
    <n v="0"/>
    <n v="0"/>
    <s v="-"/>
    <s v="B338"/>
    <s v="B338"/>
    <s v="Minivan"/>
    <s v="North Dallas Zone to Zone"/>
    <n v="0"/>
    <n v="0"/>
    <s v="autoAccept"/>
    <n v="18"/>
    <n v="17"/>
    <n v="0"/>
    <n v="0"/>
    <n v="1"/>
    <n v="0"/>
    <n v="0"/>
    <s v="James Williams"/>
    <n v="0"/>
    <n v="50"/>
    <n v="7.5163888888888888"/>
    <n v="7.01"/>
    <n v="0"/>
    <m/>
    <m/>
    <m/>
    <m/>
    <m/>
  </r>
  <r>
    <x v="25"/>
    <s v="Week1"/>
    <n v="45729"/>
    <n v="7.514444444444444"/>
    <n v="0"/>
    <n v="0"/>
    <n v="0"/>
    <n v="0"/>
    <x v="2"/>
    <d v="1899-12-30T12:29:40"/>
    <d v="1899-12-30T20:00:32"/>
    <n v="7.24"/>
    <s v="Big Star"/>
    <s v="a0392f4d-bf2e-495c-8feb-58acd19f3ec5"/>
    <s v="-"/>
    <s v="1086"/>
    <s v="March 5, 2025 8:11:32 AM"/>
    <n v="45729.520833333336"/>
    <n v="45729.520601851851"/>
    <n v="45729.833333333336"/>
    <n v="45729.833738425928"/>
    <s v="-"/>
    <s v="completed"/>
    <n v="7.52"/>
    <n v="7.5"/>
    <n v="153.37"/>
    <n v="147.79"/>
    <n v="53.24"/>
    <n v="3.59"/>
    <n v="0"/>
    <s v="-"/>
    <n v="0"/>
    <n v="0"/>
    <n v="0"/>
    <n v="0"/>
    <s v="-"/>
    <s v="B338"/>
    <s v="B338"/>
    <s v="Minivan"/>
    <s v="North Dallas Zone to Zone"/>
    <n v="0"/>
    <n v="0"/>
    <s v="autoAccept"/>
    <n v="21"/>
    <n v="18"/>
    <n v="0"/>
    <n v="0"/>
    <n v="3"/>
    <n v="0"/>
    <n v="0"/>
    <s v="James Williams"/>
    <n v="0"/>
    <n v="50"/>
    <n v="7.514444444444444"/>
    <n v="7.24"/>
    <n v="0"/>
    <m/>
    <m/>
    <m/>
    <m/>
    <m/>
  </r>
  <r>
    <x v="25"/>
    <s v="Week1"/>
    <n v="45730"/>
    <n v="9.0122222222222206"/>
    <n v="0"/>
    <n v="0"/>
    <n v="0"/>
    <n v="0"/>
    <x v="2"/>
    <d v="1899-12-30T14:29:38"/>
    <d v="1899-12-30T00:01:20"/>
    <n v="8.4700000000000006"/>
    <s v="Big Star"/>
    <s v="26cdc221-6a83-436c-a6b6-9baca47f9369"/>
    <s v="-"/>
    <s v="1086"/>
    <s v="March 11, 2025 9:00:09 AM"/>
    <n v="45730.604166666664"/>
    <n v="45730.603912037041"/>
    <n v="45730.999305555553"/>
    <n v="45731.000960648147"/>
    <s v="-"/>
    <s v="completed"/>
    <n v="9.5299999999999994"/>
    <n v="9.48"/>
    <n v="245.16"/>
    <n v="232.17"/>
    <n v="126.02"/>
    <n v="6.54"/>
    <n v="0"/>
    <s v="-"/>
    <n v="0.51611111111111108"/>
    <n v="1"/>
    <n v="0.5"/>
    <n v="6.03"/>
    <s v="{&quot;scheduledTs&quot;:1742007035,&quot;startedTs&quot;:1742005202,&quot;completedTs&quot;:1742007060,&quot;cancelledTs&quot;:null}"/>
    <s v="B370"/>
    <s v="B370"/>
    <s v="Minivan"/>
    <s v="North Dallas Zone to Zone"/>
    <n v="0"/>
    <n v="0"/>
    <s v="autoAccept"/>
    <n v="24"/>
    <n v="20"/>
    <n v="0"/>
    <n v="0"/>
    <n v="4"/>
    <n v="0"/>
    <n v="0"/>
    <s v="James Williams"/>
    <n v="0.51611111111111108"/>
    <n v="50"/>
    <n v="9.5283333333333324"/>
    <n v="8.4700000000000006"/>
    <n v="0"/>
    <m/>
    <m/>
    <m/>
    <m/>
    <m/>
  </r>
  <r>
    <x v="25"/>
    <s v="Week1"/>
    <n v="45731"/>
    <n v="7.520833333333333"/>
    <n v="4.9768518518518521E-4"/>
    <n v="0"/>
    <n v="0"/>
    <n v="0"/>
    <x v="2"/>
    <d v="1899-12-30T12:30:43"/>
    <d v="1899-12-30T20:01:58"/>
    <n v="7.23"/>
    <s v="Big Star"/>
    <s v="47397365-508d-4688-9169-325bd854325d"/>
    <s v="-"/>
    <s v="1086"/>
    <s v="February 24, 2025 2:15:21 PM"/>
    <n v="45731.520833333336"/>
    <n v="45731.521331018521"/>
    <n v="45731.833333333336"/>
    <n v="45731.834780092591"/>
    <s v="-"/>
    <s v="completed"/>
    <n v="7.52"/>
    <n v="7.5"/>
    <n v="125.05"/>
    <n v="117.5"/>
    <n v="40.409999999999997"/>
    <n v="3.27"/>
    <n v="0"/>
    <s v="-"/>
    <n v="0"/>
    <n v="0"/>
    <n v="0"/>
    <n v="0"/>
    <s v="-"/>
    <s v="B370"/>
    <s v="B370"/>
    <s v="Minivan"/>
    <s v="Plano Zone to Zone"/>
    <n v="0"/>
    <n v="0"/>
    <s v="autoAccept"/>
    <n v="28"/>
    <n v="25"/>
    <n v="0"/>
    <n v="0"/>
    <n v="3"/>
    <n v="0"/>
    <n v="0"/>
    <s v="James Williams"/>
    <n v="0"/>
    <n v="50"/>
    <n v="7.520833333333333"/>
    <n v="7.23"/>
    <n v="0"/>
    <m/>
    <m/>
    <m/>
    <m/>
    <m/>
  </r>
  <r>
    <x v="25"/>
    <s v="Week1"/>
    <n v="45732"/>
    <n v="9.0141666666666662"/>
    <n v="0"/>
    <n v="0"/>
    <n v="0"/>
    <n v="0"/>
    <x v="2"/>
    <d v="1899-12-30T14:29:12"/>
    <d v="1899-12-30T00:01:02"/>
    <n v="8.11"/>
    <s v="Big Star"/>
    <s v="38df8663-309c-44d8-aac9-22b4bab9c168"/>
    <s v="-"/>
    <s v="1086"/>
    <s v="February 24, 2025 2:16:46 PM"/>
    <n v="45732.604166666664"/>
    <n v="45732.602743055555"/>
    <n v="45732.999305555553"/>
    <n v="45733.000763888886"/>
    <s v="-"/>
    <s v="completed"/>
    <n v="9.5500000000000007"/>
    <n v="9.48"/>
    <n v="287.23"/>
    <n v="274.68"/>
    <n v="145.1"/>
    <n v="7.63"/>
    <n v="0"/>
    <s v="-"/>
    <n v="0.5163888888888889"/>
    <n v="1"/>
    <n v="0.5"/>
    <n v="1.32"/>
    <s v="{&quot;scheduledTs&quot;:1742170597,&quot;startedTs&quot;:1742168761,&quot;completedTs&quot;:1742170620,&quot;cancelledTs&quot;:null}"/>
    <s v="B331"/>
    <s v="B331"/>
    <s v="Minivan"/>
    <s v="North Dallas Zone to Zone"/>
    <n v="0"/>
    <n v="0"/>
    <s v="autoAccept"/>
    <n v="21"/>
    <n v="21"/>
    <n v="0"/>
    <n v="0"/>
    <n v="0"/>
    <n v="0"/>
    <n v="0"/>
    <s v="James Williams"/>
    <n v="0.5163888888888889"/>
    <n v="50"/>
    <n v="9.530555555555555"/>
    <n v="8.11"/>
    <n v="0"/>
    <m/>
    <m/>
    <m/>
    <m/>
    <m/>
  </r>
  <r>
    <x v="26"/>
    <s v="Week1"/>
    <n v="45727"/>
    <n v="9.1055555555555561"/>
    <n v="0"/>
    <n v="0"/>
    <n v="0"/>
    <n v="0"/>
    <x v="1"/>
    <d v="1899-12-30T04:55:19"/>
    <d v="1899-12-30T14:32:30"/>
    <n v="7.98"/>
    <s v="Big Star"/>
    <s v="f37b33fd-edf7-4dfd-bd06-11225ab19068"/>
    <s v="-"/>
    <s v="1025"/>
    <s v="March 3, 2025 11:04:25 AM"/>
    <n v="45727.208333333336"/>
    <n v="45727.205081018517"/>
    <n v="45727.604166666664"/>
    <n v="45727.605925925927"/>
    <s v="-"/>
    <s v="completed"/>
    <n v="9.6199999999999992"/>
    <n v="9.5"/>
    <n v="49.12"/>
    <n v="48.48"/>
    <n v="29.33"/>
    <n v="9.0299999999999994"/>
    <n v="0"/>
    <s v="-"/>
    <n v="0.51416666666666666"/>
    <n v="1"/>
    <n v="0.5"/>
    <n v="1.21"/>
    <s v="{&quot;scheduledTs&quot;:1741705230,&quot;startedTs&quot;:1741703420,&quot;completedTs&quot;:1741705271,&quot;cancelledTs&quot;:null}"/>
    <s v="B305"/>
    <s v="B305"/>
    <s v="Minivan"/>
    <s v="Legacy"/>
    <n v="0"/>
    <n v="0"/>
    <s v="autoAccept"/>
    <n v="11"/>
    <n v="9"/>
    <n v="0"/>
    <n v="0"/>
    <n v="2"/>
    <n v="0"/>
    <n v="0"/>
    <s v="Jessica Andrade"/>
    <n v="0.51416666666666666"/>
    <n v="50"/>
    <n v="9.6197222222222223"/>
    <n v="7.98"/>
    <n v="0"/>
    <m/>
    <m/>
    <m/>
    <m/>
    <m/>
  </r>
  <r>
    <x v="26"/>
    <s v="Week1"/>
    <n v="45728"/>
    <n v="9.0847222222222221"/>
    <n v="0"/>
    <n v="0"/>
    <n v="0"/>
    <n v="0"/>
    <x v="1"/>
    <d v="1899-12-30T04:56:54"/>
    <d v="1899-12-30T14:32:07"/>
    <n v="6.49"/>
    <s v="Big Star"/>
    <s v="1d1042ea-a369-4982-b5bb-954c5726b863"/>
    <s v="-"/>
    <s v="1025"/>
    <s v="March 4, 2025 1:07:48 PM"/>
    <n v="45728.208333333336"/>
    <n v="45728.206180555557"/>
    <n v="45728.604166666664"/>
    <n v="45728.605682870373"/>
    <s v="-"/>
    <s v="completed"/>
    <n v="9.59"/>
    <n v="9.5"/>
    <n v="48.03"/>
    <n v="40.39"/>
    <n v="27.97"/>
    <n v="9.02"/>
    <n v="0"/>
    <s v="-"/>
    <n v="0.50222222222222224"/>
    <n v="1"/>
    <n v="0.5"/>
    <n v="2.54"/>
    <s v="{&quot;scheduledTs&quot;:1741791574,&quot;startedTs&quot;:1741789804,&quot;completedTs&quot;:1741791612,&quot;cancelledTs&quot;:null}"/>
    <s v="B305"/>
    <s v="B305"/>
    <s v="Minivan"/>
    <s v="Legacy"/>
    <n v="0"/>
    <n v="0"/>
    <s v="autoAccept"/>
    <n v="12"/>
    <n v="12"/>
    <n v="0"/>
    <n v="0"/>
    <n v="0"/>
    <n v="0"/>
    <n v="0"/>
    <s v="Jessica Andrade"/>
    <n v="0.50222222222222224"/>
    <n v="50"/>
    <n v="9.5869444444444447"/>
    <n v="6.49"/>
    <n v="0"/>
    <m/>
    <m/>
    <m/>
    <m/>
    <m/>
  </r>
  <r>
    <x v="26"/>
    <s v="Week1"/>
    <n v="45730"/>
    <n v="9.0824999999999996"/>
    <n v="0"/>
    <n v="0"/>
    <n v="0"/>
    <n v="0"/>
    <x v="1"/>
    <d v="1899-12-30T14:25:25"/>
    <d v="1899-12-30T00:01:24"/>
    <n v="7.08"/>
    <s v="Big Star"/>
    <s v="ceff26af-81c5-4405-9710-3fd22d299465"/>
    <s v="-"/>
    <s v="1026"/>
    <s v="March 11, 2025 9:00:10 AM"/>
    <n v="45730.604166666664"/>
    <n v="45730.600983796299"/>
    <n v="45730.999305555553"/>
    <n v="45731.000983796293"/>
    <s v="-"/>
    <s v="completed"/>
    <n v="9.6"/>
    <n v="9.48"/>
    <n v="67.8"/>
    <n v="56.77"/>
    <n v="49.34"/>
    <n v="9.84"/>
    <n v="0"/>
    <s v="-"/>
    <n v="0.51722222222222225"/>
    <n v="1"/>
    <n v="0.5"/>
    <n v="0"/>
    <s v="{&quot;scheduledTs&quot;:1741998655,&quot;startedTs&quot;:1741996802,&quot;completedTs&quot;:1741998664,&quot;cancelledTs&quot;:null}"/>
    <s v="B305"/>
    <s v="B305"/>
    <s v="Minivan"/>
    <s v="Legacy"/>
    <n v="0"/>
    <n v="0"/>
    <s v="autoAccept"/>
    <n v="10"/>
    <n v="10"/>
    <n v="0"/>
    <n v="0"/>
    <n v="0"/>
    <n v="0"/>
    <n v="0"/>
    <s v="Jessica Andrade"/>
    <n v="0.51722222222222225"/>
    <n v="50"/>
    <n v="9.5997222222222227"/>
    <n v="7.08"/>
    <n v="0"/>
    <m/>
    <m/>
    <m/>
    <m/>
    <m/>
  </r>
  <r>
    <x v="26"/>
    <s v="Week1"/>
    <n v="45731"/>
    <n v="9.0411111111111104"/>
    <n v="0"/>
    <n v="0"/>
    <n v="0"/>
    <n v="0"/>
    <x v="1"/>
    <d v="1899-12-30T14:27:34"/>
    <d v="1899-12-30T00:01:01"/>
    <n v="7.16"/>
    <s v="Big Star"/>
    <s v="347c0458-567b-44b3-a17b-528282d8590a"/>
    <s v="-"/>
    <s v="2026"/>
    <s v="February 24, 2025 2:15:21 PM"/>
    <n v="45731.604166666664"/>
    <n v="45731.602476851855"/>
    <n v="45731.999305555553"/>
    <n v="45732.000740740739"/>
    <s v="-"/>
    <s v="completed"/>
    <n v="9.56"/>
    <n v="9.48"/>
    <n v="50.21"/>
    <n v="43.85"/>
    <n v="41.14"/>
    <n v="9.4700000000000006"/>
    <n v="0"/>
    <s v="-"/>
    <n v="0.5163888888888889"/>
    <n v="1"/>
    <n v="0.5"/>
    <n v="0.28000000000000003"/>
    <s v="{&quot;scheduledTs&quot;:1742085607,&quot;startedTs&quot;:1742083801,&quot;completedTs&quot;:1742085660,&quot;cancelledTs&quot;:null}"/>
    <s v="B305"/>
    <s v="B305"/>
    <s v="Minivan"/>
    <s v="Legacy"/>
    <n v="0"/>
    <n v="0"/>
    <s v="autoAccept"/>
    <n v="9"/>
    <n v="9"/>
    <n v="0"/>
    <n v="0"/>
    <n v="0"/>
    <n v="0"/>
    <n v="0"/>
    <s v="Jessica Andrade"/>
    <n v="0.5163888888888889"/>
    <n v="50"/>
    <n v="9.5574999999999992"/>
    <n v="7.16"/>
    <n v="0"/>
    <m/>
    <m/>
    <m/>
    <m/>
    <m/>
  </r>
  <r>
    <x v="27"/>
    <s v="Week1"/>
    <n v="45726"/>
    <n v="7.6172222222222219"/>
    <n v="0"/>
    <n v="0"/>
    <n v="0"/>
    <n v="0"/>
    <x v="2"/>
    <d v="1899-12-30T04:55:05"/>
    <d v="1899-12-30T12:32:07"/>
    <n v="7.05"/>
    <s v="Big Star"/>
    <s v="721df401-1ae6-4aa6-9560-0ea01ba24324"/>
    <s v="-"/>
    <s v="1065"/>
    <s v="March 3, 2025 8:36:50 AM"/>
    <n v="45726.208333333336"/>
    <n v="45726.204918981479"/>
    <n v="45726.520833333336"/>
    <n v="45726.522303240738"/>
    <s v="-"/>
    <s v="completed"/>
    <n v="7.62"/>
    <n v="7.5"/>
    <n v="162.93"/>
    <n v="155.74"/>
    <n v="77.66"/>
    <n v="4.83"/>
    <n v="0"/>
    <s v="-"/>
    <n v="0"/>
    <n v="0"/>
    <n v="0"/>
    <n v="0"/>
    <s v="-"/>
    <s v="B370"/>
    <s v="B370"/>
    <s v="Minivan"/>
    <s v="North Dallas Zone to Zone"/>
    <n v="0"/>
    <n v="0"/>
    <s v="autoAccept"/>
    <n v="23"/>
    <n v="19"/>
    <n v="0"/>
    <n v="0"/>
    <n v="4"/>
    <n v="0"/>
    <n v="0"/>
    <s v="Joshua Cherry"/>
    <n v="0"/>
    <n v="50"/>
    <n v="7.6172222222222219"/>
    <n v="7.05"/>
    <n v="0"/>
    <m/>
    <m/>
    <m/>
    <m/>
    <m/>
  </r>
  <r>
    <x v="27"/>
    <s v="Week1"/>
    <n v="45727"/>
    <n v="7.6158333333333328"/>
    <n v="0"/>
    <n v="0"/>
    <n v="0"/>
    <n v="0"/>
    <x v="2"/>
    <d v="1899-12-30T04:55:11"/>
    <d v="1899-12-30T12:32:08"/>
    <n v="7"/>
    <s v="Big Star"/>
    <s v="6cbe9de4-b12f-46f2-bac5-e83aa5396de4"/>
    <s v="-"/>
    <s v="1065"/>
    <s v="March 3, 2025 8:36:20 AM"/>
    <n v="45727.208333333336"/>
    <n v="45727.204988425925"/>
    <n v="45727.520833333336"/>
    <n v="45727.522372685184"/>
    <s v="-"/>
    <s v="completed"/>
    <n v="7.62"/>
    <n v="7.5"/>
    <n v="227.12"/>
    <n v="224.5"/>
    <n v="107.45"/>
    <n v="4.41"/>
    <n v="0"/>
    <s v="-"/>
    <n v="0"/>
    <n v="0"/>
    <n v="0"/>
    <n v="0"/>
    <s v="-"/>
    <s v="B371"/>
    <s v="B371"/>
    <s v="Minivan"/>
    <s v="North Dallas Zone to Zone"/>
    <n v="0"/>
    <n v="0"/>
    <s v="autoAccept"/>
    <n v="19"/>
    <n v="17"/>
    <n v="0"/>
    <n v="0"/>
    <n v="2"/>
    <n v="0"/>
    <n v="0"/>
    <s v="Joshua Cherry"/>
    <n v="0"/>
    <n v="50"/>
    <n v="7.6158333333333328"/>
    <n v="7"/>
    <n v="0"/>
    <m/>
    <m/>
    <m/>
    <m/>
    <m/>
  </r>
  <r>
    <x v="27"/>
    <s v="Week1"/>
    <n v="45728"/>
    <n v="9.1036111111111104"/>
    <n v="0"/>
    <n v="0"/>
    <n v="0"/>
    <n v="0"/>
    <x v="2"/>
    <d v="1899-12-30T04:55:13"/>
    <d v="1899-12-30T14:31:26"/>
    <n v="8.42"/>
    <s v="Big Star"/>
    <s v="a542d149-96ad-49f0-91d8-0e408d4b8b6d"/>
    <s v="-"/>
    <s v="1065"/>
    <s v="March 4, 2025 1:07:48 PM"/>
    <n v="45728.208333333336"/>
    <n v="45728.205011574071"/>
    <n v="45728.604166666664"/>
    <n v="45728.605763888889"/>
    <s v="-"/>
    <s v="completed"/>
    <n v="9.6199999999999992"/>
    <n v="9.5"/>
    <n v="277.17"/>
    <n v="259.95"/>
    <n v="145.13999999999999"/>
    <n v="6.81"/>
    <n v="0"/>
    <s v="-"/>
    <n v="0.5"/>
    <n v="1"/>
    <n v="0.5"/>
    <n v="0"/>
    <s v="{&quot;scheduledTs&quot;:1741801346,&quot;startedTs&quot;:1741799581,&quot;completedTs&quot;:1741801381,&quot;cancelledTs&quot;:null}"/>
    <s v="B371"/>
    <s v="B371"/>
    <s v="Minivan"/>
    <s v="North Dallas Zone to Zone"/>
    <n v="0"/>
    <n v="0"/>
    <s v="autoAccept"/>
    <n v="23"/>
    <n v="20"/>
    <n v="0"/>
    <n v="0"/>
    <n v="3"/>
    <n v="0"/>
    <n v="0"/>
    <s v="Joshua Cherry"/>
    <n v="0.5"/>
    <n v="50"/>
    <n v="9.6036111111111104"/>
    <n v="8.42"/>
    <n v="0"/>
    <m/>
    <m/>
    <m/>
    <m/>
    <m/>
  </r>
  <r>
    <x v="27"/>
    <s v="Week1"/>
    <n v="45729"/>
    <n v="9.0974999999999984"/>
    <n v="0"/>
    <n v="0"/>
    <n v="0"/>
    <n v="0"/>
    <x v="2"/>
    <d v="1899-12-30T04:55:09"/>
    <d v="1899-12-30T14:31:33"/>
    <n v="8.61"/>
    <s v="Big Star"/>
    <s v="515674b4-32de-4112-b515-44f991dbb4e9"/>
    <s v="-"/>
    <s v="1065"/>
    <s v="March 5, 2025 8:11:32 AM"/>
    <n v="45729.208333333336"/>
    <n v="45729.204965277779"/>
    <n v="45729.604166666664"/>
    <n v="45729.606099537035"/>
    <s v="-"/>
    <s v="completed"/>
    <n v="9.6300000000000008"/>
    <n v="9.5"/>
    <n v="216.67"/>
    <n v="206.87"/>
    <n v="83.19"/>
    <n v="6.68"/>
    <n v="0"/>
    <s v="-"/>
    <n v="0.50916666666666666"/>
    <n v="1"/>
    <n v="0.5"/>
    <n v="0.08"/>
    <s v="{&quot;scheduledTs&quot;:1741882719,&quot;startedTs&quot;:1741880910,&quot;completedTs&quot;:1741882743,&quot;cancelledTs&quot;:null}"/>
    <s v="B371"/>
    <s v="B371"/>
    <s v="Minivan"/>
    <s v="North Dallas Zone to Zone"/>
    <n v="0"/>
    <n v="0"/>
    <s v="autoAccept"/>
    <n v="21"/>
    <n v="20"/>
    <n v="0"/>
    <n v="0"/>
    <n v="1"/>
    <n v="0"/>
    <n v="0"/>
    <s v="Joshua Cherry"/>
    <n v="0.50916666666666666"/>
    <n v="50"/>
    <n v="9.6066666666666656"/>
    <n v="8.61"/>
    <n v="0"/>
    <m/>
    <m/>
    <m/>
    <m/>
    <m/>
  </r>
  <r>
    <x v="27"/>
    <s v="Week1"/>
    <n v="45732"/>
    <n v="7.6133333333333333"/>
    <n v="0"/>
    <n v="0"/>
    <n v="0"/>
    <n v="0"/>
    <x v="2"/>
    <d v="1899-12-30T04:55:14"/>
    <d v="1899-12-30T12:32:02"/>
    <n v="6.04"/>
    <s v="Big Star"/>
    <s v="5a5d3efa-a612-472e-be91-40c2f35ef9e2"/>
    <s v="-"/>
    <s v="1065"/>
    <s v="February 24, 2025 2:16:41 PM"/>
    <n v="45732.208333333336"/>
    <n v="45732.205023148148"/>
    <n v="45732.520833333336"/>
    <n v="45732.522280092591"/>
    <s v="-"/>
    <s v="completed"/>
    <n v="7.61"/>
    <n v="7.5"/>
    <n v="205.4"/>
    <n v="196.59"/>
    <n v="101.05"/>
    <n v="5.49"/>
    <n v="0"/>
    <s v="-"/>
    <n v="0"/>
    <n v="0"/>
    <n v="0"/>
    <n v="0"/>
    <s v="-"/>
    <s v="B370"/>
    <s v="B370"/>
    <s v="Minivan"/>
    <s v="North Dallas Zone to Zone"/>
    <n v="0"/>
    <n v="0"/>
    <s v="autoAccept"/>
    <n v="17"/>
    <n v="17"/>
    <n v="0"/>
    <n v="0"/>
    <n v="0"/>
    <n v="0"/>
    <n v="0"/>
    <s v="Joshua Cherry"/>
    <n v="0"/>
    <n v="50"/>
    <n v="7.6133333333333333"/>
    <n v="6.04"/>
    <n v="0"/>
    <m/>
    <m/>
    <m/>
    <m/>
    <m/>
  </r>
  <r>
    <x v="28"/>
    <s v="Week1"/>
    <n v="45726"/>
    <n v="9.0616666666666656"/>
    <n v="0"/>
    <n v="3.4722222222222222E-5"/>
    <n v="0"/>
    <n v="0"/>
    <x v="2"/>
    <d v="1899-12-30T04:55:16"/>
    <d v="1899-12-30T14:29:57"/>
    <n v="8.32"/>
    <s v="Big Star"/>
    <s v="c5c34cb3-ef5b-475c-9e78-2fa588acb270"/>
    <s v="-"/>
    <s v="1061"/>
    <s v="March 3, 2025 8:36:55 AM"/>
    <n v="45726.208333333336"/>
    <n v="45726.205046296294"/>
    <n v="45726.604166666664"/>
    <n v="45726.604259259257"/>
    <s v="-"/>
    <s v="completed"/>
    <n v="9.58"/>
    <n v="9.5"/>
    <n v="234.24"/>
    <n v="227.73"/>
    <n v="136.68"/>
    <n v="6.46"/>
    <n v="0"/>
    <s v="-"/>
    <n v="0.5163888888888889"/>
    <n v="1"/>
    <n v="0.5"/>
    <n v="1.35"/>
    <s v="{&quot;scheduledTs&quot;:1741625933,&quot;startedTs&quot;:1741624084,&quot;completedTs&quot;:1741625943,&quot;cancelledTs&quot;:null}"/>
    <s v="B331"/>
    <s v="B331"/>
    <s v="Minivan"/>
    <s v="North Dallas Zone to Zone"/>
    <n v="0"/>
    <n v="0"/>
    <s v="autoAccept"/>
    <n v="20"/>
    <n v="16"/>
    <n v="0"/>
    <n v="0"/>
    <n v="4"/>
    <n v="0"/>
    <n v="0"/>
    <s v="Joy Jenkins"/>
    <n v="0.5163888888888889"/>
    <n v="50"/>
    <n v="9.5780555555555544"/>
    <n v="8.32"/>
    <n v="0"/>
    <m/>
    <m/>
    <m/>
    <m/>
    <m/>
  </r>
  <r>
    <x v="28"/>
    <s v="Week1"/>
    <n v="45727"/>
    <n v="9.0788888888888888"/>
    <n v="0"/>
    <n v="0"/>
    <n v="0"/>
    <n v="0"/>
    <x v="2"/>
    <d v="1899-12-30T04:55:20"/>
    <d v="1899-12-30T14:30:06"/>
    <n v="7.76"/>
    <s v="Big Star"/>
    <s v="483abf7a-7ad4-4189-b567-e445770a7000"/>
    <s v="-"/>
    <s v="1061"/>
    <s v="March 3, 2025 8:36:20 AM"/>
    <n v="45727.208333333336"/>
    <n v="45727.205092592594"/>
    <n v="45727.604166666664"/>
    <n v="45727.604259259257"/>
    <s v="-"/>
    <s v="completed"/>
    <n v="9.58"/>
    <n v="9.5"/>
    <n v="199.01"/>
    <n v="171.59"/>
    <n v="99.49"/>
    <n v="6.81"/>
    <n v="0"/>
    <s v="-"/>
    <n v="0.50055555555555553"/>
    <n v="1"/>
    <n v="0.5"/>
    <n v="3.71"/>
    <s v="{&quot;scheduledTs&quot;:1741707761,&quot;startedTs&quot;:1741705981,&quot;completedTs&quot;:1741707783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Joy Jenkins"/>
    <n v="0.50055555555555553"/>
    <n v="50"/>
    <n v="9.5794444444444444"/>
    <n v="7.76"/>
    <n v="0"/>
    <m/>
    <m/>
    <m/>
    <m/>
    <m/>
  </r>
  <r>
    <x v="28"/>
    <s v="Week1"/>
    <n v="45730"/>
    <n v="7.586666666666666"/>
    <n v="0"/>
    <n v="0"/>
    <n v="0"/>
    <n v="0"/>
    <x v="2"/>
    <d v="1899-12-30T04:55:12"/>
    <d v="1899-12-30T12:30:24"/>
    <n v="6.98"/>
    <s v="Big Star"/>
    <s v="4e7f5047-253b-43f6-9bc0-c15db83cb3c3"/>
    <s v="-"/>
    <s v="1061"/>
    <s v="March 11, 2025 9:00:10 AM"/>
    <n v="45730.208333333336"/>
    <n v="45730.205000000002"/>
    <n v="45730.520833333336"/>
    <n v="45730.521111111113"/>
    <s v="-"/>
    <s v="completed"/>
    <n v="7.59"/>
    <n v="7.5"/>
    <n v="177.65"/>
    <n v="165.93"/>
    <n v="134.72999999999999"/>
    <n v="5.8"/>
    <n v="0"/>
    <s v="-"/>
    <n v="0"/>
    <n v="0"/>
    <n v="0"/>
    <n v="0"/>
    <s v="-"/>
    <s v="B331"/>
    <s v="B331"/>
    <s v="Minivan"/>
    <s v="North Dallas Zone to Zone"/>
    <n v="0"/>
    <n v="0"/>
    <s v="autoAccept"/>
    <n v="13"/>
    <n v="11"/>
    <n v="0"/>
    <n v="0"/>
    <n v="2"/>
    <n v="0"/>
    <n v="0"/>
    <s v="Joy Jenkins"/>
    <n v="0"/>
    <n v="50"/>
    <n v="7.586666666666666"/>
    <n v="6.98"/>
    <n v="0"/>
    <m/>
    <m/>
    <m/>
    <m/>
    <m/>
  </r>
  <r>
    <x v="28"/>
    <s v="Week1"/>
    <n v="45731"/>
    <n v="9.0683333333333316"/>
    <n v="0"/>
    <n v="0"/>
    <n v="0"/>
    <n v="0"/>
    <x v="2"/>
    <d v="1899-12-30T04:55:18"/>
    <d v="1899-12-30T14:30:24"/>
    <n v="8.39"/>
    <s v="Big Star"/>
    <s v="a35de996-9788-48d2-9e19-216fa7bc8f71"/>
    <s v="-"/>
    <s v="1061"/>
    <s v="February 24, 2025 2:15:17 PM"/>
    <n v="45731.208333333336"/>
    <n v="45731.205069444448"/>
    <n v="45731.604166666664"/>
    <n v="45731.604513888888"/>
    <s v="-"/>
    <s v="completed"/>
    <n v="9.59"/>
    <n v="9.5"/>
    <n v="237.32"/>
    <n v="213.45"/>
    <n v="111.95"/>
    <n v="6.83"/>
    <n v="0"/>
    <s v="-"/>
    <n v="0.51666666666666672"/>
    <n v="1"/>
    <n v="0.5"/>
    <n v="5.67"/>
    <s v="{&quot;scheduledTs&quot;:1742056880,&quot;startedTs&quot;:1742055061,&quot;completedTs&quot;:1742056921,&quot;cancelledTs&quot;:null}"/>
    <s v="B331"/>
    <s v="B331"/>
    <s v="Minivan"/>
    <s v="North Dallas Zone to Zone"/>
    <n v="0"/>
    <n v="0"/>
    <s v="autoAccept"/>
    <n v="24"/>
    <n v="24"/>
    <n v="0"/>
    <n v="0"/>
    <n v="0"/>
    <n v="0"/>
    <n v="0"/>
    <s v="Joy Jenkins"/>
    <n v="0.51666666666666672"/>
    <n v="50"/>
    <n v="9.5849999999999991"/>
    <n v="8.39"/>
    <n v="0"/>
    <m/>
    <m/>
    <m/>
    <m/>
    <m/>
  </r>
  <r>
    <x v="28"/>
    <s v="Week1"/>
    <n v="45732"/>
    <n v="7.5794444444444444"/>
    <n v="0"/>
    <n v="5.7870370370370373E-5"/>
    <n v="0"/>
    <n v="0"/>
    <x v="2"/>
    <d v="1899-12-30T04:55:09"/>
    <d v="1899-12-30T12:29:55"/>
    <n v="4.91"/>
    <s v="Big Star"/>
    <s v="3d78517b-7d1d-4208-8de1-161f36d20ccb"/>
    <s v="-"/>
    <s v="1061"/>
    <s v="February 24, 2025 2:16:42 PM"/>
    <n v="45732.208333333336"/>
    <n v="45732.204965277779"/>
    <n v="45732.520833333336"/>
    <n v="45732.520856481482"/>
    <s v="-"/>
    <s v="completed"/>
    <n v="7.58"/>
    <n v="7.5"/>
    <n v="104.13"/>
    <n v="95.97"/>
    <n v="47.68"/>
    <n v="5.08"/>
    <n v="0"/>
    <s v="-"/>
    <n v="0"/>
    <n v="0"/>
    <n v="0"/>
    <n v="0"/>
    <s v="-"/>
    <s v="B371"/>
    <s v="B371"/>
    <s v="Minivan"/>
    <s v="North &amp; South Central Plano"/>
    <n v="0"/>
    <n v="0"/>
    <s v="autoAccept"/>
    <n v="17"/>
    <n v="14"/>
    <n v="0"/>
    <n v="0"/>
    <n v="3"/>
    <n v="0"/>
    <n v="0"/>
    <s v="Joy Jenkins"/>
    <n v="0"/>
    <n v="50"/>
    <n v="7.5794444444444444"/>
    <n v="4.91"/>
    <n v="0"/>
    <m/>
    <m/>
    <m/>
    <m/>
    <m/>
  </r>
  <r>
    <x v="29"/>
    <s v="Week1"/>
    <n v="45729"/>
    <n v="9.0841666666666647"/>
    <n v="0"/>
    <n v="0"/>
    <n v="0"/>
    <n v="0"/>
    <x v="1"/>
    <d v="1899-12-30T04:57:16"/>
    <d v="1899-12-30T14:32:20"/>
    <n v="7.74"/>
    <s v="Big Star"/>
    <s v="8c51c4d8-700c-46b4-bec3-1b0fa917b33c"/>
    <s v="-"/>
    <s v="1025"/>
    <s v="March 5, 2025 8:11:30 AM"/>
    <n v="45729.208333333336"/>
    <n v="45729.206435185188"/>
    <n v="45729.604166666664"/>
    <n v="45729.605983796297"/>
    <s v="-"/>
    <s v="completed"/>
    <n v="9.59"/>
    <n v="9.5"/>
    <n v="45.38"/>
    <n v="39.450000000000003"/>
    <n v="29.55"/>
    <n v="9.15"/>
    <n v="0"/>
    <s v="-"/>
    <n v="0.50027777777777782"/>
    <n v="1"/>
    <n v="0.5"/>
    <n v="0"/>
    <s v="{&quot;scheduledTs&quot;:1741877957,&quot;startedTs&quot;:1741876210,&quot;completedTs&quot;:1741878011,&quot;cancelledTs&quot;:null}"/>
    <s v="B305"/>
    <s v="B305"/>
    <s v="Minivan"/>
    <s v="Legacy"/>
    <n v="0"/>
    <n v="0"/>
    <s v="autoAccept"/>
    <n v="9"/>
    <n v="8"/>
    <n v="0"/>
    <n v="0"/>
    <n v="1"/>
    <n v="0"/>
    <n v="0"/>
    <s v="Kalin Humphrey"/>
    <n v="0.50027777777777782"/>
    <n v="50"/>
    <n v="9.5844444444444434"/>
    <n v="7.74"/>
    <n v="0"/>
    <m/>
    <m/>
    <m/>
    <m/>
    <m/>
  </r>
  <r>
    <x v="29"/>
    <s v="Week1"/>
    <n v="45730"/>
    <n v="9.5563888888888879"/>
    <n v="0"/>
    <n v="0"/>
    <n v="0"/>
    <n v="0"/>
    <x v="1"/>
    <d v="1899-12-30T04:58:46"/>
    <d v="1899-12-30T14:32:09"/>
    <n v="8.69"/>
    <s v="Big Star"/>
    <s v="6a4a073e-6d7f-4c1d-a141-07a0e1449154"/>
    <s v="-"/>
    <s v="1035"/>
    <s v="March 11, 2025 9:00:09 AM"/>
    <n v="45730.208333333336"/>
    <n v="45730.207476851851"/>
    <n v="45730.604166666664"/>
    <n v="45730.605856481481"/>
    <s v="-"/>
    <s v="completed"/>
    <n v="9.56"/>
    <n v="9.5"/>
    <n v="153.84"/>
    <n v="147.49"/>
    <n v="62.94"/>
    <n v="5.67"/>
    <n v="0"/>
    <s v="Driver is concerned with not having a break. AH"/>
    <n v="0"/>
    <n v="1"/>
    <n v="0.5"/>
    <n v="0"/>
    <s v="{&quot;scheduledTs&quot;:1741965197,&quot;startedTs&quot;:null,&quot;completedTs&quot;:null,&quot;cancelledTs&quot;:1741964641}"/>
    <s v="B308"/>
    <s v="B308"/>
    <s v="Minivan"/>
    <s v="Far North Plano"/>
    <n v="0"/>
    <n v="0"/>
    <s v="autoAccept"/>
    <n v="15"/>
    <n v="12"/>
    <n v="0"/>
    <n v="0"/>
    <n v="3"/>
    <n v="0"/>
    <n v="0"/>
    <s v="Kalin Humphrey"/>
    <n v="0"/>
    <n v="50"/>
    <n v="9.5563888888888879"/>
    <n v="8.69"/>
    <n v="0"/>
    <m/>
    <m/>
    <m/>
    <m/>
    <m/>
  </r>
  <r>
    <x v="29"/>
    <s v="Week1"/>
    <n v="45731"/>
    <n v="9.0291666666666668"/>
    <n v="0"/>
    <n v="0"/>
    <n v="0"/>
    <n v="0"/>
    <x v="1"/>
    <d v="1899-12-30T04:59:23"/>
    <d v="1899-12-30T14:32:07"/>
    <n v="5.32"/>
    <s v="Big Star"/>
    <s v="34255308-9798-4b09-995b-630959cdb335"/>
    <s v="-"/>
    <s v="2025"/>
    <s v="February 24, 2025 2:15:20 PM"/>
    <n v="45731.208333333336"/>
    <n v="45731.207905092589"/>
    <n v="45731.604166666664"/>
    <n v="45731.60564814815"/>
    <s v="-"/>
    <s v="completed"/>
    <n v="9.5500000000000007"/>
    <n v="9.5"/>
    <n v="36.630000000000003"/>
    <n v="28.71"/>
    <n v="29.98"/>
    <n v="10.25"/>
    <n v="0"/>
    <s v="-"/>
    <n v="0.5163888888888889"/>
    <n v="1"/>
    <n v="0.5"/>
    <n v="2.77"/>
    <s v="{&quot;scheduledTs&quot;:1742050836,&quot;startedTs&quot;:1742049003,&quot;completedTs&quot;:1742050862,&quot;cancelledTs&quot;:null}"/>
    <s v="B305"/>
    <s v="B305"/>
    <s v="Minivan"/>
    <s v="Legacy"/>
    <n v="0"/>
    <n v="0"/>
    <s v="autoAccept"/>
    <n v="6"/>
    <n v="6"/>
    <n v="0"/>
    <n v="0"/>
    <n v="0"/>
    <n v="0"/>
    <n v="0"/>
    <s v="Kalin Humphrey"/>
    <n v="0.5163888888888889"/>
    <n v="50"/>
    <n v="9.5455555555555556"/>
    <n v="5.32"/>
    <n v="0"/>
    <m/>
    <m/>
    <m/>
    <m/>
    <m/>
  </r>
  <r>
    <x v="29"/>
    <s v="Week1"/>
    <n v="45732"/>
    <n v="8.9830555555555556"/>
    <n v="2.0254629629629629E-3"/>
    <n v="0"/>
    <n v="50"/>
    <n v="0"/>
    <x v="1"/>
    <d v="1899-12-30T05:02:55"/>
    <d v="1899-12-30T14:32:01"/>
    <n v="7.97"/>
    <s v="Big Star"/>
    <s v="2345c637-1ed0-4971-88d5-dd90d37532c5"/>
    <s v="-"/>
    <s v="3049"/>
    <s v="February 24, 2025 2:16:41 PM"/>
    <n v="45732.208333333336"/>
    <n v="45732.210358796299"/>
    <n v="45732.604166666664"/>
    <n v="45732.605624999997"/>
    <s v="-"/>
    <s v="completed"/>
    <n v="9.49"/>
    <n v="9.5"/>
    <n v="142.38"/>
    <n v="132.72"/>
    <n v="84.26"/>
    <n v="7.19"/>
    <n v="0"/>
    <s v="-"/>
    <n v="0.50194444444444442"/>
    <n v="1"/>
    <n v="0.5"/>
    <n v="0.35"/>
    <s v="{&quot;scheduledTs&quot;:1742140433,&quot;startedTs&quot;:1742138641,&quot;completedTs&quot;:1742140448,&quot;cancelledTs&quot;:null}"/>
    <s v="B303"/>
    <s v="B303"/>
    <s v="Minivan"/>
    <s v="Keller Springs &amp; NW Carrollton"/>
    <n v="0"/>
    <n v="0"/>
    <s v="autoAccept"/>
    <n v="22"/>
    <n v="21"/>
    <n v="0"/>
    <n v="0"/>
    <n v="1"/>
    <n v="0"/>
    <n v="0"/>
    <s v="Kalin Humphrey"/>
    <n v="0.50194444444444442"/>
    <n v="50"/>
    <n v="9.4849999999999994"/>
    <n v="7.97"/>
    <n v="50"/>
    <m/>
    <m/>
    <m/>
    <m/>
    <m/>
  </r>
  <r>
    <x v="30"/>
    <s v="Week1"/>
    <n v="45726"/>
    <n v="7.5469444444444438"/>
    <n v="0"/>
    <n v="0"/>
    <n v="0"/>
    <n v="0"/>
    <x v="1"/>
    <d v="1899-12-30T04:59:11"/>
    <d v="1899-12-30T12:32:00"/>
    <n v="6.69"/>
    <s v="Big Star"/>
    <s v="345cab02-0822-4f20-b84c-3a2679a40859"/>
    <s v="-"/>
    <s v="1027"/>
    <s v="March 3, 2025 8:36:54 AM"/>
    <n v="45726.208333333336"/>
    <n v="45726.207766203705"/>
    <n v="45726.520833333336"/>
    <n v="45726.522314814814"/>
    <s v="-"/>
    <s v="completed"/>
    <n v="7.55"/>
    <n v="7.5"/>
    <n v="81.069999999999993"/>
    <n v="77.05"/>
    <n v="32.01"/>
    <n v="4.72"/>
    <n v="0"/>
    <s v="-"/>
    <n v="0"/>
    <n v="0"/>
    <n v="0"/>
    <n v="0"/>
    <s v="-"/>
    <s v="B359"/>
    <s v="B359"/>
    <s v="Minivan"/>
    <s v="North &amp; South Central Plano"/>
    <n v="0"/>
    <n v="0"/>
    <s v="autoAccept"/>
    <n v="17"/>
    <n v="14"/>
    <n v="0"/>
    <n v="0"/>
    <n v="3"/>
    <n v="0"/>
    <n v="0"/>
    <s v="Karina Jiminez"/>
    <n v="0"/>
    <n v="50"/>
    <n v="7.5469444444444438"/>
    <n v="6.69"/>
    <n v="0"/>
    <m/>
    <m/>
    <m/>
    <m/>
    <m/>
  </r>
  <r>
    <x v="30"/>
    <s v="Week1"/>
    <n v="45727"/>
    <n v="7.4511111111111106"/>
    <n v="3.4837962962962965E-3"/>
    <n v="0"/>
    <n v="50"/>
    <n v="0"/>
    <x v="1"/>
    <d v="1899-12-30T05:05:01"/>
    <d v="1899-12-30T12:32:05"/>
    <n v="6.3"/>
    <s v="Big Star"/>
    <s v="d54672ef-7a8f-47a3-b2a0-6edc895e22af"/>
    <s v="-"/>
    <s v="1027"/>
    <s v="March 3, 2025 8:36:20 AM"/>
    <n v="45727.208333333336"/>
    <n v="45727.208101851851"/>
    <n v="45727.520833333336"/>
    <n v="45727.522361111114"/>
    <s v="-"/>
    <s v="completed"/>
    <n v="7.54"/>
    <n v="7.5"/>
    <n v="104.45"/>
    <n v="87.59"/>
    <n v="51.25"/>
    <n v="4.3899999999999997"/>
    <n v="0"/>
    <s v="-"/>
    <n v="0"/>
    <n v="0"/>
    <n v="0"/>
    <n v="0"/>
    <s v="-"/>
    <s v="B306"/>
    <s v="B306"/>
    <s v="Minivan"/>
    <s v="North &amp; South Central Plano"/>
    <n v="0"/>
    <n v="0"/>
    <s v="autoAccept"/>
    <n v="21"/>
    <n v="18"/>
    <n v="0"/>
    <n v="0"/>
    <n v="3"/>
    <n v="0"/>
    <n v="0"/>
    <s v="Karina Jiminez"/>
    <n v="0"/>
    <n v="50"/>
    <n v="7.4511111111111106"/>
    <n v="6.3"/>
    <n v="50"/>
    <m/>
    <m/>
    <m/>
    <m/>
    <m/>
  </r>
  <r>
    <x v="30"/>
    <s v="Week1"/>
    <n v="45728"/>
    <n v="1.5097222222222222"/>
    <n v="0"/>
    <n v="0"/>
    <n v="0"/>
    <n v="0"/>
    <x v="1"/>
    <d v="1899-12-30T13:05:11"/>
    <d v="1899-12-30T14:35:46"/>
    <n v="1.39"/>
    <s v="Big Star"/>
    <s v="d68b6592-1125-4bb5-9069-92888ef95ffb"/>
    <s v="-"/>
    <s v="-"/>
    <s v="March 12, 2025 1:03:30 PM"/>
    <n v="45728.545138888891"/>
    <n v="45728.545266203706"/>
    <n v="45728.604166666664"/>
    <n v="45728.608472222222"/>
    <s v="-"/>
    <s v="completed"/>
    <n v="1.52"/>
    <n v="1.42"/>
    <n v="16.43"/>
    <n v="15.75"/>
    <n v="5.94"/>
    <n v="0.77"/>
    <n v="0"/>
    <s v="-"/>
    <n v="0"/>
    <n v="0"/>
    <n v="0"/>
    <n v="0"/>
    <s v="-"/>
    <s v="B377"/>
    <s v="B377"/>
    <s v="Minivan"/>
    <s v="North &amp; South Central Plano"/>
    <n v="0"/>
    <n v="0"/>
    <s v="autoAccept"/>
    <n v="6"/>
    <n v="5"/>
    <n v="0"/>
    <n v="0"/>
    <n v="1"/>
    <n v="0"/>
    <n v="0"/>
    <s v="Karina Jiminez"/>
    <n v="0"/>
    <n v="50"/>
    <n v="1.5097222222222222"/>
    <n v="1.39"/>
    <n v="0"/>
    <m/>
    <m/>
    <m/>
    <m/>
    <m/>
  </r>
  <r>
    <x v="30"/>
    <s v="Week1"/>
    <n v="45728"/>
    <n v="7.5400555555555551"/>
    <n v="0"/>
    <n v="0"/>
    <n v="0"/>
    <n v="0"/>
    <x v="1"/>
    <d v="1899-12-30T04:59:12"/>
    <d v="1899-12-30T12:31:59"/>
    <n v="6.57"/>
    <s v="Big Star"/>
    <s v="b933720f-bc55-47b5-89d0-01190b2ac15d"/>
    <s v="-"/>
    <s v="1027"/>
    <s v="March 4, 2025 1:07:48 PM"/>
    <n v="45728.208333333336"/>
    <n v="45728.207777777781"/>
    <n v="45728.520833333336"/>
    <n v="45728.522326388891"/>
    <s v="-"/>
    <s v="completed"/>
    <n v="7.55"/>
    <n v="7.5"/>
    <n v="93.91"/>
    <n v="91.03"/>
    <n v="33.53"/>
    <n v="4.12"/>
    <n v="0.38"/>
    <s v="-"/>
    <n v="0"/>
    <n v="0"/>
    <n v="0"/>
    <n v="0"/>
    <s v="-"/>
    <s v="B306"/>
    <s v="B306"/>
    <s v="Minivan"/>
    <s v="North &amp; South Central Plano"/>
    <n v="0"/>
    <n v="0"/>
    <s v="autoAccept"/>
    <n v="23"/>
    <n v="20"/>
    <n v="0"/>
    <n v="0"/>
    <n v="3"/>
    <n v="0"/>
    <n v="0"/>
    <s v="Karina Jiminez"/>
    <n v="6.3333333333333332E-3"/>
    <n v="50"/>
    <n v="7.5463888888888881"/>
    <n v="6.57"/>
    <n v="0"/>
    <m/>
    <m/>
    <m/>
    <m/>
    <m/>
  </r>
  <r>
    <x v="30"/>
    <s v="Week1"/>
    <n v="45729"/>
    <n v="7.5505555555555555"/>
    <n v="0"/>
    <n v="0"/>
    <n v="0"/>
    <n v="0"/>
    <x v="1"/>
    <d v="1899-12-30T04:59:16"/>
    <d v="1899-12-30T12:32:18"/>
    <n v="6.81"/>
    <s v="Big Star"/>
    <s v="d779082b-0f05-4831-8aab-56f03a61e1a0"/>
    <s v="-"/>
    <s v="1027"/>
    <s v="March 5, 2025 8:11:31 AM"/>
    <n v="45729.208333333336"/>
    <n v="45729.207824074074"/>
    <n v="45729.520833333336"/>
    <n v="45729.522523148145"/>
    <s v="-"/>
    <s v="completed"/>
    <n v="7.55"/>
    <n v="7.5"/>
    <n v="92.36"/>
    <n v="86.08"/>
    <n v="34.1"/>
    <n v="4.51"/>
    <n v="0"/>
    <s v="-"/>
    <n v="0"/>
    <n v="0"/>
    <n v="0"/>
    <n v="0"/>
    <s v="-"/>
    <s v="B377"/>
    <s v="B377"/>
    <s v="Minivan"/>
    <s v="North &amp; South Central Plano"/>
    <n v="0"/>
    <n v="0"/>
    <s v="autoAccept"/>
    <n v="24"/>
    <n v="23"/>
    <n v="0"/>
    <n v="0"/>
    <n v="1"/>
    <n v="0"/>
    <n v="0"/>
    <s v="Karina Jiminez"/>
    <n v="0"/>
    <n v="50"/>
    <n v="7.5505555555555555"/>
    <n v="6.81"/>
    <n v="0"/>
    <m/>
    <m/>
    <m/>
    <m/>
    <m/>
  </r>
  <r>
    <x v="30"/>
    <s v="Week1"/>
    <n v="45730"/>
    <n v="7.5488888888888885"/>
    <n v="0"/>
    <n v="0"/>
    <n v="0"/>
    <n v="0"/>
    <x v="1"/>
    <d v="1899-12-30T04:59:14"/>
    <d v="1899-12-30T12:32:10"/>
    <n v="6.79"/>
    <s v="Big Star"/>
    <s v="bde82a3a-b0f5-4ce6-8857-5eee1211a444"/>
    <s v="-"/>
    <s v="1027"/>
    <s v="March 11, 2025 9:00:10 AM"/>
    <n v="45730.208333333336"/>
    <n v="45730.207800925928"/>
    <n v="45730.520833333336"/>
    <n v="45730.522349537037"/>
    <s v="-"/>
    <s v="completed"/>
    <n v="7.55"/>
    <n v="7.5"/>
    <n v="107.6"/>
    <n v="97.23"/>
    <n v="44.19"/>
    <n v="4.13"/>
    <n v="0"/>
    <s v="-"/>
    <n v="0"/>
    <n v="0"/>
    <n v="0"/>
    <n v="0"/>
    <s v="-"/>
    <s v="B377"/>
    <s v="B377"/>
    <s v="Minivan"/>
    <s v="North &amp; South Central Plano"/>
    <n v="0"/>
    <n v="0"/>
    <s v="autoAccept"/>
    <n v="24"/>
    <n v="20"/>
    <n v="0"/>
    <n v="0"/>
    <n v="4"/>
    <n v="0"/>
    <n v="0"/>
    <s v="Karina Jiminez"/>
    <n v="0"/>
    <n v="50"/>
    <n v="7.5488888888888885"/>
    <n v="6.79"/>
    <n v="0"/>
    <m/>
    <m/>
    <m/>
    <m/>
    <m/>
  </r>
  <r>
    <x v="30"/>
    <s v="Week1"/>
    <n v="45731"/>
    <n v="7.5430555555555552"/>
    <n v="0"/>
    <n v="0"/>
    <n v="0"/>
    <n v="0"/>
    <x v="1"/>
    <d v="1899-12-30T04:59:39"/>
    <d v="1899-12-30T12:32:14"/>
    <n v="6.38"/>
    <s v="Big Star"/>
    <s v="64857c9f-9698-4f7d-8315-b44a9a1e72e2"/>
    <s v="-"/>
    <s v="2027"/>
    <s v="February 24, 2025 2:15:17 PM"/>
    <n v="45731.208333333336"/>
    <n v="45731.208101851851"/>
    <n v="45731.520833333336"/>
    <n v="45731.522430555553"/>
    <s v="-"/>
    <s v="completed"/>
    <n v="7.54"/>
    <n v="7.5"/>
    <n v="80.760000000000005"/>
    <n v="69.569999999999993"/>
    <n v="43.25"/>
    <n v="5.34"/>
    <n v="0"/>
    <s v="-"/>
    <n v="0"/>
    <n v="0"/>
    <n v="0"/>
    <n v="0"/>
    <s v="-"/>
    <s v="B377"/>
    <s v="B377"/>
    <s v="Minivan"/>
    <s v="North &amp; South Central Plano"/>
    <n v="0"/>
    <n v="0"/>
    <s v="autoAccept"/>
    <n v="22"/>
    <n v="18"/>
    <n v="0"/>
    <n v="0"/>
    <n v="4"/>
    <n v="0"/>
    <n v="0"/>
    <s v="Karina Jiminez"/>
    <n v="0"/>
    <n v="50"/>
    <n v="7.5430555555555552"/>
    <n v="6.38"/>
    <n v="0"/>
    <m/>
    <m/>
    <m/>
    <m/>
    <m/>
  </r>
  <r>
    <x v="31"/>
    <s v="Week1"/>
    <n v="45729"/>
    <n v="8.7902777777777779"/>
    <n v="9.6759259259259264E-3"/>
    <n v="0"/>
    <n v="50"/>
    <n v="0"/>
    <x v="1"/>
    <d v="1899-12-30T05:13:56"/>
    <d v="1899-12-30T14:32:22"/>
    <n v="7.92"/>
    <s v="Big Star"/>
    <s v="2076673a-abc7-42a2-8b3a-24adab6b6dc6"/>
    <s v="-"/>
    <s v="1055"/>
    <s v="March 5, 2025 8:11:32 AM"/>
    <n v="45729.208333333336"/>
    <n v="45729.20579861111"/>
    <n v="45729.604166666664"/>
    <n v="45729.606099537035"/>
    <s v="-"/>
    <s v="completed"/>
    <n v="9.61"/>
    <n v="9.5"/>
    <n v="141.52000000000001"/>
    <n v="125.12"/>
    <n v="78.88"/>
    <n v="7.51"/>
    <n v="0"/>
    <s v="-"/>
    <n v="0.51694444444444443"/>
    <n v="1"/>
    <n v="0.5"/>
    <n v="0"/>
    <s v="{&quot;scheduledTs&quot;:1741877494,&quot;startedTs&quot;:1741875668,&quot;completedTs&quot;:1741877529,&quot;cancelledTs&quot;:null}"/>
    <s v="B310"/>
    <s v="B310"/>
    <s v="Minivan"/>
    <s v="Keller Springs &amp; NW Carrollton"/>
    <n v="0"/>
    <n v="0"/>
    <s v="autoAccept"/>
    <n v="20"/>
    <n v="16"/>
    <n v="0"/>
    <n v="0"/>
    <n v="4"/>
    <n v="0"/>
    <n v="0"/>
    <s v="Kendrick Gassaway"/>
    <n v="0.51694444444444443"/>
    <n v="50"/>
    <n v="9.3072222222222223"/>
    <n v="7.92"/>
    <n v="50"/>
    <m/>
    <m/>
    <m/>
    <m/>
    <m/>
  </r>
  <r>
    <x v="31"/>
    <s v="Week1"/>
    <n v="45730"/>
    <n v="8.8036111111111115"/>
    <n v="9.0972222222222218E-3"/>
    <n v="0"/>
    <n v="50"/>
    <n v="0"/>
    <x v="1"/>
    <d v="1899-12-30T05:13:06"/>
    <d v="1899-12-30T14:32:10"/>
    <n v="8.44"/>
    <s v="Big Star"/>
    <s v="fa7e5a85-5b93-4025-94d0-680474ad5860"/>
    <s v="-"/>
    <s v="1055"/>
    <s v="March 11, 2025 9:00:10 AM"/>
    <n v="45730.208333333336"/>
    <n v="45730.208275462966"/>
    <n v="45730.604166666664"/>
    <n v="45730.605902777781"/>
    <s v="-"/>
    <s v="completed"/>
    <n v="9.5399999999999991"/>
    <n v="9.5"/>
    <n v="167.99"/>
    <n v="148.24"/>
    <n v="92.35"/>
    <n v="6.93"/>
    <n v="0"/>
    <s v="-"/>
    <n v="0.51416666666666666"/>
    <n v="1"/>
    <n v="0.5"/>
    <n v="0.55000000000000004"/>
    <s v="{&quot;scheduledTs&quot;:1741965960,&quot;startedTs&quot;:1741964110,&quot;completedTs&quot;:1741965961,&quot;cancelledTs&quot;:null}"/>
    <s v="B310"/>
    <s v="B310"/>
    <s v="Minivan"/>
    <s v="Keller Springs &amp; NW Carrollton"/>
    <n v="0"/>
    <n v="0"/>
    <s v="autoAccept"/>
    <n v="21"/>
    <n v="18"/>
    <n v="0"/>
    <n v="0"/>
    <n v="3"/>
    <n v="0"/>
    <n v="0"/>
    <s v="Kendrick Gassaway"/>
    <n v="0.51416666666666666"/>
    <n v="50"/>
    <n v="9.3177777777777777"/>
    <n v="8.44"/>
    <n v="50"/>
    <m/>
    <m/>
    <m/>
    <m/>
    <m/>
  </r>
  <r>
    <x v="31"/>
    <s v="Week1"/>
    <n v="45731"/>
    <n v="8.2522222222222226"/>
    <n v="3.2581018518518516E-2"/>
    <n v="0"/>
    <n v="50"/>
    <n v="0"/>
    <x v="1"/>
    <d v="1899-12-30T05:46:55"/>
    <d v="1899-12-30T14:32:04"/>
    <n v="7.82"/>
    <s v="Big Star"/>
    <s v="e1eac344-9385-4d93-8212-357e0727fce8"/>
    <s v="-"/>
    <s v="2051"/>
    <s v="February 24, 2025 2:15:17 PM"/>
    <n v="45731.208333333336"/>
    <n v="45731.207361111112"/>
    <n v="45731.604166666664"/>
    <n v="45731.60560185185"/>
    <s v="-"/>
    <s v="completed"/>
    <n v="9.56"/>
    <n v="9.5"/>
    <n v="217.36"/>
    <n v="158.38"/>
    <n v="132.85"/>
    <n v="7.55"/>
    <n v="0"/>
    <s v="-"/>
    <n v="0.50027777777777782"/>
    <n v="1"/>
    <n v="0.5"/>
    <n v="3.04"/>
    <s v="{&quot;scheduledTs&quot;:1742050796,&quot;startedTs&quot;:1742049002,&quot;completedTs&quot;:1742050803,&quot;cancelledTs&quot;:null}"/>
    <s v="B310"/>
    <s v="B310"/>
    <s v="Minivan"/>
    <s v="Keller Springs &amp; NW Carrollton"/>
    <n v="0"/>
    <n v="0"/>
    <s v="autoAccept"/>
    <n v="19"/>
    <n v="17"/>
    <n v="0"/>
    <n v="0"/>
    <n v="2"/>
    <n v="0"/>
    <n v="0"/>
    <s v="Kendrick Gassaway"/>
    <n v="0.50027777777777782"/>
    <n v="50"/>
    <n v="8.7524999999999995"/>
    <n v="7.82"/>
    <n v="50"/>
    <m/>
    <m/>
    <m/>
    <m/>
    <m/>
  </r>
  <r>
    <x v="31"/>
    <s v="Week1"/>
    <n v="45732"/>
    <n v="7.0702777777777781"/>
    <n v="3.0150462962962962E-2"/>
    <n v="2.4421296296296296E-3"/>
    <n v="50"/>
    <n v="50"/>
    <x v="1"/>
    <d v="1899-12-30T05:43:25"/>
    <d v="1899-12-30T14:26:29"/>
    <n v="7.95"/>
    <s v="Big Star"/>
    <s v="e6c929c9-fbe5-4ec8-bcc7-a1a8e772b921"/>
    <s v="-"/>
    <s v="3035"/>
    <s v="February 24, 2025 2:16:41 PM"/>
    <n v="45732.208333333336"/>
    <n v="45732.205104166664"/>
    <n v="45732.604166666664"/>
    <n v="45732.605671296296"/>
    <s v="-"/>
    <s v="completed"/>
    <n v="9.61"/>
    <n v="9.5"/>
    <n v="206.35"/>
    <n v="159.99"/>
    <n v="147.72"/>
    <n v="8.39"/>
    <n v="68.849999999999994"/>
    <s v="Paused for break"/>
    <n v="0.5"/>
    <n v="1"/>
    <n v="0.5"/>
    <n v="3.64"/>
    <s v="{&quot;scheduledTs&quot;:1742141758,&quot;startedTs&quot;:1742139961,&quot;completedTs&quot;:1742141761,&quot;cancelledTs&quot;:null}"/>
    <s v="B310"/>
    <s v="B310"/>
    <s v="Minivan"/>
    <s v="Plano Zone to Zone"/>
    <n v="0"/>
    <n v="0"/>
    <s v="autoAccept"/>
    <n v="14"/>
    <n v="14"/>
    <n v="0"/>
    <n v="0"/>
    <n v="0"/>
    <n v="0"/>
    <n v="0"/>
    <s v="Kendrick Gassaway"/>
    <n v="1.6475"/>
    <n v="50"/>
    <n v="8.7177777777777781"/>
    <n v="7.95"/>
    <n v="100"/>
    <m/>
    <m/>
    <m/>
    <m/>
    <m/>
  </r>
  <r>
    <x v="32"/>
    <s v="Week1"/>
    <n v="45726"/>
    <n v="9.0338888888888871"/>
    <n v="0"/>
    <n v="0"/>
    <n v="0"/>
    <n v="0"/>
    <x v="0"/>
    <d v="1899-12-30T14:28:03"/>
    <d v="1899-12-30T00:01:05"/>
    <n v="8.44"/>
    <s v="Big Star"/>
    <s v="fd1dd8c3-c30f-488c-a6ad-9c4668f8dc24"/>
    <s v="-"/>
    <s v="1071"/>
    <s v="March 3, 2025 8:36:59 AM"/>
    <n v="45726.604166666664"/>
    <n v="45726.602812500001"/>
    <n v="45726.999305555553"/>
    <n v="45727.000798611109"/>
    <s v="-"/>
    <s v="completed"/>
    <n v="9.5500000000000007"/>
    <n v="9.48"/>
    <n v="167.97"/>
    <n v="157.37"/>
    <n v="85.71"/>
    <n v="6.71"/>
    <n v="0"/>
    <s v="-"/>
    <n v="0.51666666666666672"/>
    <n v="1"/>
    <n v="0.5"/>
    <n v="6.37"/>
    <s v="{&quot;scheduledTs&quot;:1741653059,&quot;startedTs&quot;:1741651203,&quot;completedTs&quot;:1741653063,&quot;cancelledTs&quot;:null}"/>
    <s v="B315"/>
    <s v="B315"/>
    <s v="Minivan"/>
    <s v="Cypress Waters"/>
    <n v="0"/>
    <n v="0"/>
    <s v="autoAccept"/>
    <n v="31"/>
    <n v="31"/>
    <n v="0"/>
    <n v="0"/>
    <n v="0"/>
    <n v="0"/>
    <n v="0"/>
    <s v="Kenneth Smith"/>
    <n v="0.51666666666666672"/>
    <n v="50"/>
    <n v="9.5505555555555546"/>
    <n v="8.44"/>
    <n v="0"/>
    <m/>
    <m/>
    <m/>
    <m/>
    <m/>
  </r>
  <r>
    <x v="32"/>
    <s v="Week1"/>
    <n v="45730"/>
    <n v="7.5374999999999996"/>
    <n v="0"/>
    <n v="0"/>
    <n v="0"/>
    <n v="0"/>
    <x v="0"/>
    <d v="1899-12-30T04:58:19"/>
    <d v="1899-12-30T12:30:34"/>
    <n v="6.77"/>
    <s v="Big Star"/>
    <s v="3b0d259e-4859-403f-82a2-d2ece6fe3b66"/>
    <s v="-"/>
    <s v="1048"/>
    <s v="March 11, 2025 9:00:09 AM"/>
    <n v="45730.208333333336"/>
    <n v="45730.20716435185"/>
    <n v="45730.520833333336"/>
    <n v="45730.522314814814"/>
    <s v="-"/>
    <s v="completed"/>
    <n v="7.56"/>
    <n v="7.5"/>
    <n v="124.8"/>
    <n v="119.13"/>
    <n v="52.87"/>
    <n v="4.1399999999999997"/>
    <n v="0"/>
    <s v="-"/>
    <n v="0"/>
    <n v="0"/>
    <n v="0"/>
    <n v="0"/>
    <s v="-"/>
    <s v="B316"/>
    <s v="B316"/>
    <s v="Minivan"/>
    <s v="Cypress Waters"/>
    <n v="0"/>
    <n v="0"/>
    <s v="autoAccept"/>
    <n v="24"/>
    <n v="23"/>
    <n v="0"/>
    <n v="0"/>
    <n v="1"/>
    <n v="0"/>
    <n v="0"/>
    <s v="Kenneth Smith"/>
    <n v="0"/>
    <n v="50"/>
    <n v="7.5374999999999996"/>
    <n v="6.77"/>
    <n v="0"/>
    <m/>
    <m/>
    <m/>
    <m/>
    <m/>
  </r>
  <r>
    <x v="33"/>
    <s v="Week1"/>
    <n v="45726"/>
    <n v="10.381888888888888"/>
    <n v="2.5810185185185185E-3"/>
    <n v="0"/>
    <n v="50"/>
    <n v="0"/>
    <x v="1"/>
    <d v="1899-12-30T05:03:43"/>
    <d v="1899-12-30T15:27:00"/>
    <n v="10.029999999999999"/>
    <s v="Big Star"/>
    <s v="7ab0cedc-17b0-4197-b5f0-53d1d65fcec7"/>
    <s v="-"/>
    <s v="1068"/>
    <s v="March 3, 2025 8:36:54 AM"/>
    <n v="45726.208333333336"/>
    <n v="45726.208067129628"/>
    <n v="45726.604166666664"/>
    <n v="45726.657766203702"/>
    <s v="-"/>
    <s v="completed"/>
    <n v="10.79"/>
    <n v="9.5"/>
    <n v="168.87"/>
    <n v="165.22"/>
    <n v="46.42"/>
    <n v="3.87"/>
    <n v="0.37"/>
    <s v="b305 his tablet is frozen and phone is frozen will be on pause "/>
    <n v="0"/>
    <n v="1"/>
    <n v="0.5"/>
    <n v="0"/>
    <s v="{&quot;scheduledTs&quot;:1741640805,&quot;startedTs&quot;:null,&quot;completedTs&quot;:null,&quot;cancelledTs&quot;:1741639599}"/>
    <s v="B308"/>
    <s v="B308"/>
    <s v="Minivan"/>
    <s v="Plano Zone to Zone"/>
    <n v="0"/>
    <n v="0"/>
    <s v="autoAccept"/>
    <n v="22"/>
    <n v="22"/>
    <n v="0"/>
    <n v="0"/>
    <n v="0"/>
    <n v="0"/>
    <n v="0"/>
    <s v="Kevin Owen"/>
    <n v="6.1666666666666667E-3"/>
    <n v="50"/>
    <n v="10.388055555555555"/>
    <n v="10.029999999999999"/>
    <n v="50"/>
    <m/>
    <m/>
    <m/>
    <m/>
    <m/>
  </r>
  <r>
    <x v="33"/>
    <s v="Week1"/>
    <n v="45727"/>
    <n v="9.0144444444444431"/>
    <n v="0"/>
    <n v="0"/>
    <n v="0"/>
    <n v="0"/>
    <x v="1"/>
    <d v="1899-12-30T04:59:02"/>
    <d v="1899-12-30T14:30:02"/>
    <n v="8.4700000000000006"/>
    <s v="Big Star"/>
    <s v="dd6680b5-fa0f-4d66-8c2e-d2342bf98181"/>
    <s v="-"/>
    <s v="1031"/>
    <s v="March 3, 2025 8:36:20 AM"/>
    <n v="45727.208333333336"/>
    <n v="45727.207662037035"/>
    <n v="45727.604166666664"/>
    <n v="45727.605706018519"/>
    <s v="-"/>
    <s v="completed"/>
    <n v="9.5500000000000007"/>
    <n v="9.5"/>
    <n v="156.28"/>
    <n v="145.83000000000001"/>
    <n v="85.39"/>
    <n v="7.09"/>
    <n v="0"/>
    <s v="-"/>
    <n v="0.50222222222222224"/>
    <n v="1"/>
    <n v="0.5"/>
    <n v="1.8"/>
    <s v="{&quot;scheduledTs&quot;:1741710656,&quot;startedTs&quot;:1741708865,&quot;completedTs&quot;:1741710673,&quot;cancelledTs&quot;:null}"/>
    <s v="B303"/>
    <s v="B303"/>
    <s v="Minivan"/>
    <s v="Plano Zone to Zone"/>
    <n v="0"/>
    <n v="0"/>
    <s v="autoAccept"/>
    <n v="19"/>
    <n v="16"/>
    <n v="0"/>
    <n v="0"/>
    <n v="3"/>
    <n v="0"/>
    <n v="0"/>
    <s v="Kevin Owen"/>
    <n v="0.50222222222222224"/>
    <n v="50"/>
    <n v="9.5166666666666657"/>
    <n v="8.4700000000000006"/>
    <n v="0"/>
    <m/>
    <m/>
    <m/>
    <m/>
    <m/>
  </r>
  <r>
    <x v="33"/>
    <s v="Week1"/>
    <n v="45729"/>
    <n v="8.9855555555555551"/>
    <n v="1.273148148148148E-4"/>
    <n v="0"/>
    <n v="0"/>
    <n v="0"/>
    <x v="1"/>
    <d v="1899-12-30T05:00:11"/>
    <d v="1899-12-30T14:30:01"/>
    <n v="8.36"/>
    <s v="Big Star"/>
    <s v="56ed3127-f5a8-42e1-ad20-6c12e73152c1"/>
    <s v="-"/>
    <s v="1035"/>
    <s v="March 5, 2025 8:11:32 AM"/>
    <n v="45729.208333333336"/>
    <n v="45729.208460648151"/>
    <n v="45729.604166666664"/>
    <n v="45729.606111111112"/>
    <s v="-"/>
    <s v="completed"/>
    <n v="9.5399999999999991"/>
    <n v="9.5"/>
    <n v="175.04"/>
    <n v="157.6"/>
    <n v="58.64"/>
    <n v="6.24"/>
    <n v="0"/>
    <s v="-"/>
    <n v="0.51166666666666671"/>
    <n v="1"/>
    <n v="0.5"/>
    <n v="0.12"/>
    <s v="{&quot;scheduledTs&quot;:1741879360,&quot;startedTs&quot;:1741877540,&quot;completedTs&quot;:1741879382,&quot;cancelledTs&quot;:null}"/>
    <s v="B313"/>
    <s v="B313"/>
    <s v="Minivan"/>
    <s v="Far North Plano"/>
    <n v="0"/>
    <n v="0"/>
    <s v="autoAccept"/>
    <n v="17"/>
    <n v="13"/>
    <n v="0"/>
    <n v="0"/>
    <n v="4"/>
    <n v="0"/>
    <n v="0"/>
    <s v="Kevin Owen"/>
    <n v="0.51166666666666671"/>
    <n v="50"/>
    <n v="9.4972222222222218"/>
    <n v="8.36"/>
    <n v="0"/>
    <m/>
    <m/>
    <m/>
    <m/>
    <m/>
  </r>
  <r>
    <x v="33"/>
    <s v="Week1"/>
    <n v="45730"/>
    <n v="9.0355555555555558"/>
    <n v="0"/>
    <n v="0"/>
    <n v="0"/>
    <n v="0"/>
    <x v="1"/>
    <d v="1899-12-30T04:59:42"/>
    <d v="1899-12-30T14:31:50"/>
    <n v="8.52"/>
    <s v="Big Star"/>
    <s v="663eb2d2-6be7-45f0-a546-cf64a1a58f27"/>
    <s v="-"/>
    <s v="1029"/>
    <s v="March 11, 2025 9:00:09 AM"/>
    <n v="45730.208333333336"/>
    <n v="45730.208124999997"/>
    <n v="45730.604166666664"/>
    <n v="45730.605439814812"/>
    <s v="-"/>
    <s v="completed"/>
    <n v="9.5399999999999991"/>
    <n v="9.5"/>
    <n v="164.85"/>
    <n v="149.13999999999999"/>
    <n v="76.819999999999993"/>
    <n v="6.21"/>
    <n v="0"/>
    <s v="-"/>
    <n v="0.5"/>
    <n v="1"/>
    <n v="0.5"/>
    <n v="2.87"/>
    <s v="{&quot;scheduledTs&quot;:1741968651,&quot;startedTs&quot;:1741966861,&quot;completedTs&quot;:1741968661,&quot;cancelledTs&quot;:null}"/>
    <s v="B304"/>
    <s v="B304"/>
    <s v="Minivan"/>
    <s v="Plano Zone to Zone"/>
    <n v="0"/>
    <n v="0"/>
    <s v="autoAccept"/>
    <n v="22"/>
    <n v="18"/>
    <n v="0"/>
    <n v="0"/>
    <n v="4"/>
    <n v="0"/>
    <n v="0"/>
    <s v="Kevin Owen"/>
    <n v="0.5"/>
    <n v="50"/>
    <n v="9.5355555555555558"/>
    <n v="8.52"/>
    <n v="0"/>
    <m/>
    <m/>
    <m/>
    <m/>
    <m/>
  </r>
  <r>
    <x v="33"/>
    <s v="Week1"/>
    <n v="45731"/>
    <n v="9.085277777777776"/>
    <n v="0"/>
    <n v="0"/>
    <n v="0"/>
    <n v="0"/>
    <x v="1"/>
    <d v="1899-12-30T04:55:07"/>
    <d v="1899-12-30T14:30:15"/>
    <n v="8.73"/>
    <s v="Big Star"/>
    <s v="53da1a5c-ad96-4c7d-8c33-0071a4143128"/>
    <s v="-"/>
    <s v="2045"/>
    <s v="February 24, 2025 2:15:18 PM"/>
    <n v="45731.208333333336"/>
    <n v="45731.204942129632"/>
    <n v="45731.604166666664"/>
    <n v="45731.604351851849"/>
    <s v="-"/>
    <s v="completed"/>
    <n v="9.59"/>
    <n v="9.5"/>
    <n v="150.55000000000001"/>
    <n v="145.80000000000001"/>
    <n v="95.7"/>
    <n v="8.2200000000000006"/>
    <n v="0"/>
    <s v="-"/>
    <n v="0.50027777777777782"/>
    <n v="1"/>
    <n v="0.5"/>
    <n v="0.12"/>
    <s v="{&quot;scheduledTs&quot;:1742052939,&quot;startedTs&quot;:1742051161,&quot;completedTs&quot;:1742052962,&quot;cancelledTs&quot;:null}"/>
    <s v="B304"/>
    <s v="B304"/>
    <s v="Minivan"/>
    <s v="North Dallas Zone to Zone"/>
    <n v="0"/>
    <n v="0"/>
    <s v="autoAccept"/>
    <n v="20"/>
    <n v="20"/>
    <n v="0"/>
    <n v="0"/>
    <n v="0"/>
    <n v="0"/>
    <n v="0"/>
    <s v="Kevin Owen"/>
    <n v="0.50027777777777782"/>
    <n v="50"/>
    <n v="9.5855555555555547"/>
    <n v="8.73"/>
    <n v="0"/>
    <m/>
    <m/>
    <m/>
    <m/>
    <m/>
  </r>
  <r>
    <x v="34"/>
    <s v="Week1"/>
    <n v="45728"/>
    <n v="9.0944444444444432"/>
    <n v="0"/>
    <n v="0"/>
    <n v="0"/>
    <n v="0"/>
    <x v="1"/>
    <d v="1899-12-30T14:25:30"/>
    <d v="1899-12-30T00:01:10"/>
    <n v="8.27"/>
    <s v="Big Star"/>
    <s v="61cf0b97-9202-43af-8863-c23f84606ee3"/>
    <s v="-"/>
    <s v="1038"/>
    <s v="March 4, 2025 1:07:49 PM"/>
    <n v="45728.604166666664"/>
    <n v="45728.600960648146"/>
    <n v="45728.999305555553"/>
    <n v="45729.000833333332"/>
    <s v="-"/>
    <s v="completed"/>
    <n v="9.6"/>
    <n v="9.48"/>
    <n v="134.41999999999999"/>
    <n v="121.94"/>
    <n v="32.380000000000003"/>
    <n v="3.86"/>
    <n v="0"/>
    <s v="-"/>
    <n v="0.5"/>
    <n v="1"/>
    <n v="0.5"/>
    <n v="0.77"/>
    <s v="{&quot;scheduledTs&quot;:1741837677,&quot;startedTs&quot;:1741835880,&quot;completedTs&quot;:1741837680,&quot;cancelledTs&quot;:null}"/>
    <s v="B377"/>
    <s v="B377"/>
    <s v="Minivan"/>
    <s v="North &amp; South Central Plano"/>
    <n v="0"/>
    <n v="0"/>
    <s v="autoAccept"/>
    <n v="28"/>
    <n v="23"/>
    <n v="0"/>
    <n v="0"/>
    <n v="5"/>
    <n v="0"/>
    <n v="0"/>
    <s v="LaSonia Saddler"/>
    <n v="0.5"/>
    <n v="50"/>
    <n v="9.5944444444444432"/>
    <n v="8.27"/>
    <n v="0"/>
    <m/>
    <m/>
    <m/>
    <m/>
    <m/>
  </r>
  <r>
    <x v="34"/>
    <s v="Week1"/>
    <n v="45729"/>
    <n v="9.0586111111111105"/>
    <n v="0"/>
    <n v="0"/>
    <n v="0"/>
    <n v="0"/>
    <x v="1"/>
    <d v="1899-12-30T14:26:41"/>
    <d v="1899-12-30T00:01:03"/>
    <n v="5.16"/>
    <s v="Big Star"/>
    <s v="a2f969c6-003b-4ffb-9179-ad3c6bd58481"/>
    <s v="-"/>
    <s v="1026"/>
    <s v="March 5, 2025 8:11:33 AM"/>
    <n v="45729.604166666664"/>
    <n v="45729.601863425924"/>
    <n v="45729.999305555553"/>
    <n v="45730.000763888886"/>
    <s v="-"/>
    <s v="completed"/>
    <n v="9.57"/>
    <n v="9.48"/>
    <n v="28.88"/>
    <n v="25.28"/>
    <n v="14.12"/>
    <n v="9.56"/>
    <n v="0"/>
    <s v="-"/>
    <n v="0.51416666666666666"/>
    <n v="1"/>
    <n v="0.5"/>
    <n v="3.03"/>
    <s v="{&quot;scheduledTs&quot;:1741912250,&quot;startedTs&quot;:1741910410,&quot;completedTs&quot;:1741912261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LaSonia Saddler"/>
    <n v="0.51416666666666666"/>
    <n v="50"/>
    <n v="9.5727777777777767"/>
    <n v="5.16"/>
    <n v="0"/>
    <m/>
    <m/>
    <m/>
    <m/>
    <m/>
  </r>
  <r>
    <x v="34"/>
    <s v="Week1"/>
    <n v="45730"/>
    <n v="9.0649999999999995"/>
    <n v="0"/>
    <n v="0"/>
    <n v="0"/>
    <n v="0"/>
    <x v="1"/>
    <d v="1899-12-30T14:25:12"/>
    <d v="1899-12-30T23:59:06"/>
    <n v="8.32"/>
    <s v="Big Star"/>
    <s v="53cb517d-526c-44da-9d5c-852bf5fc7eee"/>
    <s v="-"/>
    <s v="1046"/>
    <s v="March 11, 2025 9:00:09 AM"/>
    <n v="45730.604166666664"/>
    <n v="45730.600844907407"/>
    <n v="45730.999305555553"/>
    <n v="45730.999490740738"/>
    <s v="-"/>
    <s v="completed"/>
    <n v="9.57"/>
    <n v="9.48"/>
    <n v="126.1"/>
    <n v="122.05"/>
    <n v="60.13"/>
    <n v="5.9"/>
    <n v="0"/>
    <s v="-"/>
    <n v="0.5"/>
    <n v="1"/>
    <n v="0.5"/>
    <n v="3.03"/>
    <s v="{&quot;scheduledTs&quot;:1741999935,&quot;startedTs&quot;:1741998181,&quot;completedTs&quot;:1741999981,&quot;cancelledTs&quot;:null}"/>
    <s v="B359"/>
    <s v="B359"/>
    <s v="Minivan"/>
    <s v="Farmers Branch"/>
    <n v="0"/>
    <n v="0"/>
    <s v="autoAccept"/>
    <n v="24"/>
    <n v="22"/>
    <n v="0"/>
    <n v="0"/>
    <n v="2"/>
    <n v="0"/>
    <n v="0"/>
    <s v="LaSonia Saddler"/>
    <n v="0.5"/>
    <n v="50"/>
    <n v="9.5649999999999995"/>
    <n v="8.32"/>
    <n v="0"/>
    <m/>
    <m/>
    <m/>
    <m/>
    <m/>
  </r>
  <r>
    <x v="35"/>
    <s v="Week1"/>
    <n v="45726"/>
    <n v="8.7158333333333324"/>
    <n v="2.5115740740740741E-3"/>
    <n v="5.5555555555555556E-4"/>
    <n v="50"/>
    <n v="0"/>
    <x v="3"/>
    <d v="1899-12-30T14:33:37"/>
    <d v="1899-12-30T23:58:12"/>
    <n v="7.32"/>
    <s v="Big Star"/>
    <s v="49f6b22c-a998-4f45-b2a2-17b81fe72641"/>
    <s v="-"/>
    <s v="1056"/>
    <s v="March 3, 2025 8:36:58 AM"/>
    <n v="45726.604166666664"/>
    <n v="45726.606678240743"/>
    <n v="45726.999305555553"/>
    <n v="45727.000787037039"/>
    <s v="-"/>
    <s v="completed"/>
    <n v="9.4600000000000009"/>
    <n v="9.48"/>
    <n v="149.69999999999999"/>
    <n v="131.46"/>
    <n v="91.31"/>
    <n v="7.18"/>
    <n v="10.65"/>
    <s v="Vehicle swap for maintenance 3/10-George"/>
    <n v="0.5163888888888889"/>
    <n v="1"/>
    <n v="0.5"/>
    <n v="0.5"/>
    <s v="{&quot;scheduledTs&quot;:1741659129,&quot;startedTs&quot;:1741657321,&quot;completedTs&quot;:1741659180,&quot;cancelledTs&quot;:null}"/>
    <s v="B314"/>
    <s v="B314"/>
    <s v="Minivan"/>
    <s v="Keller Springs &amp; NW Carrollton"/>
    <n v="0"/>
    <n v="0"/>
    <s v="autoAccept"/>
    <n v="16"/>
    <n v="14"/>
    <n v="0"/>
    <n v="0"/>
    <n v="2"/>
    <n v="0"/>
    <n v="0"/>
    <s v="Linda Holland"/>
    <n v="0.69388888888888889"/>
    <n v="50"/>
    <n v="9.4097222222222214"/>
    <n v="7.32"/>
    <n v="50"/>
    <m/>
    <m/>
    <m/>
    <m/>
    <m/>
  </r>
  <r>
    <x v="35"/>
    <s v="Week1"/>
    <n v="45727"/>
    <n v="9.0047222222222221"/>
    <n v="0"/>
    <n v="0"/>
    <n v="0"/>
    <n v="0"/>
    <x v="3"/>
    <d v="1899-12-30T14:29:01"/>
    <d v="1899-12-30T23:59:18"/>
    <n v="8.07"/>
    <s v="Big Star"/>
    <s v="8bd38772-c451-473a-b39f-29dd99bd3311"/>
    <s v="-"/>
    <s v="1056"/>
    <s v="March 3, 2025 8:36:22 AM"/>
    <n v="45727.604166666664"/>
    <n v="45727.603495370371"/>
    <n v="45727.999305555553"/>
    <n v="45728.000844907408"/>
    <s v="-"/>
    <s v="completed"/>
    <n v="9.5399999999999991"/>
    <n v="9.48"/>
    <n v="142.22999999999999"/>
    <n v="127.8"/>
    <n v="81.93"/>
    <n v="6.86"/>
    <n v="0"/>
    <s v="-"/>
    <n v="0.5"/>
    <n v="1"/>
    <n v="0.5"/>
    <n v="8.19"/>
    <s v="{&quot;scheduledTs&quot;:1741742657,&quot;startedTs&quot;:1741740900,&quot;completedTs&quot;:1741742700,&quot;cancelledTs&quot;:null}"/>
    <s v="B355"/>
    <s v="B355"/>
    <s v="Minivan"/>
    <s v="Keller Springs &amp; NW Carrollton"/>
    <n v="0"/>
    <n v="0"/>
    <s v="autoAccept"/>
    <n v="21"/>
    <n v="20"/>
    <n v="0"/>
    <n v="0"/>
    <n v="1"/>
    <n v="0"/>
    <n v="0"/>
    <s v="Linda Holland"/>
    <n v="0.5"/>
    <n v="50"/>
    <n v="9.5047222222222221"/>
    <n v="8.07"/>
    <n v="0"/>
    <m/>
    <m/>
    <m/>
    <m/>
    <m/>
  </r>
  <r>
    <x v="36"/>
    <s v="Week1"/>
    <n v="45726"/>
    <n v="1.2402777777777778"/>
    <n v="3.5069444444444445E-3"/>
    <n v="0"/>
    <n v="50"/>
    <n v="0"/>
    <x v="3"/>
    <d v="1899-12-30T20:46:44"/>
    <d v="1899-12-30T22:01:09"/>
    <n v="0"/>
    <s v="Big Star"/>
    <s v="741576cc-dfc9-496f-801e-503de425155f"/>
    <s v="-"/>
    <s v="1026"/>
    <s v="March 10, 2025 8:46:25 PM"/>
    <n v="45726.862280092595"/>
    <n v="45726.865787037037"/>
    <n v="45726.916666666664"/>
    <n v="45726.918090277781"/>
    <s v="-"/>
    <s v="completed"/>
    <n v="1.26"/>
    <n v="1.31"/>
    <n v="10.91"/>
    <n v="0"/>
    <n v="10.91"/>
    <n v="1.26"/>
    <n v="0"/>
    <s v="-"/>
    <n v="0"/>
    <n v="0"/>
    <n v="0"/>
    <n v="0"/>
    <s v="-"/>
    <s v="B311"/>
    <s v="B311"/>
    <s v="Minivan"/>
    <s v="Legacy"/>
    <n v="0"/>
    <n v="0"/>
    <s v="autoAccept"/>
    <n v="0"/>
    <n v="0"/>
    <n v="0"/>
    <n v="0"/>
    <n v="0"/>
    <n v="0"/>
    <n v="0"/>
    <s v="Manny Gomez"/>
    <n v="0"/>
    <n v="50"/>
    <n v="1.2402777777777778"/>
    <n v="0"/>
    <n v="50"/>
    <m/>
    <m/>
    <m/>
    <m/>
    <m/>
  </r>
  <r>
    <x v="36"/>
    <s v="Week1"/>
    <n v="45731"/>
    <n v="7.4604999999999997"/>
    <n v="6.8865740740740745E-3"/>
    <n v="0"/>
    <n v="50"/>
    <n v="0"/>
    <x v="3"/>
    <d v="1899-12-30T14:39:55"/>
    <d v="1899-12-30T23:59:46"/>
    <n v="7.29"/>
    <s v="Big Star"/>
    <s v="6b8b541e-1389-46c5-bf93-40d13861cb69"/>
    <s v="-"/>
    <s v="2040"/>
    <s v="February 24, 2025 2:15:21 PM"/>
    <n v="45731.604166666664"/>
    <n v="45731.604062500002"/>
    <n v="45731.999305555553"/>
    <n v="45732.000740740739"/>
    <s v="-"/>
    <s v="completed"/>
    <n v="9.52"/>
    <n v="9.48"/>
    <n v="190.82"/>
    <n v="162.49"/>
    <n v="94.24"/>
    <n v="6.34"/>
    <n v="82.22"/>
    <s v="Was threatened by DILOUIS MAJOR Dart police enroute as well as Road sup Steven "/>
    <n v="0.5"/>
    <n v="1"/>
    <n v="0.5"/>
    <n v="4.47"/>
    <s v="{&quot;scheduledTs&quot;:1742090265,&quot;startedTs&quot;:1742088480,&quot;completedTs&quot;:1742090280,&quot;cancelledTs&quot;:null}"/>
    <s v="B311"/>
    <s v="B311"/>
    <s v="Minivan"/>
    <s v="Cypress Waters"/>
    <n v="0"/>
    <n v="0"/>
    <s v="autoAccept"/>
    <n v="16"/>
    <n v="16"/>
    <n v="0"/>
    <n v="0"/>
    <n v="0"/>
    <n v="0"/>
    <n v="0"/>
    <s v="Manny Gomez"/>
    <n v="1.8703333333333334"/>
    <n v="50"/>
    <n v="9.3308333333333326"/>
    <n v="7.29"/>
    <n v="50"/>
    <m/>
    <m/>
    <m/>
    <m/>
    <m/>
  </r>
  <r>
    <x v="37"/>
    <s v="Week1"/>
    <n v="45728"/>
    <n v="7.593055555555555"/>
    <n v="0"/>
    <n v="0"/>
    <n v="0"/>
    <n v="0"/>
    <x v="2"/>
    <d v="1899-12-30T04:55:09"/>
    <d v="1899-12-30T12:30:44"/>
    <n v="7.24"/>
    <s v="Big Star"/>
    <s v="b6d24dac-afc5-4964-b570-91897e49cfba"/>
    <s v="-"/>
    <s v="1064"/>
    <s v="March 4, 2025 1:07:48 PM"/>
    <n v="45728.208333333336"/>
    <n v="45728.204965277779"/>
    <n v="45728.520833333336"/>
    <n v="45728.52134259259"/>
    <s v="-"/>
    <s v="completed"/>
    <n v="7.59"/>
    <n v="7.5"/>
    <n v="111.72"/>
    <n v="109.51"/>
    <n v="48.49"/>
    <n v="4.17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7"/>
    <n v="0"/>
    <n v="0"/>
    <n v="2"/>
    <n v="0"/>
    <n v="0"/>
    <s v="Mauridi  Sanganira (Big Star)"/>
    <n v="0"/>
    <n v="50"/>
    <n v="7.593055555555555"/>
    <n v="7.24"/>
    <n v="0"/>
    <m/>
    <m/>
    <m/>
    <m/>
    <m/>
  </r>
  <r>
    <x v="37"/>
    <s v="Week1"/>
    <n v="45729"/>
    <n v="7.5108333333333333"/>
    <n v="0"/>
    <n v="0"/>
    <n v="0"/>
    <n v="0"/>
    <x v="2"/>
    <d v="1899-12-30T04:59:32"/>
    <d v="1899-12-30T12:30:11"/>
    <n v="7.18"/>
    <s v="Big Star"/>
    <s v="a488e054-fc19-4e8d-8e36-082169446201"/>
    <s v="-"/>
    <s v="1064"/>
    <s v="March 5, 2025 8:11:32 AM"/>
    <n v="45729.208333333336"/>
    <n v="45729.208009259259"/>
    <n v="45729.520833333336"/>
    <n v="45729.520995370367"/>
    <s v="-"/>
    <s v="completed"/>
    <n v="7.51"/>
    <n v="7.5"/>
    <n v="134.56"/>
    <n v="127.35"/>
    <n v="60.54"/>
    <n v="3.97"/>
    <n v="0"/>
    <s v="-"/>
    <n v="0"/>
    <n v="0"/>
    <n v="0"/>
    <n v="0"/>
    <s v="-"/>
    <s v="B338"/>
    <s v="B338"/>
    <s v="Minivan"/>
    <s v="North Dallas Zone to Zone"/>
    <n v="0"/>
    <n v="0"/>
    <s v="autoAccept"/>
    <n v="19"/>
    <n v="16"/>
    <n v="0"/>
    <n v="0"/>
    <n v="3"/>
    <n v="0"/>
    <n v="0"/>
    <s v="Mauridi  Sanganira (Big Star)"/>
    <n v="0"/>
    <n v="50"/>
    <n v="7.5108333333333333"/>
    <n v="7.18"/>
    <n v="0"/>
    <m/>
    <m/>
    <m/>
    <m/>
    <m/>
  </r>
  <r>
    <x v="37"/>
    <s v="Week1"/>
    <n v="45730"/>
    <n v="8.969444444444445"/>
    <n v="3.0208333333333333E-3"/>
    <n v="0"/>
    <n v="50"/>
    <n v="0"/>
    <x v="2"/>
    <d v="1899-12-30T05:04:21"/>
    <d v="1899-12-30T14:32:32"/>
    <n v="8.01"/>
    <s v="Big Star"/>
    <s v="7f7b0d35-a8a1-4c75-9994-71d5b1065406"/>
    <s v="-"/>
    <s v="1064"/>
    <s v="March 11, 2025 9:00:09 AM"/>
    <n v="45730.208333333336"/>
    <n v="45730.211354166669"/>
    <n v="45730.604166666664"/>
    <n v="45730.605925925927"/>
    <s v="-"/>
    <s v="completed"/>
    <n v="9.4700000000000006"/>
    <n v="9.5"/>
    <n v="156.47999999999999"/>
    <n v="148.94"/>
    <n v="78.37"/>
    <n v="6.4"/>
    <n v="0"/>
    <s v="-"/>
    <n v="0.50027777777777782"/>
    <n v="1"/>
    <n v="0.5"/>
    <n v="3.09"/>
    <s v="{&quot;scheduledTs&quot;:1741968945,&quot;startedTs&quot;:1741967162,&quot;completedTs&quot;:1741968963,&quot;cancelledTs&quot;:null}"/>
    <s v="B370"/>
    <s v="B370"/>
    <s v="Minivan"/>
    <s v="North Dallas Zone to Zone"/>
    <n v="0"/>
    <n v="0"/>
    <s v="autoAccept"/>
    <n v="23"/>
    <n v="17"/>
    <n v="0"/>
    <n v="0"/>
    <n v="6"/>
    <n v="0"/>
    <n v="0"/>
    <s v="Mauridi  Sanganira (Big Star)"/>
    <n v="0.50027777777777782"/>
    <n v="50"/>
    <n v="9.4697222222222219"/>
    <n v="8.01"/>
    <n v="50"/>
    <m/>
    <m/>
    <m/>
    <m/>
    <m/>
  </r>
  <r>
    <x v="37"/>
    <s v="Week1"/>
    <n v="45731"/>
    <n v="7.2361111111111107"/>
    <n v="1.1284722222222222E-2"/>
    <n v="0"/>
    <n v="50"/>
    <n v="0"/>
    <x v="2"/>
    <d v="1899-12-30T05:16:15"/>
    <d v="1899-12-30T12:30:25"/>
    <n v="6.54"/>
    <s v="Big Star"/>
    <s v="967c908c-68c6-47d3-841b-00b438ca1035"/>
    <s v="-"/>
    <s v="1064"/>
    <s v="February 24, 2025 2:15:19 PM"/>
    <n v="45731.208333333336"/>
    <n v="45731.206331018519"/>
    <n v="45731.520833333336"/>
    <n v="45731.522418981483"/>
    <s v="-"/>
    <s v="completed"/>
    <n v="7.59"/>
    <n v="7.5"/>
    <n v="128.53"/>
    <n v="101.01"/>
    <n v="72.86"/>
    <n v="4.7699999999999996"/>
    <n v="0"/>
    <s v="-"/>
    <n v="0"/>
    <n v="0"/>
    <n v="0"/>
    <n v="0"/>
    <s v="-"/>
    <s v="B370"/>
    <s v="B370"/>
    <s v="Minivan"/>
    <s v="Plano Zone to Zone"/>
    <n v="0"/>
    <n v="0"/>
    <s v="autoAccept"/>
    <n v="20"/>
    <n v="19"/>
    <n v="0"/>
    <n v="0"/>
    <n v="1"/>
    <n v="0"/>
    <n v="0"/>
    <s v="Mauridi  Sanganira (Big Star)"/>
    <n v="0"/>
    <n v="50"/>
    <n v="7.2361111111111107"/>
    <n v="6.54"/>
    <n v="50"/>
    <m/>
    <m/>
    <m/>
    <m/>
    <m/>
  </r>
  <r>
    <x v="37"/>
    <s v="Week1"/>
    <n v="45732"/>
    <n v="9.0852777777777778"/>
    <n v="0"/>
    <n v="0"/>
    <n v="0"/>
    <n v="0"/>
    <x v="2"/>
    <d v="1899-12-30T04:55:54"/>
    <d v="1899-12-30T14:32:05"/>
    <n v="7.65"/>
    <s v="Big Star"/>
    <s v="4f152476-e84d-422e-87c6-0d3302efae53"/>
    <s v="-"/>
    <s v="1064"/>
    <s v="February 24, 2025 2:16:41 PM"/>
    <n v="45732.208333333336"/>
    <n v="45732.20548611111"/>
    <n v="45732.604166666664"/>
    <n v="45732.605613425927"/>
    <s v="-"/>
    <s v="completed"/>
    <n v="9.6"/>
    <n v="9.5"/>
    <n v="109.66"/>
    <n v="101.82"/>
    <n v="60.13"/>
    <n v="7.6"/>
    <n v="0"/>
    <s v="-"/>
    <n v="0.51777777777777778"/>
    <n v="1"/>
    <n v="0.5"/>
    <n v="2.38"/>
    <s v="{&quot;scheduledTs&quot;:1742137541,&quot;startedTs&quot;:1742135702,&quot;completedTs&quot;:1742137566,&quot;cancelledTs&quot;:null}"/>
    <s v="B331"/>
    <s v="B331"/>
    <s v="Minivan"/>
    <s v="North Dallas Zone to Zone"/>
    <n v="0"/>
    <n v="0"/>
    <s v="autoAccept"/>
    <n v="17"/>
    <n v="16"/>
    <n v="0"/>
    <n v="0"/>
    <n v="1"/>
    <n v="0"/>
    <n v="0"/>
    <s v="Mauridi  Sanganira (Big Star)"/>
    <n v="0.51777777777777778"/>
    <n v="50"/>
    <n v="9.6030555555555548"/>
    <n v="7.65"/>
    <n v="0"/>
    <m/>
    <m/>
    <m/>
    <m/>
    <m/>
  </r>
  <r>
    <x v="38"/>
    <s v="Week1"/>
    <n v="45726"/>
    <n v="8.9041666666666668"/>
    <n v="0"/>
    <n v="4.3055555555555555E-3"/>
    <n v="0"/>
    <n v="50"/>
    <x v="1"/>
    <d v="1899-12-30T14:27:36"/>
    <d v="1899-12-30T23:52:48"/>
    <n v="7.92"/>
    <s v="Big Star"/>
    <s v="91e0042a-f3a8-4f5b-bd85-98a69d9b646e"/>
    <s v="-"/>
    <s v="1030"/>
    <s v="March 3, 2025 8:36:58 AM"/>
    <n v="45726.604166666664"/>
    <n v="45726.600798611114"/>
    <n v="45726.999305555553"/>
    <n v="45727.000752314816"/>
    <s v="-"/>
    <s v="completed"/>
    <n v="9.6"/>
    <n v="9.48"/>
    <n v="154.13"/>
    <n v="142.4"/>
    <n v="76.55"/>
    <n v="6.38"/>
    <n v="0"/>
    <s v="-"/>
    <n v="0.51583333333333337"/>
    <n v="1"/>
    <n v="0.5"/>
    <n v="3.96"/>
    <s v="{&quot;scheduledTs&quot;:1741663008,&quot;startedTs&quot;:1741661163,&quot;completedTs&quot;:1741663020,&quot;cancelledTs&quot;:null}"/>
    <s v="B306"/>
    <s v="B306"/>
    <s v="Minivan"/>
    <s v="Plano Zone to Zone"/>
    <n v="0"/>
    <n v="0"/>
    <s v="autoAccept"/>
    <n v="22"/>
    <n v="21"/>
    <n v="0"/>
    <n v="0"/>
    <n v="1"/>
    <n v="0"/>
    <n v="0"/>
    <s v="Michael Pope"/>
    <n v="0.51583333333333337"/>
    <n v="50"/>
    <n v="9.42"/>
    <n v="7.92"/>
    <n v="50"/>
    <m/>
    <m/>
    <m/>
    <m/>
    <m/>
  </r>
  <r>
    <x v="38"/>
    <s v="Week1"/>
    <n v="45727"/>
    <n v="9.0077777777777772"/>
    <n v="4.0509259259259258E-4"/>
    <n v="0"/>
    <n v="0"/>
    <n v="0"/>
    <x v="1"/>
    <d v="1899-12-30T14:30:35"/>
    <d v="1899-12-30T00:01:03"/>
    <n v="8.33"/>
    <s v="Big Star"/>
    <s v="4ae1a511-7659-4af4-849e-2cd5d3000ad5"/>
    <s v="-"/>
    <s v="1034"/>
    <s v="March 3, 2025 8:36:22 AM"/>
    <n v="45727.604166666664"/>
    <n v="45727.600775462961"/>
    <n v="45727.999305555553"/>
    <n v="45728.000833333332"/>
    <s v="-"/>
    <s v="completed"/>
    <n v="9.6"/>
    <n v="9.48"/>
    <n v="136.09"/>
    <n v="124.53"/>
    <n v="78.760000000000005"/>
    <n v="6.88"/>
    <n v="0"/>
    <s v="-"/>
    <n v="0.5"/>
    <n v="1"/>
    <n v="0.5"/>
    <n v="3.12"/>
    <s v="{&quot;scheduledTs&quot;:1741741359,&quot;startedTs&quot;:1741739580,&quot;completedTs&quot;:1741741380,&quot;cancelledTs&quot;:null}"/>
    <s v="B309"/>
    <s v="B309"/>
    <s v="Minivan"/>
    <s v="East Plano &amp; East Telecom"/>
    <n v="0"/>
    <n v="0"/>
    <s v="autoAccept"/>
    <n v="26"/>
    <n v="23"/>
    <n v="0"/>
    <n v="0"/>
    <n v="3"/>
    <n v="0"/>
    <n v="0"/>
    <s v="Michael Pope"/>
    <n v="0.5"/>
    <n v="50"/>
    <n v="9.5077777777777772"/>
    <n v="8.33"/>
    <n v="0"/>
    <m/>
    <m/>
    <m/>
    <m/>
    <m/>
  </r>
  <r>
    <x v="39"/>
    <s v="Week1"/>
    <n v="45726"/>
    <n v="8.9658333333333324"/>
    <n v="1.7476851851851852E-3"/>
    <n v="0"/>
    <n v="50"/>
    <n v="0"/>
    <x v="3"/>
    <d v="1899-12-30T14:32:31"/>
    <d v="1899-12-30T00:00:30"/>
    <n v="8.44"/>
    <s v="Big Star"/>
    <s v="7dfedd8c-3031-452d-bcf1-614ca364fb4d"/>
    <s v="-"/>
    <s v="1088"/>
    <s v="March 3, 2025 8:36:57 AM"/>
    <n v="45726.604166666664"/>
    <n v="45726.605914351851"/>
    <n v="45726.999305555553"/>
    <n v="45727.000416666669"/>
    <s v="-"/>
    <s v="completed"/>
    <n v="9.4700000000000006"/>
    <n v="9.48"/>
    <n v="108.16"/>
    <n v="104.59"/>
    <n v="60.98"/>
    <n v="6.81"/>
    <n v="0"/>
    <s v="-"/>
    <n v="0.50055555555555553"/>
    <n v="1"/>
    <n v="0.5"/>
    <n v="5.91"/>
    <s v="{&quot;scheduledTs&quot;:1741657846,&quot;startedTs&quot;:1741656060,&quot;completedTs&quot;:1741657862,&quot;cancelledTs&quot;:null}"/>
    <s v="B375"/>
    <s v="B375"/>
    <s v="Minivan"/>
    <s v="Park Cities"/>
    <n v="0"/>
    <n v="0"/>
    <s v="autoAccept"/>
    <n v="23"/>
    <n v="20"/>
    <n v="0"/>
    <n v="0"/>
    <n v="3"/>
    <n v="0"/>
    <n v="0"/>
    <s v="Michael Smith"/>
    <n v="0.50055555555555553"/>
    <n v="50"/>
    <n v="9.4663888888888881"/>
    <n v="8.44"/>
    <n v="50"/>
    <m/>
    <m/>
    <m/>
    <m/>
    <m/>
  </r>
  <r>
    <x v="39"/>
    <s v="Week1"/>
    <n v="45727"/>
    <n v="6.6560555555555556"/>
    <n v="7.6504629629629631E-3"/>
    <n v="0"/>
    <n v="50"/>
    <n v="0"/>
    <x v="3"/>
    <d v="1899-12-30T12:41:01"/>
    <d v="1899-12-30T20:01:51"/>
    <n v="6.61"/>
    <s v="Big Star"/>
    <s v="8103fa51-6aa3-4999-b793-44b3eedf461e"/>
    <s v="-"/>
    <s v="1070"/>
    <s v="March 3, 2025 8:36:21 AM"/>
    <n v="45727.520833333336"/>
    <n v="45727.517500000002"/>
    <n v="45727.833333333336"/>
    <n v="45727.834675925929"/>
    <s v="-"/>
    <s v="completed"/>
    <n v="7.61"/>
    <n v="7.5"/>
    <n v="147.26"/>
    <n v="134.63"/>
    <n v="57.25"/>
    <n v="4.62"/>
    <n v="10.42"/>
    <s v="-"/>
    <n v="0.51749999999999996"/>
    <n v="1"/>
    <n v="0.5"/>
    <n v="6.2"/>
    <s v="{&quot;scheduledTs&quot;:1741738545,&quot;startedTs&quot;:1741736702,&quot;completedTs&quot;:1741738565,&quot;cancelledTs&quot;:null}"/>
    <s v="B301"/>
    <s v="B301"/>
    <s v="Minivan"/>
    <s v="Cypress Waters"/>
    <n v="0"/>
    <n v="0"/>
    <s v="autoAccept"/>
    <n v="26"/>
    <n v="23"/>
    <n v="0"/>
    <n v="0"/>
    <n v="3"/>
    <n v="0"/>
    <n v="0"/>
    <s v="Michael Smith"/>
    <n v="0.6911666666666666"/>
    <n v="50"/>
    <n v="7.3472222222222223"/>
    <n v="6.61"/>
    <n v="50"/>
    <m/>
    <m/>
    <m/>
    <m/>
    <m/>
  </r>
  <r>
    <x v="39"/>
    <s v="Week1"/>
    <n v="45728"/>
    <n v="0.39144444444444426"/>
    <n v="0"/>
    <n v="5.0358796296296297E-2"/>
    <n v="0"/>
    <n v="50"/>
    <x v="3"/>
    <d v="1899-12-30T14:26:28"/>
    <d v="1899-12-30T17:42:29"/>
    <n v="0.37"/>
    <s v="Big Star"/>
    <s v="31ef91c4-2fac-4335-89c0-a2dc3c53ba83"/>
    <s v="-"/>
    <s v="1056"/>
    <s v="March 4, 2025 1:07:50 PM"/>
    <n v="45728.604166666664"/>
    <n v="45728.600798611114"/>
    <n v="45728.788194444445"/>
    <n v="45728.789699074077"/>
    <s v="-"/>
    <s v="completed"/>
    <n v="4.53"/>
    <n v="4.42"/>
    <n v="29.37"/>
    <n v="7.39"/>
    <n v="21.98"/>
    <n v="4.2"/>
    <n v="172.53"/>
    <s v="Left early due to vehicle malfunction/ technicalities.-JB 3/12/25"/>
    <n v="0"/>
    <n v="1"/>
    <n v="0.5"/>
    <n v="0"/>
    <s v="{&quot;scheduledTs&quot;:1741823970,&quot;startedTs&quot;:null,&quot;completedTs&quot;:null,&quot;cancelledTs&quot;:1741823619}"/>
    <s v="B312"/>
    <s v="B312"/>
    <s v="Minivan"/>
    <s v="Keller Springs &amp; NW Carrollton"/>
    <n v="0"/>
    <n v="0"/>
    <s v="autoAccept"/>
    <n v="2"/>
    <n v="2"/>
    <n v="0"/>
    <n v="0"/>
    <n v="0"/>
    <n v="0"/>
    <n v="0"/>
    <s v="Michael Smith"/>
    <n v="2.8755000000000002"/>
    <n v="50"/>
    <n v="3.2669444444444444"/>
    <n v="0.37"/>
    <n v="50"/>
    <m/>
    <m/>
    <m/>
    <m/>
    <m/>
  </r>
  <r>
    <x v="39"/>
    <s v="Week1"/>
    <n v="45729"/>
    <n v="7.51"/>
    <n v="1.0995370370370371E-3"/>
    <n v="0"/>
    <n v="50"/>
    <n v="0"/>
    <x v="3"/>
    <d v="1899-12-30T12:31:35"/>
    <d v="1899-12-30T20:02:11"/>
    <n v="6.86"/>
    <s v="Big Star"/>
    <s v="34d8ecd9-cbf3-4354-b67c-45e2a73f53e7"/>
    <s v="-"/>
    <s v="1044"/>
    <s v="March 5, 2025 8:11:32 AM"/>
    <n v="45729.520833333336"/>
    <n v="45729.518391203703"/>
    <n v="45729.833333333336"/>
    <n v="45729.83488425926"/>
    <s v="-"/>
    <s v="completed"/>
    <n v="7.6"/>
    <n v="7.5"/>
    <n v="117.16"/>
    <n v="106.43"/>
    <n v="65.739999999999995"/>
    <n v="4.41"/>
    <n v="0"/>
    <s v="-"/>
    <n v="0"/>
    <n v="0"/>
    <n v="0"/>
    <n v="0"/>
    <s v="-"/>
    <s v="B355"/>
    <s v="B355"/>
    <s v="Minivan"/>
    <s v="Farmers Branch"/>
    <n v="0"/>
    <n v="0"/>
    <s v="autoAccept"/>
    <n v="24"/>
    <n v="21"/>
    <n v="0"/>
    <n v="0"/>
    <n v="3"/>
    <n v="0"/>
    <n v="0"/>
    <s v="Michael Smith"/>
    <n v="0"/>
    <n v="50"/>
    <n v="7.51"/>
    <n v="6.86"/>
    <n v="50"/>
    <m/>
    <m/>
    <m/>
    <m/>
    <m/>
  </r>
  <r>
    <x v="39"/>
    <s v="Week1"/>
    <n v="45731"/>
    <n v="8.7491666666666656"/>
    <n v="1.1157407407407408E-2"/>
    <n v="0"/>
    <n v="50"/>
    <n v="0"/>
    <x v="3"/>
    <d v="1899-12-30T14:46:04"/>
    <d v="1899-12-30T00:01:01"/>
    <n v="6.18"/>
    <s v="Big Star"/>
    <s v="42dfee21-8603-46cd-be0e-9e76d8e92be0"/>
    <s v="-"/>
    <s v="2032"/>
    <s v="February 24, 2025 2:15:22 PM"/>
    <n v="45731.604166666664"/>
    <n v="45731.601388888892"/>
    <n v="45731.999305555553"/>
    <n v="45732.000740740739"/>
    <s v="-"/>
    <s v="completed"/>
    <n v="9.58"/>
    <n v="9.48"/>
    <n v="103.1"/>
    <n v="88.52"/>
    <n v="44.19"/>
    <n v="7.73"/>
    <n v="0"/>
    <s v="-"/>
    <n v="0.5"/>
    <n v="1"/>
    <n v="0.5"/>
    <n v="0.5"/>
    <s v="{&quot;scheduledTs&quot;:1742086719,&quot;startedTs&quot;:1742084940,&quot;completedTs&quot;:1742086740,&quot;cancelledTs&quot;:null}"/>
    <s v="B312"/>
    <s v="B312"/>
    <s v="Minivan"/>
    <s v="Far North Plano"/>
    <n v="0"/>
    <n v="0"/>
    <s v="autoAccept"/>
    <n v="10"/>
    <n v="10"/>
    <n v="0"/>
    <n v="0"/>
    <n v="0"/>
    <n v="0"/>
    <n v="0"/>
    <s v="Michael Smith"/>
    <n v="0.5"/>
    <n v="50"/>
    <n v="9.2491666666666656"/>
    <n v="6.18"/>
    <n v="50"/>
    <m/>
    <m/>
    <m/>
    <m/>
    <m/>
  </r>
  <r>
    <x v="39"/>
    <s v="Week1"/>
    <n v="45732"/>
    <n v="8.9469444444444441"/>
    <n v="1.4351851851851852E-3"/>
    <n v="0"/>
    <n v="50"/>
    <n v="0"/>
    <x v="3"/>
    <d v="1899-12-30T14:32:04"/>
    <d v="1899-12-30T00:01:04"/>
    <n v="7.68"/>
    <s v="Big Star"/>
    <s v="4b3ed055-d6fb-453e-ba5e-4434c2d96569"/>
    <s v="-"/>
    <s v="3030"/>
    <s v="February 24, 2025 2:16:46 PM"/>
    <n v="45732.604166666664"/>
    <n v="45732.600752314815"/>
    <n v="45732.999305555553"/>
    <n v="45733.000821759262"/>
    <s v="-"/>
    <s v="completed"/>
    <n v="9.6"/>
    <n v="9.48"/>
    <n v="101.51"/>
    <n v="85.48"/>
    <n v="51.96"/>
    <n v="11.68"/>
    <n v="1.2"/>
    <s v="-"/>
    <n v="0.5163888888888889"/>
    <n v="1"/>
    <n v="0.5"/>
    <n v="1.88"/>
    <s v="{&quot;scheduledTs&quot;:1742182119,&quot;startedTs&quot;:1742180281,&quot;completedTs&quot;:1742182140,&quot;cancelledTs&quot;:null}"/>
    <s v="B312"/>
    <s v="B312"/>
    <s v="Minivan"/>
    <s v="Far North Plano"/>
    <n v="0"/>
    <n v="0"/>
    <s v="autoAccept"/>
    <n v="9"/>
    <n v="9"/>
    <n v="0"/>
    <n v="0"/>
    <n v="0"/>
    <n v="0"/>
    <n v="0"/>
    <s v="Michael Smith"/>
    <n v="0.53638888888888892"/>
    <n v="50"/>
    <n v="9.4833333333333325"/>
    <n v="7.68"/>
    <n v="50"/>
    <m/>
    <m/>
    <m/>
    <m/>
    <m/>
  </r>
  <r>
    <x v="40"/>
    <s v="Week1"/>
    <n v="45729"/>
    <n v="8.3277222222222207"/>
    <n v="0"/>
    <n v="0"/>
    <n v="0"/>
    <n v="0"/>
    <x v="1"/>
    <d v="1899-12-30T14:26:43"/>
    <d v="1899-12-30T23:59:49"/>
    <n v="8.0399999999999991"/>
    <s v="Big Star"/>
    <s v="2c92aaef-80cd-4e53-bb0b-7c19b5f32f42"/>
    <s v="-"/>
    <s v="1032"/>
    <s v="March 5, 2025 8:11:34 AM"/>
    <n v="45729.604166666664"/>
    <n v="45729.601898148147"/>
    <n v="45729.999305555553"/>
    <n v="45729.999930555554"/>
    <s v="-"/>
    <s v="completed"/>
    <n v="9.5500000000000007"/>
    <n v="9.48"/>
    <n v="135.05000000000001"/>
    <n v="129.41"/>
    <n v="51.56"/>
    <n v="6.09"/>
    <n v="13.42"/>
    <s v="-"/>
    <n v="1.0002777777777778"/>
    <n v="2"/>
    <n v="1"/>
    <n v="0.72"/>
    <s v="{&quot;scheduledTs&quot;:1741917207,&quot;startedTs&quot;:1741915440,&quot;completedTs&quot;:1741917241,&quot;cancelledTs&quot;:null},{&quot;scheduledTs&quot;:1741926048,&quot;startedTs&quot;:1741924260,&quot;completedTs&quot;:1741926060,&quot;cancelledTs&quot;:null}"/>
    <s v="B308"/>
    <s v="B308"/>
    <s v="Minivan"/>
    <s v="Plano Zone to Zone"/>
    <n v="0"/>
    <n v="0"/>
    <s v="autoAccept"/>
    <n v="25"/>
    <n v="23"/>
    <n v="0"/>
    <n v="0"/>
    <n v="2"/>
    <n v="0"/>
    <n v="0"/>
    <s v="MIRO PASKALEV"/>
    <n v="1.2239444444444445"/>
    <n v="50"/>
    <n v="9.5516666666666659"/>
    <n v="8.0399999999999991"/>
    <n v="0"/>
    <m/>
    <m/>
    <m/>
    <m/>
    <m/>
  </r>
  <r>
    <x v="40"/>
    <s v="Week1"/>
    <n v="45730"/>
    <n v="8.6880555555555556"/>
    <n v="1.4814814814814814E-3"/>
    <n v="0"/>
    <n v="50"/>
    <n v="0"/>
    <x v="1"/>
    <d v="1899-12-30T14:32:08"/>
    <d v="1899-12-30T23:59:37"/>
    <n v="8.7100000000000009"/>
    <s v="Big Star"/>
    <s v="2c9adbc1-83d4-427d-9b1b-ad73cc815fd7"/>
    <s v="-"/>
    <s v="1030"/>
    <s v="March 11, 2025 9:00:10 AM"/>
    <n v="45730.604166666664"/>
    <n v="45730.60564814815"/>
    <n v="45730.999305555553"/>
    <n v="45730.999768518515"/>
    <s v="-"/>
    <s v="completed"/>
    <n v="9.4600000000000009"/>
    <n v="9.48"/>
    <n v="141.80000000000001"/>
    <n v="137.16999999999999"/>
    <n v="55.92"/>
    <n v="4.92"/>
    <n v="15.2"/>
    <s v="-"/>
    <n v="0.51666666666666672"/>
    <n v="1"/>
    <n v="0.5"/>
    <n v="0"/>
    <s v="{&quot;scheduledTs&quot;:1741998606,&quot;startedTs&quot;:1741996801,&quot;completedTs&quot;:1741998661,&quot;cancelledTs&quot;:null}"/>
    <s v="B304"/>
    <s v="B304"/>
    <s v="Minivan"/>
    <s v="Plano Zone to Zone"/>
    <n v="0"/>
    <n v="0"/>
    <s v="autoAccept"/>
    <n v="25"/>
    <n v="23"/>
    <n v="0"/>
    <n v="0"/>
    <n v="2"/>
    <n v="0"/>
    <n v="0"/>
    <s v="MIRO PASKALEV"/>
    <n v="0.77"/>
    <n v="50"/>
    <n v="9.4580555555555552"/>
    <n v="8.7100000000000009"/>
    <n v="50"/>
    <m/>
    <m/>
    <m/>
    <m/>
    <m/>
  </r>
  <r>
    <x v="40"/>
    <s v="Week1"/>
    <n v="45731"/>
    <n v="6.8528333333333329"/>
    <n v="0"/>
    <n v="0"/>
    <n v="0"/>
    <n v="0"/>
    <x v="1"/>
    <d v="1899-12-30T12:29:27"/>
    <d v="1899-12-30T20:02:00"/>
    <n v="6.9"/>
    <s v="Big Star"/>
    <s v="7cafdb7a-c0ac-467e-9dd0-51f34cef29c1"/>
    <s v="-"/>
    <s v="2028"/>
    <s v="February 24, 2025 2:15:20 PM"/>
    <n v="45731.520833333336"/>
    <n v="45731.520451388889"/>
    <n v="45731.833333333336"/>
    <n v="45731.834768518522"/>
    <s v="-"/>
    <s v="completed"/>
    <n v="7.54"/>
    <n v="7.5"/>
    <n v="100.81"/>
    <n v="99.45"/>
    <n v="30.61"/>
    <n v="4.28"/>
    <n v="10.38"/>
    <s v="-"/>
    <n v="0.51666666666666672"/>
    <n v="1"/>
    <n v="0.5"/>
    <n v="0"/>
    <s v="{&quot;scheduledTs&quot;:1742079346,&quot;startedTs&quot;:1742077501,&quot;completedTs&quot;:1742079361,&quot;cancelledTs&quot;:null}"/>
    <s v="B377"/>
    <s v="B377"/>
    <s v="Minivan"/>
    <s v="North &amp; South Central Plano"/>
    <n v="0"/>
    <n v="0"/>
    <s v="autoAccept"/>
    <n v="28"/>
    <n v="24"/>
    <n v="0"/>
    <n v="0"/>
    <n v="4"/>
    <n v="0"/>
    <n v="0"/>
    <s v="MIRO PASKALEV"/>
    <n v="0.68966666666666676"/>
    <n v="50"/>
    <n v="7.5424999999999995"/>
    <n v="6.9"/>
    <n v="0"/>
    <m/>
    <m/>
    <m/>
    <m/>
    <m/>
  </r>
  <r>
    <x v="41"/>
    <s v="Week1"/>
    <n v="45727"/>
    <n v="8.8902222222222207"/>
    <n v="0"/>
    <n v="2.9050925925925928E-3"/>
    <n v="0"/>
    <n v="50"/>
    <x v="1"/>
    <d v="1899-12-30T14:27:32"/>
    <d v="1899-12-30T23:54:49"/>
    <n v="8.57"/>
    <s v="Big Star"/>
    <s v="21b4d292-0967-4a10-83a7-4cb673941a65"/>
    <s v="-"/>
    <s v="1032"/>
    <s v="March 3, 2025 8:36:22 AM"/>
    <n v="45727.604166666664"/>
    <n v="45727.602453703701"/>
    <n v="45727.999305555553"/>
    <n v="45728.000810185185"/>
    <s v="-"/>
    <s v="completed"/>
    <n v="9.56"/>
    <n v="9.48"/>
    <n v="158.18"/>
    <n v="155.84"/>
    <n v="61.72"/>
    <n v="5.21"/>
    <n v="3.87"/>
    <s v="-"/>
    <n v="0.5"/>
    <n v="1"/>
    <n v="0.5"/>
    <n v="4.8499999999999996"/>
    <s v="{&quot;scheduledTs&quot;:1741745711,&quot;startedTs&quot;:1741744201,&quot;completedTs&quot;:1741746001,&quot;cancelledTs&quot;:null}"/>
    <s v="B303"/>
    <s v="B303"/>
    <s v="Minivan"/>
    <s v="Plano Zone to Zone"/>
    <n v="0"/>
    <n v="0"/>
    <s v="autoAccept"/>
    <n v="35"/>
    <n v="34"/>
    <n v="0"/>
    <n v="0"/>
    <n v="1"/>
    <n v="0"/>
    <n v="0"/>
    <s v="Morshed Chowdhury"/>
    <n v="0.5645"/>
    <n v="50"/>
    <n v="9.4547222222222214"/>
    <n v="8.57"/>
    <n v="50"/>
    <m/>
    <m/>
    <m/>
    <m/>
    <m/>
  </r>
  <r>
    <x v="41"/>
    <s v="Week1"/>
    <n v="45728"/>
    <n v="9.0869444444444447"/>
    <n v="0"/>
    <n v="0"/>
    <n v="0"/>
    <n v="0"/>
    <x v="1"/>
    <d v="1899-12-30T14:25:53"/>
    <d v="1899-12-30T00:01:06"/>
    <n v="8.48"/>
    <s v="Big Star"/>
    <s v="04d7baab-7f8a-4f34-ae32-afba79f21e25"/>
    <s v="-"/>
    <s v="1032"/>
    <s v="March 4, 2025 1:07:49 PM"/>
    <n v="45728.604166666664"/>
    <n v="45728.60087962963"/>
    <n v="45728.999305555553"/>
    <n v="45729.000810185185"/>
    <s v="-"/>
    <s v="completed"/>
    <n v="9.6"/>
    <n v="9.48"/>
    <n v="191.76"/>
    <n v="175.99"/>
    <n v="100.57"/>
    <n v="6.56"/>
    <n v="0"/>
    <s v="-"/>
    <n v="0.5"/>
    <n v="1"/>
    <n v="0.5"/>
    <n v="7.13"/>
    <s v="{&quot;scheduledTs&quot;:1741829250,&quot;startedTs&quot;:1741827480,&quot;completedTs&quot;:1741829280,&quot;cancelledTs&quot;:null}"/>
    <s v="B308"/>
    <s v="B308"/>
    <s v="Minivan"/>
    <s v="Plano Zone to Zone"/>
    <n v="0"/>
    <n v="0"/>
    <s v="autoAccept"/>
    <n v="27"/>
    <n v="27"/>
    <n v="0"/>
    <n v="0"/>
    <n v="0"/>
    <n v="0"/>
    <n v="0"/>
    <s v="Morshed Chowdhury"/>
    <n v="0.5"/>
    <n v="50"/>
    <n v="9.5869444444444447"/>
    <n v="8.48"/>
    <n v="0"/>
    <m/>
    <m/>
    <m/>
    <m/>
    <m/>
  </r>
  <r>
    <x v="41"/>
    <s v="Week1"/>
    <n v="45729"/>
    <n v="9.088055555555556"/>
    <n v="0"/>
    <n v="0"/>
    <n v="0"/>
    <n v="0"/>
    <x v="1"/>
    <d v="1899-12-30T14:25:49"/>
    <d v="1899-12-30T00:01:06"/>
    <n v="8.4700000000000006"/>
    <s v="Big Star"/>
    <s v="18ef3eac-d3ee-4ca8-b29c-67c3ff6a9491"/>
    <s v="-"/>
    <s v="1036"/>
    <s v="March 5, 2025 8:11:35 AM"/>
    <n v="45729.604166666664"/>
    <n v="45729.600891203707"/>
    <n v="45729.999305555553"/>
    <n v="45730.000763888886"/>
    <s v="-"/>
    <s v="completed"/>
    <n v="9.6"/>
    <n v="9.48"/>
    <n v="150.03"/>
    <n v="149.09"/>
    <n v="66.099999999999994"/>
    <n v="5.88"/>
    <n v="0"/>
    <s v="-"/>
    <n v="0.5"/>
    <n v="1"/>
    <n v="0.5"/>
    <n v="8.8000000000000007"/>
    <s v="{&quot;scheduledTs&quot;:1741917274,&quot;startedTs&quot;:1741915500,&quot;completedTs&quot;:1741917300,&quot;cancelledTs&quot;:null}"/>
    <s v="B313"/>
    <s v="B313"/>
    <s v="Minivan"/>
    <s v="Far North Plano"/>
    <n v="0"/>
    <n v="0"/>
    <s v="autoAccept"/>
    <n v="15"/>
    <n v="14"/>
    <n v="0"/>
    <n v="0"/>
    <n v="1"/>
    <n v="0"/>
    <n v="0"/>
    <s v="Morshed Chowdhury"/>
    <n v="0.5"/>
    <n v="50"/>
    <n v="9.588055555555556"/>
    <n v="8.4700000000000006"/>
    <n v="0"/>
    <m/>
    <m/>
    <m/>
    <m/>
    <m/>
  </r>
  <r>
    <x v="41"/>
    <s v="Week1"/>
    <n v="45730"/>
    <n v="9.0983333333333327"/>
    <n v="0"/>
    <n v="0"/>
    <n v="0"/>
    <n v="0"/>
    <x v="1"/>
    <d v="1899-12-30T14:25:15"/>
    <d v="1899-12-30T00:01:09"/>
    <n v="8.41"/>
    <s v="Big Star"/>
    <s v="778d6161-c9ac-4f1b-9f35-ba83e61ba8e7"/>
    <s v="-"/>
    <s v="1032"/>
    <s v="March 11, 2025 9:00:10 AM"/>
    <n v="45730.604166666664"/>
    <n v="45730.600868055553"/>
    <n v="45730.999305555553"/>
    <n v="45731.000902777778"/>
    <s v="-"/>
    <s v="completed"/>
    <n v="9.6"/>
    <n v="9.48"/>
    <n v="193.58"/>
    <n v="172.75"/>
    <n v="93.58"/>
    <n v="6.27"/>
    <n v="0"/>
    <s v="-"/>
    <n v="0.5"/>
    <n v="1"/>
    <n v="0.5"/>
    <n v="7.18"/>
    <s v="{&quot;scheduledTs&quot;:1742007736,&quot;startedTs&quot;:1742005980,&quot;completedTs&quot;:1742007780,&quot;cancelledTs&quot;:null}"/>
    <s v="B313"/>
    <s v="B313"/>
    <s v="Minivan"/>
    <s v="Plano Zone to Zone"/>
    <n v="0"/>
    <n v="0"/>
    <s v="autoAccept"/>
    <n v="27"/>
    <n v="26"/>
    <n v="0"/>
    <n v="0"/>
    <n v="1"/>
    <n v="0"/>
    <n v="0"/>
    <s v="Morshed Chowdhury"/>
    <n v="0.5"/>
    <n v="50"/>
    <n v="9.5983333333333327"/>
    <n v="8.41"/>
    <n v="0"/>
    <m/>
    <m/>
    <m/>
    <m/>
    <m/>
  </r>
  <r>
    <x v="41"/>
    <s v="Week1"/>
    <n v="45731"/>
    <n v="8.9188333333333336"/>
    <n v="0"/>
    <n v="0"/>
    <n v="0"/>
    <n v="0"/>
    <x v="1"/>
    <d v="1899-12-30T14:25:05"/>
    <d v="1899-12-30T00:01:04"/>
    <n v="8.3699999999999992"/>
    <s v="Big Star"/>
    <s v="ef500d9f-f2fd-4c1a-ac6d-7f35b429faaf"/>
    <s v="-"/>
    <s v="2036"/>
    <s v="February 24, 2025 2:15:23 PM"/>
    <n v="45731.604166666664"/>
    <n v="45731.600752314815"/>
    <n v="45731.999305555553"/>
    <n v="45732.000752314816"/>
    <s v="-"/>
    <s v="completed"/>
    <n v="9.6"/>
    <n v="9.48"/>
    <n v="127.02"/>
    <n v="116.73"/>
    <n v="60.32"/>
    <n v="6.13"/>
    <n v="10.82"/>
    <s v="-"/>
    <n v="0.50055555555555553"/>
    <n v="1"/>
    <n v="0.5"/>
    <n v="5.54"/>
    <s v="{&quot;scheduledTs&quot;:1742088478,&quot;startedTs&quot;:1742086681,&quot;completedTs&quot;:1742088483,&quot;cancelledTs&quot;:null}"/>
    <s v="B306"/>
    <s v="B306"/>
    <s v="Minivan"/>
    <s v="North &amp; South Central Plano"/>
    <n v="0"/>
    <n v="0"/>
    <s v="autoAccept"/>
    <n v="29"/>
    <n v="28"/>
    <n v="0"/>
    <n v="0"/>
    <n v="1"/>
    <n v="0"/>
    <n v="0"/>
    <s v="Morshed Chowdhury"/>
    <n v="0.68088888888888888"/>
    <n v="50"/>
    <n v="9.5997222222222227"/>
    <n v="8.3699999999999992"/>
    <n v="0"/>
    <m/>
    <m/>
    <m/>
    <m/>
    <m/>
  </r>
  <r>
    <x v="41"/>
    <s v="Week1"/>
    <n v="45732"/>
    <n v="9.0872222222222216"/>
    <n v="0"/>
    <n v="0"/>
    <n v="0"/>
    <n v="0"/>
    <x v="1"/>
    <d v="1899-12-30T14:25:50"/>
    <d v="1899-12-30T00:01:04"/>
    <n v="7.44"/>
    <s v="Big Star"/>
    <s v="f77988bd-638a-4485-b447-7895d35d3bfb"/>
    <s v="-"/>
    <s v="3050"/>
    <s v="February 24, 2025 2:16:45 PM"/>
    <n v="45732.604166666664"/>
    <n v="45732.601273148146"/>
    <n v="45732.999305555553"/>
    <n v="45733.000763888886"/>
    <s v="-"/>
    <s v="completed"/>
    <n v="9.59"/>
    <n v="9.48"/>
    <n v="148.79"/>
    <n v="124.21"/>
    <n v="91.51"/>
    <n v="7.5"/>
    <n v="0"/>
    <s v="-"/>
    <n v="0.5"/>
    <n v="1"/>
    <n v="0.5"/>
    <n v="5.26"/>
    <s v="{&quot;scheduledTs&quot;:1742172629,&quot;startedTs&quot;:1742170860,&quot;completedTs&quot;:1742172660,&quot;cancelledTs&quot;:null}"/>
    <s v="B309"/>
    <s v="B309"/>
    <s v="Minivan"/>
    <s v="Keller Springs &amp; NW Carrollton"/>
    <n v="0"/>
    <n v="0"/>
    <s v="autoAccept"/>
    <n v="16"/>
    <n v="15"/>
    <n v="0"/>
    <n v="0"/>
    <n v="1"/>
    <n v="0"/>
    <n v="0"/>
    <s v="Morshed Chowdhury"/>
    <n v="0.5"/>
    <n v="50"/>
    <n v="9.5872222222222216"/>
    <n v="7.44"/>
    <n v="0"/>
    <m/>
    <m/>
    <m/>
    <m/>
    <m/>
  </r>
  <r>
    <x v="42"/>
    <s v="Week1"/>
    <n v="45726"/>
    <n v="9.1005555555555553"/>
    <n v="0"/>
    <n v="0"/>
    <n v="0"/>
    <n v="0"/>
    <x v="3"/>
    <d v="1899-12-30T04:55:49"/>
    <d v="1899-12-30T14:31:59"/>
    <n v="8.08"/>
    <s v="Big Star"/>
    <s v="c22bc77c-4646-4d9a-b357-6e931dd3a5e8"/>
    <s v="-"/>
    <s v="1045"/>
    <s v="March 3, 2025 8:36:53 AM"/>
    <n v="45726.208333333336"/>
    <n v="45726.205428240741"/>
    <n v="45726.604166666664"/>
    <n v="45726.60564814815"/>
    <s v="-"/>
    <s v="completed"/>
    <n v="9.61"/>
    <n v="9.5"/>
    <n v="123.44"/>
    <n v="119.22"/>
    <n v="59.63"/>
    <n v="6.62"/>
    <n v="0"/>
    <s v="-"/>
    <n v="0.50222222222222224"/>
    <n v="1"/>
    <n v="0.5"/>
    <n v="2.2599999999999998"/>
    <s v="{&quot;scheduledTs&quot;:1741619993,&quot;startedTs&quot;:1741618202,&quot;completedTs&quot;:1741620010,&quot;cancelledTs&quot;:null}"/>
    <s v="B376"/>
    <s v="B376"/>
    <s v="Minivan"/>
    <s v="Farmers Branch"/>
    <n v="0"/>
    <n v="0"/>
    <s v="autoAccept"/>
    <n v="32"/>
    <n v="28"/>
    <n v="0"/>
    <n v="0"/>
    <n v="4"/>
    <n v="0"/>
    <n v="0"/>
    <s v="Natalie  Haney"/>
    <n v="0.50222222222222224"/>
    <n v="50"/>
    <n v="9.6027777777777779"/>
    <n v="8.08"/>
    <n v="0"/>
    <m/>
    <m/>
    <m/>
    <m/>
    <m/>
  </r>
  <r>
    <x v="42"/>
    <s v="Week1"/>
    <n v="45727"/>
    <n v="9.1211111111111105"/>
    <n v="0"/>
    <n v="0"/>
    <n v="0"/>
    <n v="0"/>
    <x v="3"/>
    <d v="1899-12-30T04:55:08"/>
    <d v="1899-12-30T14:32:29"/>
    <n v="8.31"/>
    <s v="Big Star"/>
    <s v="e9b40473-9f5d-421a-8672-9e68dd979203"/>
    <s v="-"/>
    <s v="1045"/>
    <s v="March 3, 2025 8:36:20 AM"/>
    <n v="45727.208333333336"/>
    <n v="45727.204953703702"/>
    <n v="45727.604166666664"/>
    <n v="45727.60597222222"/>
    <s v="-"/>
    <s v="completed"/>
    <n v="9.6199999999999992"/>
    <n v="9.5"/>
    <n v="102.5"/>
    <n v="101.05"/>
    <n v="52.29"/>
    <n v="7.05"/>
    <n v="0"/>
    <s v="-"/>
    <n v="0.50138888888888888"/>
    <n v="1"/>
    <n v="0.5"/>
    <n v="1.39"/>
    <s v="{&quot;scheduledTs&quot;:1741706458,&quot;startedTs&quot;:1741704662,&quot;completedTs&quot;:1741706467,&quot;cancelledTs&quot;:null}"/>
    <s v="B376"/>
    <s v="B376"/>
    <s v="Minivan"/>
    <s v="Farmers Branch"/>
    <n v="0"/>
    <n v="0"/>
    <s v="autoAccept"/>
    <n v="30"/>
    <n v="28"/>
    <n v="0"/>
    <n v="0"/>
    <n v="2"/>
    <n v="0"/>
    <n v="0"/>
    <s v="Natalie  Haney"/>
    <n v="0.50138888888888888"/>
    <n v="50"/>
    <n v="9.6224999999999987"/>
    <n v="8.31"/>
    <n v="0"/>
    <m/>
    <m/>
    <m/>
    <m/>
    <m/>
  </r>
  <r>
    <x v="42"/>
    <s v="Week1"/>
    <n v="45728"/>
    <n v="9.1091666666666669"/>
    <n v="0"/>
    <n v="0"/>
    <n v="0"/>
    <n v="0"/>
    <x v="3"/>
    <d v="1899-12-30T04:55:38"/>
    <d v="1899-12-30T14:32:20"/>
    <n v="7.99"/>
    <s v="Big Star"/>
    <s v="2cd6ce14-8039-46b8-8030-82fd5ba8970e"/>
    <s v="-"/>
    <s v="1045"/>
    <s v="March 4, 2025 1:07:49 PM"/>
    <n v="45728.208333333336"/>
    <n v="45728.205312500002"/>
    <n v="45728.604166666664"/>
    <n v="45728.605798611112"/>
    <s v="-"/>
    <s v="completed"/>
    <n v="9.61"/>
    <n v="9.5"/>
    <n v="128.61000000000001"/>
    <n v="127.2"/>
    <n v="63.04"/>
    <n v="6.86"/>
    <n v="0"/>
    <s v="-"/>
    <n v="0.50249999999999995"/>
    <n v="1"/>
    <n v="0.5"/>
    <n v="1"/>
    <s v="{&quot;scheduledTs&quot;:1741791606,&quot;startedTs&quot;:1741789805,&quot;completedTs&quot;:1741791614,&quot;cancelledTs&quot;:null}"/>
    <s v="B376"/>
    <s v="B376"/>
    <s v="Minivan"/>
    <s v="Farmers Branch"/>
    <n v="0"/>
    <n v="0"/>
    <s v="autoAccept"/>
    <n v="29"/>
    <n v="28"/>
    <n v="0"/>
    <n v="0"/>
    <n v="1"/>
    <n v="0"/>
    <n v="0"/>
    <s v="Natalie  Haney"/>
    <n v="0.50249999999999995"/>
    <n v="50"/>
    <n v="9.6116666666666664"/>
    <n v="7.99"/>
    <n v="0"/>
    <m/>
    <m/>
    <m/>
    <m/>
    <m/>
  </r>
  <r>
    <x v="42"/>
    <s v="Week1"/>
    <n v="45732"/>
    <n v="9.0527777777777771"/>
    <n v="0"/>
    <n v="0"/>
    <n v="0"/>
    <n v="0"/>
    <x v="3"/>
    <d v="1899-12-30T04:58:02"/>
    <d v="1899-12-30T14:32:07"/>
    <n v="7.88"/>
    <s v="Big Star"/>
    <s v="a1dd51ec-f42a-49c9-89f4-8674f4f06b6d"/>
    <s v="-"/>
    <s v="3027"/>
    <s v="February 24, 2025 2:16:41 PM"/>
    <n v="45732.208333333336"/>
    <n v="45732.206967592596"/>
    <n v="45732.604166666664"/>
    <n v="45732.605636574073"/>
    <s v="-"/>
    <s v="completed"/>
    <n v="9.57"/>
    <n v="9.5"/>
    <n v="193.41"/>
    <n v="182.02"/>
    <n v="121.65"/>
    <n v="7.61"/>
    <n v="0"/>
    <s v="-"/>
    <n v="0.51527777777777772"/>
    <n v="1"/>
    <n v="0.5"/>
    <n v="9.4700000000000006"/>
    <s v="{&quot;scheduledTs&quot;:1742142260,&quot;startedTs&quot;:1742140445,&quot;completedTs&quot;:1742142300,&quot;cancelledTs&quot;:null}"/>
    <s v="B376"/>
    <s v="B376"/>
    <s v="Minivan"/>
    <s v="East Plano &amp; East Telecom"/>
    <n v="0"/>
    <n v="0"/>
    <s v="autoAccept"/>
    <n v="19"/>
    <n v="17"/>
    <n v="0"/>
    <n v="0"/>
    <n v="2"/>
    <n v="0"/>
    <n v="0"/>
    <s v="Natalie  Haney"/>
    <n v="0.51527777777777772"/>
    <n v="50"/>
    <n v="9.5680555555555546"/>
    <n v="7.88"/>
    <n v="0"/>
    <m/>
    <m/>
    <m/>
    <m/>
    <m/>
  </r>
  <r>
    <x v="43"/>
    <s v="Week1"/>
    <n v="45726"/>
    <n v="8.9988888888888887"/>
    <n v="0"/>
    <n v="3.2986111111111111E-3"/>
    <n v="0"/>
    <n v="50"/>
    <x v="3"/>
    <d v="1899-12-30T04:55:06"/>
    <d v="1899-12-30T14:25:15"/>
    <n v="8.19"/>
    <s v="Big Star"/>
    <s v="fa088df3-9c8d-4939-a944-2ab50cd880a6"/>
    <s v="-"/>
    <s v="1055"/>
    <s v="March 3, 2025 8:36:55 AM"/>
    <n v="45726.208333333336"/>
    <n v="45726.204930555556"/>
    <n v="45726.604166666664"/>
    <n v="45726.600949074076"/>
    <s v="-"/>
    <s v="completed"/>
    <n v="9.5"/>
    <n v="9.5"/>
    <n v="187.26"/>
    <n v="163.57"/>
    <n v="119.2"/>
    <n v="6.8"/>
    <n v="0"/>
    <s v="-"/>
    <n v="0.50361111111111112"/>
    <n v="1"/>
    <n v="0.5"/>
    <n v="9.42"/>
    <s v="{&quot;scheduledTs&quot;:1741625159,&quot;startedTs&quot;:1741623362,&quot;completedTs&quot;:1741625175,&quot;cancelledTs&quot;:null}"/>
    <s v="B356"/>
    <s v="B356"/>
    <s v="Minivan"/>
    <s v="Keller Springs &amp; NW Carrollton"/>
    <n v="0"/>
    <n v="0"/>
    <s v="autoAccept"/>
    <n v="20"/>
    <n v="15"/>
    <n v="0"/>
    <n v="0"/>
    <n v="5"/>
    <n v="0"/>
    <n v="0"/>
    <s v="Natasha Tittle"/>
    <n v="0.50361111111111112"/>
    <n v="50"/>
    <n v="9.5024999999999995"/>
    <n v="8.19"/>
    <n v="50"/>
    <m/>
    <m/>
    <m/>
    <m/>
    <m/>
  </r>
  <r>
    <x v="43"/>
    <s v="Week1"/>
    <n v="45731"/>
    <n v="9.024166666666666"/>
    <n v="0"/>
    <n v="2.3611111111111111E-3"/>
    <n v="0"/>
    <n v="50"/>
    <x v="3"/>
    <d v="1899-12-30T04:55:08"/>
    <d v="1899-12-30T14:26:36"/>
    <n v="8.65"/>
    <s v="Big Star"/>
    <s v="cb687e63-12cd-43d4-840c-3127f81b4724"/>
    <s v="-"/>
    <s v="2039"/>
    <s v="February 24, 2025 2:15:19 PM"/>
    <n v="45731.208333333336"/>
    <n v="45731.204953703702"/>
    <n v="45731.604166666664"/>
    <n v="45731.601805555554"/>
    <s v="-"/>
    <s v="completed"/>
    <n v="9.52"/>
    <n v="9.5"/>
    <n v="181.78"/>
    <n v="169.64"/>
    <n v="90.9"/>
    <n v="6.16"/>
    <n v="0"/>
    <s v="driver out the zone getting gas and 10-7 "/>
    <n v="0.50027777777777782"/>
    <n v="1"/>
    <n v="0.5"/>
    <n v="3.96"/>
    <s v="{&quot;scheduledTs&quot;:1742056734,&quot;startedTs&quot;:1742054940,&quot;completedTs&quot;:1742056741,&quot;cancelledTs&quot;:null}"/>
    <s v="B347"/>
    <s v="B347"/>
    <s v="Minivan"/>
    <s v="Cypress Waters"/>
    <n v="0"/>
    <n v="0"/>
    <s v="autoAccept"/>
    <n v="29"/>
    <n v="29"/>
    <n v="0"/>
    <n v="0"/>
    <n v="0"/>
    <n v="0"/>
    <n v="0"/>
    <s v="Natasha Tittle"/>
    <n v="0.50027777777777782"/>
    <n v="50"/>
    <n v="9.5244444444444447"/>
    <n v="8.65"/>
    <n v="50"/>
    <m/>
    <m/>
    <m/>
    <m/>
    <m/>
  </r>
  <r>
    <x v="44"/>
    <s v="Week1"/>
    <n v="45726"/>
    <n v="-0.77361111111111125"/>
    <n v="0"/>
    <n v="0.22914351851851852"/>
    <n v="0"/>
    <n v="50"/>
    <x v="3"/>
    <d v="1899-12-30T14:27:50"/>
    <d v="1899-12-30T18:29:02"/>
    <n v="0.4"/>
    <s v="Big Star"/>
    <s v="c9b64ba6-ea33-466b-b0c1-ce5b9cb55c6e"/>
    <s v="-"/>
    <s v="1026"/>
    <s v="March 3, 2025 8:36:56 AM"/>
    <n v="45726.604166666664"/>
    <n v="45726.600752314815"/>
    <n v="45726.999305555553"/>
    <n v="45727.00072916667"/>
    <s v="-"/>
    <s v="completed"/>
    <n v="9.6"/>
    <n v="9.48"/>
    <n v="16.16"/>
    <n v="5.68"/>
    <n v="14.36"/>
    <n v="12.78"/>
    <n v="256.7"/>
    <s v="per Ron crook driver quit on the spot and maybe left the vehicle at the service zone."/>
    <n v="0.51527777777777772"/>
    <n v="1"/>
    <n v="0.5"/>
    <n v="0"/>
    <s v="{&quot;scheduledTs&quot;:1741651170,&quot;startedTs&quot;:1741651205,&quot;completedTs&quot;:1741653060,&quot;cancelledTs&quot;:null}"/>
    <s v="B357"/>
    <s v="B357"/>
    <s v="Minivan"/>
    <s v="Legacy"/>
    <n v="0"/>
    <n v="0"/>
    <s v="autoAccept"/>
    <n v="2"/>
    <n v="1"/>
    <n v="0"/>
    <n v="0"/>
    <n v="1"/>
    <n v="0"/>
    <n v="0"/>
    <s v="Nekedra Jacobs"/>
    <n v="4.7936111111111108"/>
    <n v="50"/>
    <n v="4.0199999999999996"/>
    <n v="0.4"/>
    <n v="50"/>
    <m/>
    <m/>
    <m/>
    <m/>
    <m/>
  </r>
  <r>
    <x v="45"/>
    <s v="Week1"/>
    <n v="45732"/>
    <n v="7.6177777777777775"/>
    <n v="0"/>
    <n v="0"/>
    <n v="0"/>
    <n v="0"/>
    <x v="2"/>
    <d v="1899-12-30T12:25:06"/>
    <d v="1899-12-30T20:02:10"/>
    <n v="7.4"/>
    <s v="Big Star"/>
    <s v="2b8bde4e-faad-4ce6-b3e1-b8a0959e8190"/>
    <s v="-"/>
    <s v="1087"/>
    <s v="February 24, 2025 2:16:44 PM"/>
    <n v="45732.520833333336"/>
    <n v="45732.517430555556"/>
    <n v="45732.833333333336"/>
    <n v="45732.83488425926"/>
    <s v="-"/>
    <s v="completed"/>
    <n v="7.62"/>
    <n v="7.5"/>
    <n v="243.26"/>
    <n v="242.51"/>
    <n v="134.88"/>
    <n v="4.46"/>
    <n v="0"/>
    <s v="-"/>
    <n v="0"/>
    <n v="0"/>
    <n v="0"/>
    <n v="0"/>
    <s v="-"/>
    <s v="B370"/>
    <s v="B370"/>
    <s v="Minivan"/>
    <s v="North Dallas Zone to Zone"/>
    <n v="0"/>
    <n v="0"/>
    <s v="autoAccept"/>
    <n v="27"/>
    <n v="27"/>
    <n v="0"/>
    <n v="0"/>
    <n v="0"/>
    <n v="0"/>
    <n v="0"/>
    <s v="Phillip Saylor"/>
    <n v="0"/>
    <n v="50"/>
    <n v="7.6177777777777775"/>
    <n v="7.4"/>
    <n v="0"/>
    <m/>
    <m/>
    <m/>
    <m/>
    <m/>
  </r>
  <r>
    <x v="46"/>
    <s v="Week1"/>
    <n v="45727"/>
    <n v="9.0777777777777757"/>
    <n v="0"/>
    <n v="0"/>
    <n v="0"/>
    <n v="0"/>
    <x v="2"/>
    <d v="1899-12-30T14:25:26"/>
    <d v="1899-12-30T00:00:07"/>
    <n v="8.57"/>
    <s v="Big Star"/>
    <s v="30745b96-dffb-4ddc-b36d-ad5d75efdb6b"/>
    <s v="-"/>
    <s v="1066"/>
    <s v="March 3, 2025 8:36:21 AM"/>
    <n v="45727.604166666664"/>
    <n v="45727.601006944446"/>
    <n v="45727.999305555553"/>
    <n v="45728.000092592592"/>
    <s v="-"/>
    <s v="completed"/>
    <n v="9.58"/>
    <n v="9.48"/>
    <n v="193.17"/>
    <n v="193.01"/>
    <n v="99.25"/>
    <n v="6.85"/>
    <n v="0"/>
    <s v="-"/>
    <n v="0.50027777777777782"/>
    <n v="1"/>
    <n v="0.5"/>
    <n v="0.68"/>
    <s v="{&quot;scheduledTs&quot;:1741744776,&quot;startedTs&quot;:1741743000,&quot;completedTs&quot;:1741744801,&quot;cancelledTs&quot;:null}"/>
    <s v="B375"/>
    <s v="B375"/>
    <s v="Minivan"/>
    <s v="Park Cities"/>
    <n v="0"/>
    <n v="0"/>
    <s v="autoAccept"/>
    <n v="26"/>
    <n v="23"/>
    <n v="0"/>
    <n v="0"/>
    <n v="3"/>
    <n v="0"/>
    <n v="0"/>
    <s v="Prince Williams"/>
    <n v="0.50027777777777782"/>
    <n v="50"/>
    <n v="9.5780555555555544"/>
    <n v="8.57"/>
    <n v="0"/>
    <m/>
    <m/>
    <m/>
    <m/>
    <m/>
  </r>
  <r>
    <x v="46"/>
    <s v="Week1"/>
    <n v="45728"/>
    <n v="9.0788888888888888"/>
    <n v="0"/>
    <n v="0"/>
    <n v="0"/>
    <n v="0"/>
    <x v="2"/>
    <d v="1899-12-30T14:25:24"/>
    <d v="1899-12-30T00:00:08"/>
    <n v="8.4499999999999993"/>
    <s v="Big Star"/>
    <s v="3b26f9be-f6e6-4132-8386-87f977ceb003"/>
    <s v="-"/>
    <s v="1088"/>
    <s v="March 4, 2025 1:07:49 PM"/>
    <n v="45728.604166666664"/>
    <n v="45728.600972222222"/>
    <n v="45728.999305555553"/>
    <n v="45729.000115740739"/>
    <s v="-"/>
    <s v="completed"/>
    <n v="9.58"/>
    <n v="9.48"/>
    <n v="208.25"/>
    <n v="200.14"/>
    <n v="106.11"/>
    <n v="6.81"/>
    <n v="0"/>
    <s v="-"/>
    <n v="0.5"/>
    <n v="1"/>
    <n v="0.5"/>
    <n v="1.2"/>
    <s v="{&quot;scheduledTs&quot;:1741831177,&quot;startedTs&quot;:1741829401,&quot;completedTs&quot;:1741831201,&quot;cancelledTs&quot;:null}"/>
    <s v="B375"/>
    <s v="B375"/>
    <s v="Minivan"/>
    <s v="Park Cities"/>
    <n v="0"/>
    <n v="0"/>
    <s v="autoAccept"/>
    <n v="23"/>
    <n v="21"/>
    <n v="0"/>
    <n v="0"/>
    <n v="2"/>
    <n v="0"/>
    <n v="0"/>
    <s v="Prince Williams"/>
    <n v="0.5"/>
    <n v="50"/>
    <n v="9.5788888888888888"/>
    <n v="8.4499999999999993"/>
    <n v="0"/>
    <m/>
    <m/>
    <m/>
    <m/>
    <m/>
  </r>
  <r>
    <x v="46"/>
    <s v="Week1"/>
    <n v="45729"/>
    <n v="9.0627777777777769"/>
    <n v="0"/>
    <n v="0"/>
    <n v="0"/>
    <n v="0"/>
    <x v="2"/>
    <d v="1899-12-30T14:25:33"/>
    <d v="1899-12-30T00:00:15"/>
    <n v="7.89"/>
    <s v="Big Star"/>
    <s v="f5c0ae17-4a7d-4c2e-9103-2e95b78e0835"/>
    <s v="-"/>
    <s v="1088"/>
    <s v="March 5, 2025 8:11:35 AM"/>
    <n v="45729.604166666664"/>
    <n v="45729.601076388892"/>
    <n v="45729.999305555553"/>
    <n v="45730.000196759262"/>
    <s v="-"/>
    <s v="completed"/>
    <n v="9.58"/>
    <n v="9.48"/>
    <n v="198.43"/>
    <n v="188.38"/>
    <n v="76.63"/>
    <n v="5.64"/>
    <n v="0"/>
    <s v="-"/>
    <n v="0.51555555555555554"/>
    <n v="1"/>
    <n v="0.5"/>
    <n v="1.56"/>
    <s v="{&quot;scheduledTs&quot;:1741913190,&quot;startedTs&quot;:1741911364,&quot;completedTs&quot;:1741913220,&quot;cancelledTs&quot;:null}"/>
    <s v="B375"/>
    <s v="B375"/>
    <s v="Minivan"/>
    <s v="Park Cities"/>
    <n v="0"/>
    <n v="0"/>
    <s v="autoAccept"/>
    <n v="28"/>
    <n v="27"/>
    <n v="0"/>
    <n v="0"/>
    <n v="1"/>
    <n v="0"/>
    <n v="0"/>
    <s v="Prince Williams"/>
    <n v="0.51555555555555554"/>
    <n v="50"/>
    <n v="9.5783333333333331"/>
    <n v="7.89"/>
    <n v="0"/>
    <m/>
    <m/>
    <m/>
    <m/>
    <m/>
  </r>
  <r>
    <x v="46"/>
    <s v="Week1"/>
    <n v="45730"/>
    <n v="7.5966666666666667"/>
    <n v="0"/>
    <n v="0"/>
    <n v="0"/>
    <n v="0"/>
    <x v="2"/>
    <d v="1899-12-30T12:25:15"/>
    <d v="1899-12-30T20:01:03"/>
    <n v="6.7"/>
    <s v="Big Star"/>
    <s v="2f1a1cea-2210-4b0d-908f-d58238ba25d6"/>
    <s v="-"/>
    <s v="1083"/>
    <s v="March 11, 2025 9:00:10 AM"/>
    <n v="45730.520833333336"/>
    <n v="45730.517534722225"/>
    <n v="45730.833333333336"/>
    <n v="45730.834085648145"/>
    <s v="-"/>
    <s v="completed"/>
    <n v="7.6"/>
    <n v="7.5"/>
    <n v="203.01"/>
    <n v="187.84"/>
    <n v="96.29"/>
    <n v="4.6100000000000003"/>
    <n v="0"/>
    <s v="-"/>
    <n v="0"/>
    <n v="0"/>
    <n v="0"/>
    <n v="0"/>
    <s v="-"/>
    <s v="B375"/>
    <s v="B375"/>
    <s v="Minivan"/>
    <s v="North Dallas Zone to Zone"/>
    <n v="0"/>
    <n v="0"/>
    <s v="autoAccept"/>
    <n v="21"/>
    <n v="17"/>
    <n v="0"/>
    <n v="0"/>
    <n v="4"/>
    <n v="0"/>
    <n v="0"/>
    <s v="Prince Williams"/>
    <n v="0"/>
    <n v="50"/>
    <n v="7.5966666666666667"/>
    <n v="6.7"/>
    <n v="0"/>
    <m/>
    <m/>
    <m/>
    <m/>
    <m/>
  </r>
  <r>
    <x v="46"/>
    <s v="Week1"/>
    <n v="45731"/>
    <n v="9.0705555555555559"/>
    <n v="0"/>
    <n v="0"/>
    <n v="0"/>
    <n v="0"/>
    <x v="2"/>
    <d v="1899-12-30T14:26:24"/>
    <d v="1899-12-30T00:00:38"/>
    <n v="8.61"/>
    <s v="Big Star"/>
    <s v="ea7b530f-0c5e-4c40-ad6f-1ef41cba11d9"/>
    <s v="-"/>
    <s v="1083"/>
    <s v="February 24, 2025 2:15:22 PM"/>
    <n v="45731.604166666664"/>
    <n v="45731.601678240739"/>
    <n v="45731.999305555553"/>
    <n v="45732.000439814816"/>
    <s v="-"/>
    <s v="completed"/>
    <n v="9.57"/>
    <n v="9.48"/>
    <n v="284.86"/>
    <n v="278.58"/>
    <n v="138.33000000000001"/>
    <n v="6.67"/>
    <n v="0"/>
    <s v="-"/>
    <n v="0.5"/>
    <n v="1"/>
    <n v="0.5"/>
    <n v="3.64"/>
    <s v="{&quot;scheduledTs&quot;:1742090488,&quot;startedTs&quot;:1742088720,&quot;completedTs&quot;:1742090520,&quot;cancelledTs&quot;:null}"/>
    <s v="B375"/>
    <s v="B375"/>
    <s v="Minivan"/>
    <s v="North Dallas Zone to Zone"/>
    <n v="0"/>
    <n v="0"/>
    <s v="autoAccept"/>
    <n v="23"/>
    <n v="22"/>
    <n v="0"/>
    <n v="0"/>
    <n v="1"/>
    <n v="0"/>
    <n v="0"/>
    <s v="Prince Williams"/>
    <n v="0.5"/>
    <n v="50"/>
    <n v="9.5705555555555559"/>
    <n v="8.61"/>
    <n v="0"/>
    <m/>
    <m/>
    <m/>
    <m/>
    <m/>
  </r>
  <r>
    <x v="46"/>
    <s v="Week1"/>
    <n v="45732"/>
    <n v="9.0833333333333321"/>
    <n v="0"/>
    <n v="0"/>
    <n v="0"/>
    <n v="0"/>
    <x v="2"/>
    <d v="1899-12-30T14:25:32"/>
    <d v="1899-12-30T00:00:32"/>
    <n v="8.44"/>
    <s v="Big Star"/>
    <s v="93b65ad0-d75f-4f1b-bae7-b22ee19d7b53"/>
    <s v="-"/>
    <s v="1088"/>
    <s v="February 24, 2025 2:16:45 PM"/>
    <n v="45732.604166666664"/>
    <n v="45732.601064814815"/>
    <n v="45732.999305555553"/>
    <n v="45733.000381944446"/>
    <s v="-"/>
    <s v="completed"/>
    <n v="9.58"/>
    <n v="9.48"/>
    <n v="216.2"/>
    <n v="212.79"/>
    <n v="86.99"/>
    <n v="6.4"/>
    <n v="0"/>
    <s v="-"/>
    <n v="0.5"/>
    <n v="1"/>
    <n v="0.5"/>
    <n v="0.33"/>
    <s v="{&quot;scheduledTs&quot;:1742175527,&quot;startedTs&quot;:1742173740,&quot;completedTs&quot;:1742175540,&quot;cancelledTs&quot;:null}"/>
    <s v="B375"/>
    <s v="B375"/>
    <s v="Minivan"/>
    <s v="Park Cities"/>
    <n v="0"/>
    <n v="0"/>
    <s v="autoAccept"/>
    <n v="20"/>
    <n v="18"/>
    <n v="0"/>
    <n v="0"/>
    <n v="2"/>
    <n v="0"/>
    <n v="0"/>
    <s v="Prince Williams"/>
    <n v="0.5"/>
    <n v="50"/>
    <n v="9.5833333333333321"/>
    <n v="8.44"/>
    <n v="0"/>
    <m/>
    <m/>
    <m/>
    <m/>
    <m/>
  </r>
  <r>
    <x v="47"/>
    <s v="Week1"/>
    <n v="45726"/>
    <n v="8.9975000000000005"/>
    <n v="1.0416666666666667E-4"/>
    <n v="0"/>
    <n v="0"/>
    <n v="0"/>
    <x v="2"/>
    <d v="1899-12-30T14:30:09"/>
    <d v="1899-12-30T00:00:59"/>
    <n v="8.76"/>
    <s v="Big Star"/>
    <s v="1c32d0b2-8218-4a2e-9023-df57e9df34aa"/>
    <s v="-"/>
    <s v="1083"/>
    <s v="March 3, 2025 8:36:56 AM"/>
    <n v="45726.604166666664"/>
    <n v="45726.604270833333"/>
    <n v="45726.999305555553"/>
    <n v="45727.000810185185"/>
    <s v="-"/>
    <s v="completed"/>
    <n v="9.52"/>
    <n v="9.48"/>
    <n v="121.23"/>
    <n v="117.71"/>
    <n v="49.71"/>
    <n v="6.8"/>
    <n v="0"/>
    <s v="-"/>
    <n v="0.5163888888888889"/>
    <n v="1"/>
    <n v="0.5"/>
    <n v="0.41"/>
    <s v="{&quot;scheduledTs&quot;:1741657413,&quot;startedTs&quot;:1741655581,&quot;completedTs&quot;:1741657440,&quot;cancelledTs&quot;:null}"/>
    <s v="B331"/>
    <s v="B331"/>
    <s v="Minivan"/>
    <s v="North Dallas Zone to Zone"/>
    <n v="0"/>
    <n v="0"/>
    <s v="autoAccept"/>
    <n v="20"/>
    <n v="16"/>
    <n v="0"/>
    <n v="0"/>
    <n v="4"/>
    <n v="0"/>
    <n v="0"/>
    <s v="Rochelle Dawson"/>
    <n v="0.5163888888888889"/>
    <n v="50"/>
    <n v="9.5138888888888893"/>
    <n v="8.76"/>
    <n v="0"/>
    <m/>
    <m/>
    <m/>
    <m/>
    <m/>
  </r>
  <r>
    <x v="47"/>
    <s v="Week1"/>
    <n v="45727"/>
    <n v="8.8953333333333315"/>
    <n v="0"/>
    <n v="0"/>
    <n v="0"/>
    <n v="0"/>
    <x v="2"/>
    <d v="1899-12-30T14:27:26"/>
    <d v="1899-12-30T00:01:08"/>
    <n v="8.24"/>
    <s v="Big Star"/>
    <s v="a9fc8018-86cb-4b8c-807c-e487980c45b9"/>
    <s v="-"/>
    <s v="1083"/>
    <s v="March 3, 2025 8:36:21 AM"/>
    <n v="45727.604166666664"/>
    <n v="45727.602384259262"/>
    <n v="45727.999305555553"/>
    <n v="45728.000844907408"/>
    <s v="-"/>
    <s v="completed"/>
    <n v="9.56"/>
    <n v="9.48"/>
    <n v="147.85"/>
    <n v="136.69999999999999"/>
    <n v="62.92"/>
    <n v="5.6"/>
    <n v="9.98"/>
    <s v="-"/>
    <n v="0.5"/>
    <n v="1"/>
    <n v="0.5"/>
    <n v="1.05"/>
    <s v="{&quot;scheduledTs&quot;:1741745570,&quot;startedTs&quot;:1741743780,&quot;completedTs&quot;:1741745580,&quot;cancelledTs&quot;:null}"/>
    <s v="B331"/>
    <s v="B331"/>
    <s v="Minivan"/>
    <s v="North Dallas Zone to Zone"/>
    <n v="0"/>
    <n v="0"/>
    <s v="autoAccept"/>
    <n v="26"/>
    <n v="25"/>
    <n v="0"/>
    <n v="0"/>
    <n v="1"/>
    <n v="0"/>
    <n v="0"/>
    <s v="Rochelle Dawson"/>
    <n v="0.66633333333333333"/>
    <n v="50"/>
    <n v="9.5616666666666656"/>
    <n v="8.24"/>
    <n v="0"/>
    <m/>
    <m/>
    <m/>
    <m/>
    <m/>
  </r>
  <r>
    <x v="47"/>
    <s v="Week1"/>
    <n v="45728"/>
    <n v="9.0613888888888887"/>
    <n v="0"/>
    <n v="0"/>
    <n v="0"/>
    <n v="0"/>
    <x v="2"/>
    <d v="1899-12-30T14:27:22"/>
    <d v="1899-12-30T00:01:03"/>
    <n v="8.69"/>
    <s v="Big Star"/>
    <s v="97a2344b-661e-4286-8e45-36a3ac685d26"/>
    <s v="-"/>
    <s v="1087"/>
    <s v="March 4, 2025 1:07:50 PM"/>
    <n v="45728.604166666664"/>
    <n v="45728.602337962962"/>
    <n v="45728.999305555553"/>
    <n v="45729.000844907408"/>
    <s v="-"/>
    <s v="completed"/>
    <n v="9.56"/>
    <n v="9.48"/>
    <n v="152.18"/>
    <n v="147.63"/>
    <n v="74.760000000000005"/>
    <n v="5.82"/>
    <n v="0"/>
    <s v="-"/>
    <n v="0.5"/>
    <n v="1"/>
    <n v="0.5"/>
    <n v="2.31"/>
    <s v="{&quot;scheduledTs&quot;:1741828128,&quot;startedTs&quot;:1741826340,&quot;completedTs&quot;:1741828140,&quot;cancelledTs&quot;:null}"/>
    <s v="B371"/>
    <s v="B371"/>
    <s v="Minivan"/>
    <s v="North Dallas Zone to Zone"/>
    <n v="0"/>
    <n v="0"/>
    <s v="autoAccept"/>
    <n v="23"/>
    <n v="18"/>
    <n v="0"/>
    <n v="0"/>
    <n v="5"/>
    <n v="0"/>
    <n v="0"/>
    <s v="Rochelle Dawson"/>
    <n v="0.5"/>
    <n v="50"/>
    <n v="9.5613888888888887"/>
    <n v="8.69"/>
    <n v="0"/>
    <m/>
    <m/>
    <m/>
    <m/>
    <m/>
  </r>
  <r>
    <x v="47"/>
    <s v="Week1"/>
    <n v="45729"/>
    <n v="7.9194999999999993"/>
    <n v="0"/>
    <n v="0"/>
    <n v="0"/>
    <n v="0"/>
    <x v="2"/>
    <d v="1899-12-30T14:25:06"/>
    <d v="1899-12-30T00:01:11"/>
    <n v="8.4499999999999993"/>
    <s v="Big Star"/>
    <s v="d4123b4f-cc40-4d0c-925e-bcbae0c35662"/>
    <s v="-"/>
    <s v="1087"/>
    <s v="March 5, 2025 8:11:35 AM"/>
    <n v="45729.604166666664"/>
    <n v="45729.600763888891"/>
    <n v="45729.999305555553"/>
    <n v="45730.000821759262"/>
    <s v="-"/>
    <s v="completed"/>
    <n v="9.6"/>
    <n v="9.48"/>
    <n v="129.25"/>
    <n v="123.35"/>
    <n v="55.41"/>
    <n v="7.96"/>
    <n v="69.98"/>
    <s v="-"/>
    <n v="0.51555555555555554"/>
    <n v="1"/>
    <n v="0.5"/>
    <n v="3.14"/>
    <s v="{&quot;scheduledTs&quot;:1741912255,&quot;startedTs&quot;:1741910405,&quot;completedTs&quot;:1741912261,&quot;cancelledTs&quot;:null}"/>
    <s v="B371"/>
    <s v="B371"/>
    <s v="Minivan"/>
    <s v="North Dallas Zone to Zone"/>
    <n v="0"/>
    <n v="0"/>
    <s v="autoAccept"/>
    <n v="15"/>
    <n v="13"/>
    <n v="0"/>
    <n v="0"/>
    <n v="2"/>
    <n v="0"/>
    <n v="0"/>
    <s v="Rochelle Dawson"/>
    <n v="1.681888888888889"/>
    <n v="50"/>
    <n v="9.6013888888888879"/>
    <n v="8.4499999999999993"/>
    <n v="0"/>
    <m/>
    <m/>
    <m/>
    <m/>
    <m/>
  </r>
  <r>
    <x v="48"/>
    <s v="Week1"/>
    <n v="45726"/>
    <n v="9.0936111111111124"/>
    <n v="0"/>
    <n v="0"/>
    <n v="0"/>
    <n v="0"/>
    <x v="2"/>
    <d v="1899-12-30T14:25:25"/>
    <d v="1899-12-30T00:01:03"/>
    <n v="8.7799999999999994"/>
    <s v="Big Star"/>
    <s v="80127db9-d1be-4b6f-87db-1f0323e5ec16"/>
    <s v="-"/>
    <s v="1084"/>
    <s v="March 3, 2025 8:36:57 AM"/>
    <n v="45726.604166666664"/>
    <n v="45726.600983796299"/>
    <n v="45726.999305555553"/>
    <n v="45727.000810185185"/>
    <s v="-"/>
    <s v="completed"/>
    <n v="9.6"/>
    <n v="9.48"/>
    <n v="337.5"/>
    <n v="333.71"/>
    <n v="156.53"/>
    <n v="5.82"/>
    <n v="0"/>
    <s v="-"/>
    <n v="0.50027777777777782"/>
    <n v="1"/>
    <n v="0.5"/>
    <n v="7.02"/>
    <s v="{&quot;scheduledTs&quot;:1741658684,&quot;startedTs&quot;:1741656900,&quot;completedTs&quot;:1741658701,&quot;cancelledTs&quot;:null}"/>
    <s v="B320"/>
    <s v="B320"/>
    <s v="Minivan"/>
    <s v="North Dallas Zone to Zone"/>
    <n v="0"/>
    <n v="0"/>
    <s v="autoAccept"/>
    <n v="25"/>
    <n v="22"/>
    <n v="0"/>
    <n v="0"/>
    <n v="3"/>
    <n v="0"/>
    <n v="0"/>
    <s v="Ronnie Carter"/>
    <n v="0.50027777777777782"/>
    <n v="50"/>
    <n v="9.5938888888888894"/>
    <n v="8.7799999999999994"/>
    <n v="0"/>
    <m/>
    <m/>
    <m/>
    <m/>
    <m/>
  </r>
  <r>
    <x v="48"/>
    <s v="Week1"/>
    <n v="45727"/>
    <n v="9.0805555555555557"/>
    <n v="0"/>
    <n v="0"/>
    <n v="0"/>
    <n v="0"/>
    <x v="2"/>
    <d v="1899-12-30T14:25:11"/>
    <d v="1899-12-30T00:01:00"/>
    <n v="8.42"/>
    <s v="Big Star"/>
    <s v="d13932e4-f4ff-4051-9486-96570083b137"/>
    <s v="-"/>
    <s v="1084"/>
    <s v="March 3, 2025 8:36:21 AM"/>
    <n v="45727.604166666664"/>
    <n v="45727.600821759261"/>
    <n v="45727.999305555553"/>
    <n v="45728.000810185185"/>
    <s v="-"/>
    <s v="completed"/>
    <n v="9.6"/>
    <n v="9.48"/>
    <n v="309.02999999999997"/>
    <n v="302.79000000000002"/>
    <n v="156.19999999999999"/>
    <n v="6.04"/>
    <n v="0"/>
    <s v="-"/>
    <n v="0.5163888888888889"/>
    <n v="1"/>
    <n v="0.5"/>
    <n v="5.18"/>
    <s v="{&quot;scheduledTs&quot;:1741742156,&quot;startedTs&quot;:1741740301,&quot;completedTs&quot;:1741742160,&quot;cancelledTs&quot;:null}"/>
    <s v="B320"/>
    <s v="B320"/>
    <s v="Minivan"/>
    <s v="North Dallas Zone to Zone"/>
    <n v="0"/>
    <n v="0"/>
    <s v="autoAccept"/>
    <n v="20"/>
    <n v="19"/>
    <n v="0"/>
    <n v="0"/>
    <n v="1"/>
    <n v="0"/>
    <n v="0"/>
    <s v="Ronnie Carter"/>
    <n v="0.5163888888888889"/>
    <n v="50"/>
    <n v="9.5969444444444445"/>
    <n v="8.42"/>
    <n v="0"/>
    <m/>
    <m/>
    <m/>
    <m/>
    <m/>
  </r>
  <r>
    <x v="48"/>
    <s v="Week1"/>
    <n v="45730"/>
    <n v="9.0877777777777773"/>
    <n v="0"/>
    <n v="0"/>
    <n v="0"/>
    <n v="0"/>
    <x v="2"/>
    <d v="1899-12-30T14:26:01"/>
    <d v="1899-12-30T00:01:17"/>
    <n v="8.84"/>
    <s v="Big Star"/>
    <s v="06775bf0-aa43-4a58-8a57-56d2b470a1e1"/>
    <s v="-"/>
    <s v="1084"/>
    <s v="March 11, 2025 9:00:10 AM"/>
    <n v="45730.604166666664"/>
    <n v="45730.601400462961"/>
    <n v="45730.999305555553"/>
    <n v="45731.000902777778"/>
    <s v="-"/>
    <s v="completed"/>
    <n v="9.59"/>
    <n v="9.48"/>
    <n v="134.49"/>
    <n v="134.49"/>
    <n v="51.13"/>
    <n v="4.37"/>
    <n v="0"/>
    <s v="-"/>
    <n v="0.5"/>
    <n v="1"/>
    <n v="0.5"/>
    <n v="3.95"/>
    <s v="{&quot;scheduledTs&quot;:1742001331,&quot;startedTs&quot;:1741999560,&quot;completedTs&quot;:1742001360,&quot;cancelledTs&quot;:null}"/>
    <s v="B320"/>
    <s v="B320"/>
    <s v="Minivan"/>
    <s v="Park Cities"/>
    <n v="0"/>
    <n v="0"/>
    <s v="autoAccept"/>
    <n v="25"/>
    <n v="24"/>
    <n v="0"/>
    <n v="0"/>
    <n v="1"/>
    <n v="0"/>
    <n v="0"/>
    <s v="Ronnie Carter"/>
    <n v="0.5"/>
    <n v="50"/>
    <n v="9.5877777777777773"/>
    <n v="8.84"/>
    <n v="0"/>
    <m/>
    <m/>
    <m/>
    <m/>
    <m/>
  </r>
  <r>
    <x v="48"/>
    <s v="Week1"/>
    <n v="45731"/>
    <n v="7.5936111111111106"/>
    <n v="0"/>
    <n v="0"/>
    <n v="0"/>
    <n v="0"/>
    <x v="2"/>
    <d v="1899-12-30T12:26:27"/>
    <d v="1899-12-30T20:02:04"/>
    <n v="6.96"/>
    <s v="Big Star"/>
    <s v="7232b860-e821-4fde-ad21-1c4379d6d30b"/>
    <s v="-"/>
    <s v="1084"/>
    <s v="February 24, 2025 2:15:20 PM"/>
    <n v="45731.520833333336"/>
    <n v="45731.518368055556"/>
    <n v="45731.833333333336"/>
    <n v="45731.834780092591"/>
    <s v="-"/>
    <s v="completed"/>
    <n v="7.59"/>
    <n v="7.5"/>
    <n v="133.34"/>
    <n v="120.84"/>
    <n v="63.58"/>
    <n v="4.21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7"/>
    <n v="0"/>
    <n v="0"/>
    <n v="2"/>
    <n v="0"/>
    <n v="0"/>
    <s v="Ronnie Carter"/>
    <n v="0"/>
    <n v="50"/>
    <n v="7.5936111111111106"/>
    <n v="6.96"/>
    <n v="0"/>
    <m/>
    <m/>
    <m/>
    <m/>
    <m/>
  </r>
  <r>
    <x v="48"/>
    <s v="Week1"/>
    <n v="45732"/>
    <n v="7.5974999999999993"/>
    <n v="0"/>
    <n v="0"/>
    <n v="0"/>
    <n v="0"/>
    <x v="2"/>
    <d v="1899-12-30T12:26:22"/>
    <d v="1899-12-30T20:02:13"/>
    <n v="7.37"/>
    <s v="Big Star"/>
    <s v="0933245d-adaf-403f-98c4-16af34617f0f"/>
    <s v="-"/>
    <s v="1083"/>
    <s v="February 24, 2025 2:16:43 PM"/>
    <n v="45732.520833333336"/>
    <n v="45732.518310185187"/>
    <n v="45732.833333333336"/>
    <n v="45732.834872685184"/>
    <s v="-"/>
    <s v="completed"/>
    <n v="7.6"/>
    <n v="7.5"/>
    <n v="119.11"/>
    <n v="115.39"/>
    <n v="58.6"/>
    <n v="4.0199999999999996"/>
    <n v="0"/>
    <s v="Brookes Transit is assisting with route coverage using B331. - Tony Aguilar"/>
    <n v="0"/>
    <n v="0"/>
    <n v="0"/>
    <n v="0"/>
    <s v="-"/>
    <s v="B371"/>
    <s v="B371"/>
    <s v="Minivan"/>
    <s v="North &amp; South Central Plano"/>
    <n v="0"/>
    <n v="0"/>
    <s v="autoAccept"/>
    <n v="24"/>
    <n v="22"/>
    <n v="0"/>
    <n v="0"/>
    <n v="2"/>
    <n v="0"/>
    <n v="0"/>
    <s v="Ronnie Carter"/>
    <n v="0"/>
    <n v="50"/>
    <n v="7.5974999999999993"/>
    <n v="7.37"/>
    <n v="0"/>
    <m/>
    <m/>
    <m/>
    <m/>
    <m/>
  </r>
  <r>
    <x v="49"/>
    <s v="Week1"/>
    <n v="45727"/>
    <n v="6.8591111111111109"/>
    <n v="3.0092592592592595E-4"/>
    <n v="0"/>
    <n v="0"/>
    <n v="0"/>
    <x v="3"/>
    <d v="1899-12-30T12:30:26"/>
    <d v="1899-12-30T20:02:11"/>
    <n v="6.52"/>
    <s v="Big Star"/>
    <s v="b9cf936d-481a-4dbe-bdb8-1b1deaa54d20"/>
    <s v="-"/>
    <s v="1044"/>
    <s v="March 3, 2025 8:36:21 AM"/>
    <n v="45727.520833333336"/>
    <n v="45727.521064814813"/>
    <n v="45727.833333333336"/>
    <n v="45727.834861111114"/>
    <s v="-"/>
    <s v="completed"/>
    <n v="7.53"/>
    <n v="7.5"/>
    <n v="178.14"/>
    <n v="160.41999999999999"/>
    <n v="104.61"/>
    <n v="5.52"/>
    <n v="9.9700000000000006"/>
    <s v="-"/>
    <n v="0.50388888888888894"/>
    <n v="1"/>
    <n v="0.5"/>
    <n v="2.72"/>
    <s v="{&quot;scheduledTs&quot;:1741724573,&quot;startedTs&quot;:1741722781,&quot;completedTs&quot;:1741724595,&quot;cancelledTs&quot;:null}"/>
    <s v="B339"/>
    <s v="B339"/>
    <s v="Minivan"/>
    <s v="Farmers Branch"/>
    <n v="0"/>
    <n v="0"/>
    <s v="autoAccept"/>
    <n v="16"/>
    <n v="11"/>
    <n v="0"/>
    <n v="0"/>
    <n v="5"/>
    <n v="0"/>
    <n v="0"/>
    <s v="Shuronda  Mosley"/>
    <n v="0.67005555555555563"/>
    <n v="50"/>
    <n v="7.5291666666666668"/>
    <n v="6.52"/>
    <n v="0"/>
    <m/>
    <m/>
    <m/>
    <m/>
    <m/>
  </r>
  <r>
    <x v="49"/>
    <s v="Week1"/>
    <n v="45731"/>
    <n v="8.7766666666666655"/>
    <n v="2.4305555555555556E-3"/>
    <n v="6.875E-3"/>
    <n v="50"/>
    <n v="50"/>
    <x v="3"/>
    <d v="1899-12-30T05:03:30"/>
    <d v="1899-12-30T14:20:06"/>
    <n v="7.4"/>
    <s v="Big Star"/>
    <s v="778be559-d7c1-4e42-9c19-27d7b7f1ae43"/>
    <s v="-"/>
    <s v="2031"/>
    <s v="February 24, 2025 2:15:18 PM"/>
    <n v="45731.208333333336"/>
    <n v="45731.208333333336"/>
    <n v="45731.604166666664"/>
    <n v="45731.60560185185"/>
    <s v="-"/>
    <s v="completed"/>
    <n v="9.5299999999999994"/>
    <n v="9.5"/>
    <n v="262.31"/>
    <n v="231.21"/>
    <n v="132.9"/>
    <n v="7.2"/>
    <n v="0"/>
    <s v="-"/>
    <n v="0.5"/>
    <n v="1"/>
    <n v="0.5"/>
    <n v="4.17"/>
    <s v="{&quot;scheduledTs&quot;:1742051145,&quot;startedTs&quot;:1742049361,&quot;completedTs&quot;:1742051161,&quot;cancelledTs&quot;:null}"/>
    <s v="B339"/>
    <s v="B339"/>
    <s v="Minivan"/>
    <s v="Far North Plano"/>
    <n v="0"/>
    <n v="0"/>
    <s v="autoAccept"/>
    <n v="13"/>
    <n v="13"/>
    <n v="0"/>
    <n v="0"/>
    <n v="0"/>
    <n v="0"/>
    <n v="0"/>
    <s v="Shuronda  Mosley"/>
    <n v="0.5"/>
    <n v="50"/>
    <n v="9.2766666666666655"/>
    <n v="7.4"/>
    <n v="100"/>
    <m/>
    <m/>
    <m/>
    <m/>
    <m/>
  </r>
  <r>
    <x v="50"/>
    <s v="Week1"/>
    <n v="45726"/>
    <n v="9.0788888888888888"/>
    <n v="0"/>
    <n v="0"/>
    <n v="0"/>
    <n v="0"/>
    <x v="3"/>
    <d v="1899-12-30T14:25:19"/>
    <d v="1899-12-30T00:01:02"/>
    <n v="8.49"/>
    <s v="Big Star"/>
    <s v="fe8ccdee-80f9-4fce-b654-1a55691c1225"/>
    <s v="-"/>
    <s v="1046"/>
    <s v="March 3, 2025 8:36:57 AM"/>
    <n v="45726.604166666664"/>
    <n v="45726.600914351853"/>
    <n v="45726.999305555553"/>
    <n v="45727.000821759262"/>
    <s v="-"/>
    <s v="completed"/>
    <n v="9.6"/>
    <n v="9.48"/>
    <n v="88.13"/>
    <n v="87.87"/>
    <n v="37.65"/>
    <n v="5.95"/>
    <n v="0"/>
    <s v="-"/>
    <n v="0.5163888888888889"/>
    <n v="1"/>
    <n v="0.5"/>
    <n v="0.95"/>
    <s v="{&quot;scheduledTs&quot;:1741658220,&quot;startedTs&quot;:1741656421,&quot;completedTs&quot;:1741658280,&quot;cancelledTs&quot;:null}"/>
    <s v="B376"/>
    <s v="B376"/>
    <s v="Minivan"/>
    <s v="Farmers Branch"/>
    <n v="0"/>
    <n v="0"/>
    <s v="autoAccept"/>
    <n v="22"/>
    <n v="19"/>
    <n v="0"/>
    <n v="0"/>
    <n v="3"/>
    <n v="0"/>
    <n v="0"/>
    <s v="Tammy Spencer"/>
    <n v="0.5163888888888889"/>
    <n v="50"/>
    <n v="9.5952777777777776"/>
    <n v="8.49"/>
    <n v="0"/>
    <m/>
    <m/>
    <m/>
    <m/>
    <m/>
  </r>
  <r>
    <x v="50"/>
    <s v="Week1"/>
    <n v="45727"/>
    <n v="9.1016666666666666"/>
    <n v="0"/>
    <n v="0"/>
    <n v="0"/>
    <n v="0"/>
    <x v="3"/>
    <d v="1899-12-30T14:25:08"/>
    <d v="1899-12-30T00:01:14"/>
    <n v="8.42"/>
    <s v="Big Star"/>
    <s v="3d0e6fe5-4583-4741-88a4-025a9cf4ac9e"/>
    <s v="-"/>
    <s v="1046"/>
    <s v="March 3, 2025 8:36:21 AM"/>
    <n v="45727.604166666664"/>
    <n v="45727.600798611114"/>
    <n v="45727.999305555553"/>
    <n v="45728.000868055555"/>
    <s v="-"/>
    <s v="completed"/>
    <n v="9.6"/>
    <n v="9.48"/>
    <n v="124.94"/>
    <n v="117.66"/>
    <n v="64.7"/>
    <n v="5.84"/>
    <n v="0"/>
    <s v="-"/>
    <n v="0.5"/>
    <n v="1"/>
    <n v="0.5"/>
    <n v="1.74"/>
    <s v="{&quot;scheduledTs&quot;:1741741418,&quot;startedTs&quot;:1741739641,&quot;completedTs&quot;:1741741441,&quot;cancelledTs&quot;:null}"/>
    <s v="B376"/>
    <s v="B376"/>
    <s v="Minivan"/>
    <s v="Farmers Branch"/>
    <n v="0"/>
    <n v="0"/>
    <s v="autoAccept"/>
    <n v="29"/>
    <n v="27"/>
    <n v="0"/>
    <n v="0"/>
    <n v="2"/>
    <n v="0"/>
    <n v="0"/>
    <s v="Tammy Spencer"/>
    <n v="0.5"/>
    <n v="50"/>
    <n v="9.6016666666666666"/>
    <n v="8.42"/>
    <n v="0"/>
    <m/>
    <m/>
    <m/>
    <m/>
    <m/>
  </r>
  <r>
    <x v="50"/>
    <s v="Week1"/>
    <n v="45728"/>
    <n v="9.0783333333333331"/>
    <n v="0"/>
    <n v="0"/>
    <n v="0"/>
    <n v="0"/>
    <x v="3"/>
    <d v="1899-12-30T14:25:22"/>
    <d v="1899-12-30T00:01:01"/>
    <n v="7.84"/>
    <s v="Big Star"/>
    <s v="217ea417-7219-4dd2-b5da-04723f485335"/>
    <s v="-"/>
    <s v="1046"/>
    <s v="March 4, 2025 1:07:50 PM"/>
    <n v="45728.604166666664"/>
    <n v="45728.600949074076"/>
    <n v="45728.999305555553"/>
    <n v="45729.000798611109"/>
    <s v="-"/>
    <s v="completed"/>
    <n v="9.6"/>
    <n v="9.48"/>
    <n v="85.86"/>
    <n v="80.52"/>
    <n v="31.64"/>
    <n v="6.34"/>
    <n v="0"/>
    <s v="-"/>
    <n v="0.51583333333333337"/>
    <n v="1"/>
    <n v="0.5"/>
    <n v="1.96"/>
    <s v="{&quot;scheduledTs&quot;:1741827387,&quot;startedTs&quot;:1741825563,&quot;completedTs&quot;:1741827420,&quot;cancelledTs&quot;:null}"/>
    <s v="B376"/>
    <s v="B376"/>
    <s v="Minivan"/>
    <s v="Farmers Branch"/>
    <n v="0"/>
    <n v="0"/>
    <s v="autoAccept"/>
    <n v="23"/>
    <n v="19"/>
    <n v="0"/>
    <n v="0"/>
    <n v="4"/>
    <n v="0"/>
    <n v="0"/>
    <s v="Tammy Spencer"/>
    <n v="0.51583333333333337"/>
    <n v="50"/>
    <n v="9.5941666666666663"/>
    <n v="7.84"/>
    <n v="0"/>
    <m/>
    <m/>
    <m/>
    <m/>
    <m/>
  </r>
  <r>
    <x v="50"/>
    <s v="Week1"/>
    <n v="45730"/>
    <n v="7.5291666666666668"/>
    <n v="2.5462962962962961E-4"/>
    <n v="0"/>
    <n v="0"/>
    <n v="0"/>
    <x v="3"/>
    <d v="1899-12-30T12:30:22"/>
    <d v="1899-12-30T20:02:07"/>
    <n v="7.07"/>
    <s v="Big Star"/>
    <s v="e4ee4b61-d161-4820-8611-c4fb95edef4a"/>
    <s v="-"/>
    <s v="1044"/>
    <s v="March 11, 2025 9:00:10 AM"/>
    <n v="45730.520833333336"/>
    <n v="45730.517430555556"/>
    <n v="45730.833333333336"/>
    <n v="45730.834803240738"/>
    <s v="-"/>
    <s v="completed"/>
    <n v="7.62"/>
    <n v="7.5"/>
    <n v="78.33"/>
    <n v="73.459999999999994"/>
    <n v="35.32"/>
    <n v="4.16"/>
    <n v="0"/>
    <s v="-"/>
    <n v="0"/>
    <n v="0"/>
    <n v="0"/>
    <n v="0"/>
    <s v="-"/>
    <s v="B376"/>
    <s v="B376"/>
    <s v="Minivan"/>
    <s v="Farmers Branch"/>
    <n v="0"/>
    <n v="0"/>
    <s v="autoAccept"/>
    <n v="20"/>
    <n v="17"/>
    <n v="0"/>
    <n v="0"/>
    <n v="3"/>
    <n v="0"/>
    <n v="0"/>
    <s v="Tammy Spencer"/>
    <n v="0"/>
    <n v="50"/>
    <n v="7.5291666666666668"/>
    <n v="7.07"/>
    <n v="0"/>
    <m/>
    <m/>
    <m/>
    <m/>
    <m/>
  </r>
  <r>
    <x v="50"/>
    <s v="Week1"/>
    <n v="45731"/>
    <n v="9.0822222222222209"/>
    <n v="0"/>
    <n v="0"/>
    <n v="0"/>
    <n v="0"/>
    <x v="3"/>
    <d v="1899-12-30T14:25:07"/>
    <d v="1899-12-30T00:01:03"/>
    <n v="8.02"/>
    <s v="Big Star"/>
    <s v="beca0d9e-3dea-4cb7-acff-69873468b8d4"/>
    <s v="-"/>
    <s v="2042"/>
    <s v="February 24, 2025 2:15:21 PM"/>
    <n v="45731.604166666664"/>
    <n v="45731.600775462961"/>
    <n v="45731.999305555553"/>
    <n v="45732.000752314816"/>
    <s v="-"/>
    <s v="completed"/>
    <n v="9.6"/>
    <n v="9.48"/>
    <n v="93.97"/>
    <n v="91.18"/>
    <n v="46.81"/>
    <n v="7.52"/>
    <n v="0"/>
    <s v="-"/>
    <n v="0.51666666666666672"/>
    <n v="1"/>
    <n v="0.5"/>
    <n v="0.02"/>
    <s v="{&quot;scheduledTs&quot;:1742084754,&quot;startedTs&quot;:1742082901,&quot;completedTs&quot;:1742084761,&quot;cancelledTs&quot;:null}"/>
    <s v="B376"/>
    <s v="B376"/>
    <s v="Minivan"/>
    <s v="Farmers Branch"/>
    <n v="0"/>
    <n v="0"/>
    <s v="autoAccept"/>
    <n v="19"/>
    <n v="17"/>
    <n v="0"/>
    <n v="0"/>
    <n v="2"/>
    <n v="0"/>
    <n v="0"/>
    <s v="Tammy Spencer"/>
    <n v="0.51666666666666672"/>
    <n v="50"/>
    <n v="9.5988888888888884"/>
    <n v="8.02"/>
    <n v="0"/>
    <m/>
    <m/>
    <m/>
    <m/>
    <m/>
  </r>
  <r>
    <x v="50"/>
    <s v="Week1"/>
    <n v="45732"/>
    <n v="9.0780555555555562"/>
    <n v="0"/>
    <n v="0"/>
    <n v="0"/>
    <n v="0"/>
    <x v="3"/>
    <d v="1899-12-30T14:25:30"/>
    <d v="1899-12-30T00:01:04"/>
    <n v="8.23"/>
    <s v="Big Star"/>
    <s v="c7c41086-01d0-4133-8b20-ca02bcd1f3ed"/>
    <s v="-"/>
    <s v="3040"/>
    <s v="February 24, 2025 2:16:45 PM"/>
    <n v="45732.604166666664"/>
    <n v="45732.601041666669"/>
    <n v="45732.999305555553"/>
    <n v="45733.000775462962"/>
    <s v="-"/>
    <s v="completed"/>
    <n v="9.59"/>
    <n v="9.48"/>
    <n v="88.75"/>
    <n v="86.33"/>
    <n v="50.67"/>
    <n v="7.07"/>
    <n v="0"/>
    <s v="-"/>
    <n v="0.51472222222222219"/>
    <n v="1"/>
    <n v="0.5"/>
    <n v="1.84"/>
    <s v="{&quot;scheduledTs&quot;:1742171814,&quot;startedTs&quot;:1742169967,&quot;completedTs&quot;:1742171820,&quot;cancelledTs&quot;:null}"/>
    <s v="B376"/>
    <s v="B376"/>
    <s v="Minivan"/>
    <s v="Farmers Branch"/>
    <n v="0"/>
    <n v="0"/>
    <s v="autoAccept"/>
    <n v="19"/>
    <n v="18"/>
    <n v="0"/>
    <n v="0"/>
    <n v="1"/>
    <n v="0"/>
    <n v="0"/>
    <s v="Tammy Spencer"/>
    <n v="0.51472222222222219"/>
    <n v="50"/>
    <n v="9.5927777777777781"/>
    <n v="8.23"/>
    <n v="0"/>
    <m/>
    <m/>
    <m/>
    <m/>
    <m/>
  </r>
  <r>
    <x v="51"/>
    <s v="Week1"/>
    <n v="45726"/>
    <n v="9.0658333333333339"/>
    <n v="0"/>
    <n v="0"/>
    <n v="0"/>
    <n v="0"/>
    <x v="1"/>
    <d v="1899-12-30T04:56:29"/>
    <d v="1899-12-30T14:31:04"/>
    <n v="8.34"/>
    <s v="Big Star"/>
    <s v="d1dc95c0-59a1-4bd2-bbe0-a8e434809ca0"/>
    <s v="-"/>
    <s v="1029"/>
    <s v="March 3, 2025 8:36:52 AM"/>
    <n v="45726.208333333336"/>
    <n v="45726.205891203703"/>
    <n v="45726.604166666664"/>
    <n v="45726.605636574073"/>
    <s v="-"/>
    <s v="completed"/>
    <n v="9.59"/>
    <n v="9.5"/>
    <n v="156.97"/>
    <n v="154.4"/>
    <n v="70.45"/>
    <n v="5.66"/>
    <n v="0"/>
    <s v="-"/>
    <n v="0.51055555555555554"/>
    <n v="1"/>
    <n v="0.5"/>
    <n v="0.25"/>
    <s v="{&quot;scheduledTs&quot;:1741629055,&quot;startedTs&quot;:1741627224,&quot;completedTs&quot;:1741629062,&quot;cancelledTs&quot;:null}"/>
    <s v="B309"/>
    <s v="B309"/>
    <s v="Minivan"/>
    <s v="Plano Zone to Zone"/>
    <n v="0"/>
    <n v="0"/>
    <s v="autoAccept"/>
    <n v="22"/>
    <n v="20"/>
    <n v="0"/>
    <n v="0"/>
    <n v="2"/>
    <n v="0"/>
    <n v="0"/>
    <s v="Tonya Smith"/>
    <n v="0.51055555555555554"/>
    <n v="50"/>
    <n v="9.5763888888888893"/>
    <n v="8.34"/>
    <n v="0"/>
    <m/>
    <m/>
    <m/>
    <m/>
    <m/>
  </r>
  <r>
    <x v="51"/>
    <s v="Week1"/>
    <n v="45727"/>
    <n v="9.0944444444444432"/>
    <n v="0"/>
    <n v="0"/>
    <n v="0"/>
    <n v="0"/>
    <x v="1"/>
    <d v="1899-12-30T04:55:18"/>
    <d v="1899-12-30T14:31:52"/>
    <n v="8.43"/>
    <s v="Big Star"/>
    <s v="2e6f4373-09d2-4c2c-850f-d219ca743591"/>
    <s v="-"/>
    <s v="1029"/>
    <s v="March 3, 2025 8:36:20 AM"/>
    <n v="45727.208333333336"/>
    <n v="45727.205069444448"/>
    <n v="45727.604166666664"/>
    <n v="45727.605462962965"/>
    <s v="-"/>
    <s v="completed"/>
    <n v="9.61"/>
    <n v="9.5"/>
    <n v="155.27000000000001"/>
    <n v="147.74"/>
    <n v="75.08"/>
    <n v="6.13"/>
    <n v="0"/>
    <s v="-"/>
    <n v="0.51500000000000001"/>
    <n v="1"/>
    <n v="0.5"/>
    <n v="1.23"/>
    <s v="{&quot;scheduledTs&quot;:1741708805,&quot;startedTs&quot;:1741706953,&quot;completedTs&quot;:1741708807,&quot;cancelledTs&quot;:null}"/>
    <s v="B304"/>
    <s v="B304"/>
    <s v="Minivan"/>
    <s v="Plano Zone to Zone"/>
    <n v="0"/>
    <n v="0"/>
    <s v="autoAccept"/>
    <n v="28"/>
    <n v="24"/>
    <n v="0"/>
    <n v="0"/>
    <n v="4"/>
    <n v="0"/>
    <n v="0"/>
    <s v="Tonya Smith"/>
    <n v="0.51500000000000001"/>
    <n v="50"/>
    <n v="9.6094444444444438"/>
    <n v="8.43"/>
    <n v="0"/>
    <m/>
    <m/>
    <m/>
    <m/>
    <m/>
  </r>
  <r>
    <x v="51"/>
    <s v="Week1"/>
    <n v="45728"/>
    <n v="9.1005555555555553"/>
    <n v="0"/>
    <n v="0"/>
    <n v="0"/>
    <n v="0"/>
    <x v="1"/>
    <d v="1899-12-30T04:55:35"/>
    <d v="1899-12-30T14:31:40"/>
    <n v="8.73"/>
    <s v="Big Star"/>
    <s v="88fd1b98-b8fb-4d20-a046-db72f5e623ae"/>
    <s v="-"/>
    <s v="1029"/>
    <s v="March 4, 2025 1:07:48 PM"/>
    <n v="45728.208333333336"/>
    <n v="45728.205266203702"/>
    <n v="45728.604166666664"/>
    <n v="45728.60533564815"/>
    <s v="-"/>
    <s v="completed"/>
    <n v="9.6"/>
    <n v="9.5"/>
    <n v="144.47"/>
    <n v="139.28"/>
    <n v="50.79"/>
    <n v="5.2"/>
    <n v="0"/>
    <s v="-"/>
    <n v="0.50083333333333335"/>
    <n v="1"/>
    <n v="0.5"/>
    <n v="0"/>
    <s v="{&quot;scheduledTs&quot;:1741796866,&quot;startedTs&quot;:1741795083,&quot;completedTs&quot;:1741796886,&quot;cancelledTs&quot;:null}"/>
    <s v="B304"/>
    <s v="B304"/>
    <s v="Minivan"/>
    <s v="Plano Zone to Zone"/>
    <n v="0"/>
    <n v="0"/>
    <s v="autoAccept"/>
    <n v="22"/>
    <n v="21"/>
    <n v="0"/>
    <n v="0"/>
    <n v="1"/>
    <n v="0"/>
    <n v="0"/>
    <s v="Tonya Smith"/>
    <n v="0.50083333333333335"/>
    <n v="50"/>
    <n v="9.6013888888888879"/>
    <n v="8.73"/>
    <n v="0"/>
    <m/>
    <m/>
    <m/>
    <m/>
    <m/>
  </r>
  <r>
    <x v="51"/>
    <s v="Week1"/>
    <n v="45729"/>
    <n v="9.1124999999999989"/>
    <n v="0"/>
    <n v="0"/>
    <n v="0"/>
    <n v="0"/>
    <x v="1"/>
    <d v="1899-12-30T04:55:51"/>
    <d v="1899-12-30T14:32:38"/>
    <n v="8.39"/>
    <s v="Big Star"/>
    <s v="fef54c7f-4203-4505-9ef2-07552786a820"/>
    <s v="-"/>
    <s v="1029"/>
    <s v="March 5, 2025 8:11:31 AM"/>
    <n v="45729.208333333336"/>
    <n v="45729.205451388887"/>
    <n v="45729.604166666664"/>
    <n v="45729.606006944443"/>
    <s v="-"/>
    <s v="completed"/>
    <n v="9.61"/>
    <n v="9.5"/>
    <n v="165.35"/>
    <n v="151.72999999999999"/>
    <n v="84.22"/>
    <n v="6.22"/>
    <n v="0"/>
    <s v="-"/>
    <n v="0.50055555555555553"/>
    <n v="1"/>
    <n v="0.5"/>
    <n v="0"/>
    <s v="{&quot;scheduledTs&quot;:1741877976,&quot;startedTs&quot;:1741876211,&quot;completedTs&quot;:1741878013,&quot;cancelledTs&quot;:null}"/>
    <s v="B304"/>
    <s v="B304"/>
    <s v="Minivan"/>
    <s v="Plano Zone to Zone"/>
    <n v="0"/>
    <n v="0"/>
    <s v="autoAccept"/>
    <n v="21"/>
    <n v="19"/>
    <n v="0"/>
    <n v="0"/>
    <n v="2"/>
    <n v="0"/>
    <n v="0"/>
    <s v="Tonya Smith"/>
    <n v="0.50055555555555553"/>
    <n v="50"/>
    <n v="9.6130555555555546"/>
    <n v="8.39"/>
    <n v="0"/>
    <m/>
    <m/>
    <m/>
    <m/>
    <m/>
  </r>
  <r>
    <x v="51"/>
    <s v="Week1"/>
    <n v="45730"/>
    <n v="9.0030555555555551"/>
    <n v="0"/>
    <n v="0"/>
    <n v="0"/>
    <n v="0"/>
    <x v="1"/>
    <d v="1899-12-30T04:59:03"/>
    <d v="1899-12-30T14:30:07"/>
    <n v="7.55"/>
    <s v="Big Star"/>
    <s v="e8af1baf-6f63-4cec-8091-de2ff9561ff8"/>
    <s v="-"/>
    <s v="1025"/>
    <s v="March 11, 2025 9:00:10 AM"/>
    <n v="45730.208333333336"/>
    <n v="45730.207673611112"/>
    <n v="45730.604166666664"/>
    <n v="45730.606006944443"/>
    <s v="-"/>
    <s v="completed"/>
    <n v="9.56"/>
    <n v="9.5"/>
    <n v="21.73"/>
    <n v="20.67"/>
    <n v="11.26"/>
    <n v="10.94"/>
    <n v="0"/>
    <s v="-"/>
    <n v="0.51472222222222219"/>
    <n v="1"/>
    <n v="0.5"/>
    <n v="0.12"/>
    <s v="{&quot;scheduledTs&quot;:1741964458,&quot;startedTs&quot;:1741962609,&quot;completedTs&quot;:1741964462,&quot;cancelledTs&quot;:null}"/>
    <s v="B305"/>
    <s v="B305"/>
    <s v="Minivan"/>
    <s v="Legacy"/>
    <n v="0"/>
    <n v="0"/>
    <s v="autoAccept"/>
    <n v="5"/>
    <n v="5"/>
    <n v="0"/>
    <n v="0"/>
    <n v="0"/>
    <n v="0"/>
    <n v="0"/>
    <s v="Tonya Smith"/>
    <n v="0.51472222222222219"/>
    <n v="50"/>
    <n v="9.517777777777777"/>
    <n v="7.55"/>
    <n v="0"/>
    <m/>
    <m/>
    <m/>
    <m/>
    <m/>
  </r>
  <r>
    <x v="51"/>
    <s v="Week1"/>
    <n v="45732"/>
    <n v="9.0661111111111108"/>
    <n v="0"/>
    <n v="0"/>
    <n v="0"/>
    <n v="0"/>
    <x v="1"/>
    <d v="1899-12-30T04:56:01"/>
    <d v="1899-12-30T14:30:53"/>
    <n v="3.02"/>
    <s v="Big Star"/>
    <s v="7bf145dc-a90e-4611-89ac-4d6b7ae784d8"/>
    <s v="-"/>
    <s v="3031"/>
    <s v="February 24, 2025 2:16:41 PM"/>
    <n v="45732.208333333336"/>
    <n v="45732.205567129633"/>
    <n v="45732.604166666664"/>
    <n v="45732.605671296296"/>
    <s v="-"/>
    <s v="completed"/>
    <n v="9.6"/>
    <n v="9.5"/>
    <n v="26.41"/>
    <n v="19.59"/>
    <n v="22.02"/>
    <n v="14.48"/>
    <n v="0"/>
    <s v="-"/>
    <n v="0.51500000000000001"/>
    <n v="1"/>
    <n v="0.5"/>
    <n v="1.0900000000000001"/>
    <s v="{&quot;scheduledTs&quot;:1742137246,&quot;startedTs&quot;:1742135408,&quot;completedTs&quot;:1742137262,&quot;cancelledTs&quot;:null}"/>
    <s v="B305"/>
    <s v="B305"/>
    <s v="Minivan"/>
    <s v="Legacy"/>
    <n v="0"/>
    <n v="0"/>
    <s v="autoAccept"/>
    <n v="5"/>
    <n v="5"/>
    <n v="0"/>
    <n v="0"/>
    <n v="0"/>
    <n v="0"/>
    <n v="0"/>
    <s v="Tonya Smith"/>
    <n v="0.51500000000000001"/>
    <n v="50"/>
    <n v="9.5811111111111114"/>
    <n v="3.02"/>
    <n v="0"/>
    <m/>
    <m/>
    <m/>
    <m/>
    <m/>
  </r>
  <r>
    <x v="52"/>
    <s v="Week1"/>
    <n v="45726"/>
    <n v="2.0736111111111111"/>
    <n v="0"/>
    <n v="0"/>
    <n v="0"/>
    <n v="0"/>
    <x v="3"/>
    <d v="1899-12-30T21:55:38"/>
    <d v="1899-12-30T00:00:03"/>
    <n v="0.24"/>
    <s v="Big Star"/>
    <s v="ffc761f4-0b09-4732-a20c-b99959c62129"/>
    <s v="-"/>
    <s v="1026"/>
    <s v="March 10, 2025 8:47:28 PM"/>
    <n v="45726.916666666664"/>
    <n v="45726.913634259261"/>
    <n v="45726.999305555553"/>
    <n v="45727.000034722223"/>
    <s v="-"/>
    <s v="completed"/>
    <n v="2.0699999999999998"/>
    <n v="1.98"/>
    <n v="14.22"/>
    <n v="7.24"/>
    <n v="6.98"/>
    <n v="1.86"/>
    <n v="0"/>
    <s v="-"/>
    <n v="0"/>
    <n v="0"/>
    <n v="0"/>
    <n v="0"/>
    <s v="-"/>
    <s v="B311"/>
    <s v="B311"/>
    <s v="Minivan"/>
    <s v="Legacy"/>
    <n v="0"/>
    <n v="0"/>
    <s v="autoAccept"/>
    <n v="1"/>
    <n v="0"/>
    <n v="0"/>
    <n v="0"/>
    <n v="1"/>
    <n v="0"/>
    <n v="0"/>
    <s v="Ulysses Griffin"/>
    <n v="0"/>
    <n v="50"/>
    <n v="2.0736111111111111"/>
    <n v="0.24"/>
    <n v="0"/>
    <m/>
    <m/>
    <m/>
    <m/>
    <m/>
  </r>
  <r>
    <x v="52"/>
    <s v="Week1"/>
    <n v="45726"/>
    <n v="7.378333333333333"/>
    <n v="6.5162037037037037E-3"/>
    <n v="0"/>
    <n v="50"/>
    <n v="0"/>
    <x v="3"/>
    <d v="1899-12-30T12:39:23"/>
    <d v="1899-12-30T20:02:05"/>
    <n v="7.15"/>
    <s v="Big Star"/>
    <s v="2799bfbb-28ac-46b2-8c64-45cc9beb0220"/>
    <s v="-"/>
    <s v="1044"/>
    <s v="March 3, 2025 8:36:56 AM"/>
    <n v="45726.520833333336"/>
    <n v="45726.527349537035"/>
    <n v="45726.833333333336"/>
    <n v="45726.834780092591"/>
    <s v="-"/>
    <s v="completed"/>
    <n v="7.38"/>
    <n v="7.5"/>
    <n v="191.5"/>
    <n v="182.82"/>
    <n v="78.959999999999994"/>
    <n v="3.07"/>
    <n v="0"/>
    <s v="-"/>
    <n v="0"/>
    <n v="0"/>
    <n v="0"/>
    <n v="0"/>
    <s v="-"/>
    <s v="B302"/>
    <s v="B302"/>
    <s v="Minivan"/>
    <s v="Farmers Branch"/>
    <n v="0"/>
    <n v="0"/>
    <s v="autoAccept"/>
    <n v="23"/>
    <n v="18"/>
    <n v="0"/>
    <n v="0"/>
    <n v="5"/>
    <n v="0"/>
    <n v="0"/>
    <s v="Ulysses Griffin"/>
    <n v="0"/>
    <n v="50"/>
    <n v="7.378333333333333"/>
    <n v="7.15"/>
    <n v="50"/>
    <m/>
    <m/>
    <m/>
    <m/>
    <m/>
  </r>
  <r>
    <x v="52"/>
    <s v="Week1"/>
    <n v="45729"/>
    <n v="9.0122222222222206"/>
    <n v="0"/>
    <n v="1.3425925925925925E-3"/>
    <n v="0"/>
    <n v="50"/>
    <x v="3"/>
    <d v="1899-12-30T14:25:22"/>
    <d v="1899-12-30T23:57:04"/>
    <n v="8.16"/>
    <s v="Big Star"/>
    <s v="cbc8e0d7-14d4-4126-8462-57a8c9f76b82"/>
    <s v="-"/>
    <s v="1046"/>
    <s v="March 5, 2025 8:11:35 AM"/>
    <n v="45729.604166666664"/>
    <n v="45729.600949074076"/>
    <n v="45729.999305555553"/>
    <n v="45729.99800925926"/>
    <s v="-"/>
    <s v="completed"/>
    <n v="9.5299999999999994"/>
    <n v="9.48"/>
    <n v="221.8"/>
    <n v="213.38"/>
    <n v="97.02"/>
    <n v="6.31"/>
    <n v="0"/>
    <s v="-"/>
    <n v="0.51611111111111108"/>
    <n v="1"/>
    <n v="0.5"/>
    <n v="2.06"/>
    <s v="{&quot;scheduledTs&quot;:1741912674,&quot;startedTs&quot;:1741910824,&quot;completedTs&quot;:1741912682,&quot;cancelledTs&quot;:null}"/>
    <s v="B359"/>
    <s v="B359"/>
    <s v="Minivan"/>
    <s v="Farmers Branch"/>
    <n v="0"/>
    <n v="0"/>
    <s v="autoAccept"/>
    <n v="25"/>
    <n v="20"/>
    <n v="0"/>
    <n v="0"/>
    <n v="5"/>
    <n v="0"/>
    <n v="0"/>
    <s v="Ulysses Griffin"/>
    <n v="0.51611111111111108"/>
    <n v="50"/>
    <n v="9.5283333333333324"/>
    <n v="8.16"/>
    <n v="50"/>
    <m/>
    <m/>
    <m/>
    <m/>
    <m/>
  </r>
  <r>
    <x v="53"/>
    <s v="Week1"/>
    <n v="45729"/>
    <n v="8.9236111111111107"/>
    <n v="5.0810185185185186E-3"/>
    <n v="0"/>
    <n v="50"/>
    <n v="0"/>
    <x v="5"/>
    <d v="1899-12-30T05:07:19"/>
    <d v="1899-12-30T14:32:51"/>
    <n v="8.59"/>
    <s v="Big Star"/>
    <s v="190bec20-bf81-4356-b097-b02e78efefa7"/>
    <s v="-"/>
    <s v="1033"/>
    <s v="March 5, 2025 8:11:31 AM"/>
    <n v="45729.208333333336"/>
    <n v="45729.205000000002"/>
    <n v="45729.604166666664"/>
    <n v="45729.606157407405"/>
    <s v="-"/>
    <s v="completed"/>
    <n v="9.6300000000000008"/>
    <n v="9.5"/>
    <n v="260.41000000000003"/>
    <n v="237.03"/>
    <n v="150.87"/>
    <n v="7.09"/>
    <n v="0"/>
    <s v="-"/>
    <n v="0.50194444444444442"/>
    <n v="1"/>
    <n v="0.5"/>
    <n v="2.87"/>
    <s v="{&quot;scheduledTs&quot;:1741887368,&quot;startedTs&quot;:1741885562,&quot;completedTs&quot;:1741887369,&quot;cancelledTs&quot;:null}"/>
    <s v="B361"/>
    <s v="B361"/>
    <s v="Minivan"/>
    <s v="East Plano &amp; East Telecom"/>
    <n v="0"/>
    <n v="0"/>
    <s v="autoAccept"/>
    <n v="25"/>
    <n v="22"/>
    <n v="0"/>
    <n v="0"/>
    <n v="3"/>
    <n v="0"/>
    <n v="0"/>
    <s v="Urecha Dunn"/>
    <n v="0.50194444444444442"/>
    <n v="50"/>
    <n v="9.4255555555555546"/>
    <n v="8.59"/>
    <n v="50"/>
    <n v="5"/>
    <n v="45"/>
    <n v="38.880000000000003"/>
    <n v="6.12"/>
    <n v="4.32"/>
  </r>
  <r>
    <x v="54"/>
    <s v="Week1"/>
    <n v="45726"/>
    <n v="9.0691666666666659"/>
    <n v="0"/>
    <n v="0"/>
    <n v="0"/>
    <n v="0"/>
    <x v="2"/>
    <d v="1899-12-30T04:57:02"/>
    <d v="1899-12-30T14:32:06"/>
    <n v="8.5500000000000007"/>
    <s v="Big Star"/>
    <s v="fa4c5fb3-1e36-4fc5-b611-fcc6aadd76db"/>
    <s v="-"/>
    <s v="1066"/>
    <s v="March 3, 2025 8:36:52 AM"/>
    <n v="45726.208333333336"/>
    <n v="45726.206273148149"/>
    <n v="45726.604166666664"/>
    <n v="45726.60564814815"/>
    <s v="-"/>
    <s v="completed"/>
    <n v="9.59"/>
    <n v="9.5"/>
    <n v="208.54"/>
    <n v="200.12"/>
    <n v="118.02"/>
    <n v="6.71"/>
    <n v="0"/>
    <s v="-"/>
    <n v="0.51527777777777772"/>
    <n v="1"/>
    <n v="0.5"/>
    <n v="6.54"/>
    <s v="{&quot;scheduledTs&quot;:1741623390,&quot;startedTs&quot;:1741621566,&quot;completedTs&quot;:1741623421,&quot;cancelledTs&quot;:null}"/>
    <s v="B375"/>
    <s v="B375"/>
    <s v="Minivan"/>
    <s v="Park Cities"/>
    <n v="0"/>
    <n v="0"/>
    <s v="autoAccept"/>
    <n v="26"/>
    <n v="16"/>
    <n v="0"/>
    <n v="0"/>
    <n v="10"/>
    <n v="0"/>
    <n v="0"/>
    <s v="Wayne Lee"/>
    <n v="0.51527777777777772"/>
    <n v="50"/>
    <n v="9.5844444444444434"/>
    <n v="8.5500000000000007"/>
    <n v="0"/>
    <m/>
    <m/>
    <m/>
    <m/>
    <m/>
  </r>
  <r>
    <x v="54"/>
    <s v="Week1"/>
    <n v="45727"/>
    <n v="9.0897222222222229"/>
    <n v="0"/>
    <n v="0"/>
    <n v="0"/>
    <n v="0"/>
    <x v="2"/>
    <d v="1899-12-30T04:55:58"/>
    <d v="1899-12-30T14:32:14"/>
    <n v="8.3000000000000007"/>
    <s v="Big Star"/>
    <s v="4a7442c4-f4c1-490b-a8d9-a1b3e8325732"/>
    <s v="-"/>
    <s v="1066"/>
    <s v="March 3, 2025 8:36:20 AM"/>
    <n v="45727.208333333336"/>
    <n v="45727.20553240741"/>
    <n v="45727.604166666664"/>
    <n v="45727.605763888889"/>
    <s v="-"/>
    <s v="completed"/>
    <n v="9.61"/>
    <n v="9.5"/>
    <n v="210.04"/>
    <n v="195.11"/>
    <n v="101.14"/>
    <n v="6.63"/>
    <n v="0"/>
    <s v="-"/>
    <n v="0.51472222222222219"/>
    <n v="1"/>
    <n v="0.5"/>
    <n v="3.53"/>
    <s v="{&quot;scheduledTs&quot;:1741708418,&quot;startedTs&quot;:1741706588,&quot;completedTs&quot;:1741708441,&quot;cancelledTs&quot;:null}"/>
    <s v="B375"/>
    <s v="B375"/>
    <s v="Minivan"/>
    <s v="Park Cities"/>
    <n v="0"/>
    <n v="0"/>
    <s v="autoAccept"/>
    <n v="24"/>
    <n v="20"/>
    <n v="0"/>
    <n v="0"/>
    <n v="4"/>
    <n v="0"/>
    <n v="0"/>
    <s v="Wayne Lee"/>
    <n v="0.51472222222222219"/>
    <n v="50"/>
    <n v="9.6044444444444448"/>
    <n v="8.3000000000000007"/>
    <n v="0"/>
    <m/>
    <m/>
    <m/>
    <m/>
    <m/>
  </r>
  <r>
    <x v="54"/>
    <s v="Week1"/>
    <n v="45731"/>
    <n v="9.0555555555555554"/>
    <n v="0"/>
    <n v="0"/>
    <n v="0"/>
    <n v="0"/>
    <x v="2"/>
    <d v="1899-12-30T04:57:45"/>
    <d v="1899-12-30T14:32:04"/>
    <n v="7.92"/>
    <s v="Big Star"/>
    <s v="ffc003bb-6981-49c2-a856-4f6ecee3adca"/>
    <s v="-"/>
    <s v="1063"/>
    <s v="February 24, 2025 2:15:19 PM"/>
    <n v="45731.208333333336"/>
    <n v="45731.206770833334"/>
    <n v="45731.604166666664"/>
    <n v="45731.60564814815"/>
    <s v="-"/>
    <s v="completed"/>
    <n v="9.57"/>
    <n v="9.5"/>
    <n v="173.62"/>
    <n v="164"/>
    <n v="85.19"/>
    <n v="6.97"/>
    <n v="0"/>
    <s v="-"/>
    <n v="0.5163888888888889"/>
    <n v="1"/>
    <n v="0.5"/>
    <n v="0.37"/>
    <s v="{&quot;scheduledTs&quot;:1742058900,&quot;startedTs&quot;:1742057042,&quot;completedTs&quot;:1742058901,&quot;cancelledTs&quot;:null}"/>
    <s v="B324"/>
    <s v="B324"/>
    <s v="Minivan"/>
    <s v="Park Cities"/>
    <n v="0"/>
    <n v="0"/>
    <s v="autoAccept"/>
    <n v="23"/>
    <n v="17"/>
    <n v="0"/>
    <n v="0"/>
    <n v="6"/>
    <n v="0"/>
    <n v="0"/>
    <s v="Wayne Lee"/>
    <n v="0.5163888888888889"/>
    <n v="50"/>
    <n v="9.5719444444444441"/>
    <n v="7.92"/>
    <n v="0"/>
    <m/>
    <m/>
    <m/>
    <m/>
    <m/>
  </r>
  <r>
    <x v="54"/>
    <s v="Week1"/>
    <n v="45732"/>
    <n v="9.091666666666665"/>
    <n v="0"/>
    <n v="0"/>
    <n v="0"/>
    <n v="0"/>
    <x v="2"/>
    <d v="1899-12-30T04:56:32"/>
    <d v="1899-12-30T14:32:03"/>
    <n v="8.5"/>
    <s v="Big Star"/>
    <s v="ca5d88fc-1597-40dc-a594-54a4dc3b6d89"/>
    <s v="-"/>
    <s v="1063"/>
    <s v="February 24, 2025 2:16:40 PM"/>
    <n v="45732.208333333336"/>
    <n v="45732.205925925926"/>
    <n v="45732.604166666664"/>
    <n v="45732.605613425927"/>
    <s v="-"/>
    <s v="completed"/>
    <n v="9.59"/>
    <n v="9.5"/>
    <n v="252.35"/>
    <n v="230.27"/>
    <n v="146.41999999999999"/>
    <n v="7.46"/>
    <n v="0"/>
    <s v="-"/>
    <n v="0.50027777777777782"/>
    <n v="1"/>
    <n v="0.5"/>
    <n v="2.37"/>
    <s v="{&quot;scheduledTs&quot;:1742137345,&quot;startedTs&quot;:1742135580,&quot;completedTs&quot;:1742137381,&quot;cancelledTs&quot;:null}"/>
    <s v="B324"/>
    <s v="B324"/>
    <s v="Minivan"/>
    <s v="North Dallas Zone to Zone"/>
    <n v="0"/>
    <n v="0"/>
    <s v="autoAccept"/>
    <n v="17"/>
    <n v="16"/>
    <n v="0"/>
    <n v="0"/>
    <n v="1"/>
    <n v="0"/>
    <n v="0"/>
    <s v="Wayne Lee"/>
    <n v="0.50027777777777782"/>
    <n v="50"/>
    <n v="9.5919444444444437"/>
    <n v="8.5"/>
    <n v="0"/>
    <m/>
    <m/>
    <m/>
    <m/>
    <m/>
  </r>
  <r>
    <x v="55"/>
    <s v="Week1"/>
    <n v="45726"/>
    <n v="9.0977777777777789"/>
    <n v="0"/>
    <n v="0"/>
    <n v="0"/>
    <n v="0"/>
    <x v="0"/>
    <d v="1899-12-30T04:55:13"/>
    <d v="1899-12-30T14:31:10"/>
    <n v="8.51"/>
    <s v="Big Star"/>
    <s v="21d20ea4-8f5e-4b61-8945-222b7e5d6081"/>
    <s v="-"/>
    <s v="1048"/>
    <s v="March 3, 2025 8:36:53 AM"/>
    <n v="45726.208333333336"/>
    <n v="45726.205011574071"/>
    <n v="45726.604166666664"/>
    <n v="45726.60565972222"/>
    <s v="-"/>
    <s v="completed"/>
    <n v="9.6199999999999992"/>
    <n v="9.5"/>
    <n v="158.01"/>
    <n v="153.96"/>
    <n v="75.349999999999994"/>
    <n v="6.23"/>
    <n v="0"/>
    <s v="-"/>
    <n v="0.50138888888888888"/>
    <n v="1"/>
    <n v="0.5"/>
    <n v="1.22"/>
    <s v="{&quot;scheduledTs&quot;:1741628646,&quot;startedTs&quot;:1741626902,&quot;completedTs&quot;:1741628707,&quot;cancelledTs&quot;:null}"/>
    <s v="B315"/>
    <s v="B315"/>
    <s v="Minivan"/>
    <s v="Cypress Waters"/>
    <n v="0"/>
    <n v="0"/>
    <s v="autoAccept"/>
    <n v="34"/>
    <n v="34"/>
    <n v="0"/>
    <n v="0"/>
    <n v="0"/>
    <n v="0"/>
    <n v="0"/>
    <s v="Willie Williams"/>
    <n v="0.50138888888888888"/>
    <n v="50"/>
    <n v="9.5991666666666671"/>
    <n v="8.51"/>
    <n v="0"/>
    <m/>
    <m/>
    <m/>
    <m/>
    <m/>
  </r>
  <r>
    <x v="55"/>
    <s v="Week1"/>
    <n v="45727"/>
    <n v="7.6099999999999994"/>
    <n v="0"/>
    <n v="0"/>
    <n v="0"/>
    <n v="0"/>
    <x v="0"/>
    <d v="1899-12-30T04:55:25"/>
    <d v="1899-12-30T12:32:01"/>
    <n v="6.67"/>
    <s v="Big Star"/>
    <s v="b92056b1-cbe6-4815-a5d4-a690d824193c"/>
    <s v="-"/>
    <s v="1049"/>
    <s v="March 3, 2025 8:36:20 AM"/>
    <n v="45727.208333333336"/>
    <n v="45727.205150462964"/>
    <n v="45727.520833333336"/>
    <n v="45727.522372685184"/>
    <s v="-"/>
    <s v="completed"/>
    <n v="7.61"/>
    <n v="7.5"/>
    <n v="117.13"/>
    <n v="116.09"/>
    <n v="46.84"/>
    <n v="4.26"/>
    <n v="0"/>
    <s v="-"/>
    <n v="0"/>
    <n v="0"/>
    <n v="0"/>
    <n v="0"/>
    <s v="-"/>
    <s v="B315"/>
    <s v="B315"/>
    <s v="Minivan"/>
    <s v="Cypress Waters"/>
    <n v="0"/>
    <n v="0"/>
    <s v="autoAccept"/>
    <n v="26"/>
    <n v="24"/>
    <n v="0"/>
    <n v="0"/>
    <n v="2"/>
    <n v="0"/>
    <n v="0"/>
    <s v="Willie Williams"/>
    <n v="0"/>
    <n v="50"/>
    <n v="7.6099999999999994"/>
    <n v="6.67"/>
    <n v="0"/>
    <m/>
    <m/>
    <m/>
    <m/>
    <m/>
  </r>
  <r>
    <x v="55"/>
    <s v="Week1"/>
    <n v="45728"/>
    <n v="9.0772222222222219"/>
    <n v="0"/>
    <n v="0"/>
    <n v="0"/>
    <n v="0"/>
    <x v="0"/>
    <d v="1899-12-30T04:55:10"/>
    <d v="1899-12-30T14:30:04"/>
    <n v="8.4499999999999993"/>
    <s v="Big Star"/>
    <s v="4fcd2003-f86e-40b0-a5f3-89fcdc4d62e8"/>
    <s v="-"/>
    <s v="1048"/>
    <s v="March 4, 2025 1:07:48 PM"/>
    <n v="45728.208333333336"/>
    <n v="45728.204976851855"/>
    <n v="45728.604166666664"/>
    <n v="45728.605752314812"/>
    <s v="-"/>
    <s v="completed"/>
    <n v="9.6199999999999992"/>
    <n v="9.5"/>
    <n v="158.41999999999999"/>
    <n v="152.13"/>
    <n v="74.260000000000005"/>
    <n v="6.31"/>
    <n v="0"/>
    <s v="-"/>
    <n v="0.50444444444444447"/>
    <n v="1"/>
    <n v="0.5"/>
    <n v="3.23"/>
    <s v="{&quot;scheduledTs&quot;:1741791610,&quot;startedTs&quot;:1741789805,&quot;completedTs&quot;:1741791621,&quot;cancelledTs&quot;:null}"/>
    <s v="B315"/>
    <s v="B315"/>
    <s v="Minivan"/>
    <s v="Cypress Waters"/>
    <n v="0"/>
    <n v="0"/>
    <s v="autoAccept"/>
    <n v="31"/>
    <n v="29"/>
    <n v="0"/>
    <n v="0"/>
    <n v="2"/>
    <n v="0"/>
    <n v="0"/>
    <s v="Willie Williams"/>
    <n v="0.50444444444444447"/>
    <n v="50"/>
    <n v="9.581666666666667"/>
    <n v="8.4499999999999993"/>
    <n v="0"/>
    <m/>
    <m/>
    <m/>
    <m/>
    <m/>
  </r>
  <r>
    <x v="56"/>
    <s v="Week1"/>
    <n v="45728"/>
    <n v="8.8844444444444441"/>
    <n v="0"/>
    <n v="1.1574074074074073E-5"/>
    <n v="0"/>
    <n v="0"/>
    <x v="2"/>
    <d v="1899-12-30T04:55:11"/>
    <d v="1899-12-30T14:29:59"/>
    <n v="8.4600000000000009"/>
    <s v="Big Star"/>
    <s v="10a039d3-c4f5-422d-9890-2e1323323582"/>
    <s v="-"/>
    <s v="1066"/>
    <s v="March 4, 2025 1:07:48 PM"/>
    <n v="45728.208333333336"/>
    <n v="45728.204988425925"/>
    <n v="45728.604166666664"/>
    <n v="45728.604212962964"/>
    <s v="-"/>
    <s v="completed"/>
    <n v="9.58"/>
    <n v="9.5"/>
    <n v="103.74"/>
    <n v="99.82"/>
    <n v="50.02"/>
    <n v="6.35"/>
    <n v="10.95"/>
    <s v="-"/>
    <n v="0.5130555555555556"/>
    <n v="1"/>
    <n v="0.5"/>
    <n v="1.51"/>
    <s v="{&quot;scheduledTs&quot;:1741796404,&quot;startedTs&quot;:1741794614,&quot;completedTs&quot;:1741796461,&quot;cancelledTs&quot;:null}"/>
    <s v="B375"/>
    <s v="B375"/>
    <s v="Minivan"/>
    <s v="Park Cities"/>
    <n v="0"/>
    <n v="0"/>
    <s v="autoAccept"/>
    <n v="29"/>
    <n v="23"/>
    <n v="0"/>
    <n v="0"/>
    <n v="6"/>
    <n v="0"/>
    <n v="0"/>
    <s v="Zainab Mpiana"/>
    <n v="0.69555555555555559"/>
    <n v="50"/>
    <n v="9.58"/>
    <n v="8.4600000000000009"/>
    <n v="0"/>
    <m/>
    <m/>
    <m/>
    <m/>
    <m/>
  </r>
  <r>
    <x v="56"/>
    <s v="Week1"/>
    <n v="45729"/>
    <n v="9.0480555555555551"/>
    <n v="0"/>
    <n v="0"/>
    <n v="0"/>
    <n v="0"/>
    <x v="2"/>
    <d v="1899-12-30T04:56:25"/>
    <d v="1899-12-30T14:30:28"/>
    <n v="8.2899999999999991"/>
    <s v="Big Star"/>
    <s v="16425151-7054-4498-ab13-792e833c6698"/>
    <s v="-"/>
    <s v="1066"/>
    <s v="March 5, 2025 8:11:31 AM"/>
    <n v="45729.208333333336"/>
    <n v="45729.20584490741"/>
    <n v="45729.604166666664"/>
    <n v="45729.604548611111"/>
    <s v="-"/>
    <s v="completed"/>
    <n v="9.57"/>
    <n v="9.5"/>
    <n v="109.97"/>
    <n v="101.86"/>
    <n v="57.63"/>
    <n v="5.98"/>
    <n v="0"/>
    <s v="-"/>
    <n v="0.51944444444444449"/>
    <n v="1"/>
    <n v="0.5"/>
    <n v="1.83"/>
    <s v="{&quot;scheduledTs&quot;:1741882924,&quot;startedTs&quot;:1741881065,&quot;completedTs&quot;:1741882935,&quot;cancelledTs&quot;:null}"/>
    <s v="B375"/>
    <s v="B375"/>
    <s v="Minivan"/>
    <s v="Park Cities"/>
    <n v="0"/>
    <n v="0"/>
    <s v="autoAccept"/>
    <n v="23"/>
    <n v="19"/>
    <n v="0"/>
    <n v="0"/>
    <n v="4"/>
    <n v="0"/>
    <n v="0"/>
    <s v="Zainab Mpiana"/>
    <n v="0.51944444444444449"/>
    <n v="50"/>
    <n v="9.567499999999999"/>
    <n v="8.2899999999999991"/>
    <n v="0"/>
    <m/>
    <m/>
    <m/>
    <m/>
    <m/>
  </r>
  <r>
    <x v="56"/>
    <s v="Week1"/>
    <n v="45732"/>
    <n v="9.0905555555555555"/>
    <n v="0"/>
    <n v="0"/>
    <n v="0"/>
    <n v="0"/>
    <x v="2"/>
    <d v="1899-12-30T04:55:18"/>
    <d v="1899-12-30T14:30:44"/>
    <n v="7.79"/>
    <s v="Big Star"/>
    <s v="9cc36a81-7cff-4eef-9693-db65d9019c73"/>
    <s v="-"/>
    <s v="1066"/>
    <s v="February 24, 2025 2:16:43 PM"/>
    <n v="45732.208333333336"/>
    <n v="45732.205069444448"/>
    <n v="45732.604166666664"/>
    <n v="45732.604687500003"/>
    <s v="-"/>
    <s v="completed"/>
    <n v="9.59"/>
    <n v="9.5"/>
    <n v="103.9"/>
    <n v="99.49"/>
    <n v="54.52"/>
    <n v="7.06"/>
    <n v="0"/>
    <s v="-"/>
    <n v="0.5"/>
    <n v="1"/>
    <n v="0.5"/>
    <n v="0.33"/>
    <s v="{&quot;scheduledTs&quot;:1742138029,&quot;startedTs&quot;:1742136241,&quot;completedTs&quot;:1742138041,&quot;cancelledTs&quot;:null}"/>
    <s v="B375"/>
    <s v="B375"/>
    <s v="Minivan"/>
    <s v="Park Cities"/>
    <n v="0"/>
    <n v="0"/>
    <s v="autoAccept"/>
    <n v="18"/>
    <n v="18"/>
    <n v="0"/>
    <n v="0"/>
    <n v="0"/>
    <n v="0"/>
    <n v="0"/>
    <s v="Zainab Mpiana"/>
    <n v="0.5"/>
    <n v="50"/>
    <n v="9.5905555555555555"/>
    <n v="7.79"/>
    <n v="0"/>
    <m/>
    <m/>
    <m/>
    <m/>
    <m/>
  </r>
  <r>
    <x v="0"/>
    <s v="Week2"/>
    <n v="45734"/>
    <n v="9.1080555555555556"/>
    <n v="0"/>
    <n v="0"/>
    <n v="0"/>
    <n v="0"/>
    <x v="0"/>
    <d v="1899-12-30T04:55:04"/>
    <d v="1899-12-30T14:32:28"/>
    <n v="8.48"/>
    <s v="Big Star"/>
    <s v="af90bb32-457b-4077-a5c9-0ae60d62c845"/>
    <s v="-"/>
    <s v="1048"/>
    <s v="March 10, 2025 9:09:18 AM"/>
    <n v="45734.208333333336"/>
    <n v="45734.204907407409"/>
    <n v="45734.604166666664"/>
    <n v="45734.605891203704"/>
    <s v="-"/>
    <s v="completed"/>
    <n v="9.6199999999999992"/>
    <n v="9.5"/>
    <n v="208.56"/>
    <n v="203.7"/>
    <n v="95.22"/>
    <n v="5.92"/>
    <n v="0"/>
    <s v="-"/>
    <n v="0.51527777777777772"/>
    <n v="1"/>
    <n v="0.5"/>
    <n v="1.18"/>
    <s v="{&quot;scheduledTs&quot;:1742317911,&quot;startedTs&quot;:1742316066,&quot;completedTs&quot;:1742317921,&quot;cancelledTs&quot;:null}"/>
    <s v="B315"/>
    <s v="B315"/>
    <s v="Minivan"/>
    <s v="Cypress Waters"/>
    <n v="0"/>
    <n v="0"/>
    <s v="autoAccept"/>
    <n v="31"/>
    <n v="31"/>
    <n v="0"/>
    <n v="0"/>
    <n v="0"/>
    <n v="0"/>
    <n v="0"/>
    <s v="Alex Mouton"/>
    <n v="0.51527777777777772"/>
    <n v="50"/>
    <n v="9.6233333333333331"/>
    <n v="8.48"/>
    <n v="0"/>
    <m/>
    <m/>
    <m/>
    <m/>
    <m/>
  </r>
  <r>
    <x v="0"/>
    <s v="Week2"/>
    <n v="45735"/>
    <n v="7.6119444444444442"/>
    <n v="0"/>
    <n v="0"/>
    <n v="0"/>
    <n v="0"/>
    <x v="0"/>
    <d v="1899-12-30T04:56:10"/>
    <d v="1899-12-30T12:32:53"/>
    <n v="6.69"/>
    <s v="Big Star"/>
    <s v="67a8ca71-638a-4d49-aabe-2d8be8c26572"/>
    <s v="-"/>
    <s v="1049"/>
    <s v="March 17, 2025 11:26:51 AM"/>
    <n v="45735.208333333336"/>
    <n v="45735.205671296295"/>
    <n v="45735.520833333336"/>
    <n v="45735.522928240738"/>
    <s v="-"/>
    <s v="completed"/>
    <n v="7.61"/>
    <n v="7.5"/>
    <n v="119.26"/>
    <n v="117.85"/>
    <n v="43.14"/>
    <n v="3.96"/>
    <n v="0"/>
    <s v="-"/>
    <n v="0"/>
    <n v="0"/>
    <n v="0"/>
    <n v="0"/>
    <s v="-"/>
    <s v="B301"/>
    <s v="B301"/>
    <s v="Minivan"/>
    <s v="Cypress Waters"/>
    <n v="0"/>
    <n v="0"/>
    <s v="autoAccept"/>
    <n v="33"/>
    <n v="32"/>
    <n v="0"/>
    <n v="0"/>
    <n v="1"/>
    <n v="0"/>
    <n v="0"/>
    <s v="Alex Mouton"/>
    <n v="0"/>
    <n v="50"/>
    <n v="7.6119444444444442"/>
    <n v="6.69"/>
    <n v="0"/>
    <m/>
    <m/>
    <m/>
    <m/>
    <m/>
  </r>
  <r>
    <x v="0"/>
    <s v="Week2"/>
    <n v="45736"/>
    <n v="7.6194444444444445"/>
    <n v="0"/>
    <n v="0"/>
    <n v="0"/>
    <n v="0"/>
    <x v="0"/>
    <d v="1899-12-30T04:55:08"/>
    <d v="1899-12-30T12:32:18"/>
    <n v="6.77"/>
    <s v="Big Star"/>
    <s v="1cd10d05-d13a-4ef8-8e6c-441f586e696b"/>
    <s v="-"/>
    <s v="1048"/>
    <s v="March 17, 2025 11:42:19 AM"/>
    <n v="45736.208333333336"/>
    <n v="45736.204965277779"/>
    <n v="45736.520833333336"/>
    <n v="45736.522430555553"/>
    <s v="-"/>
    <s v="completed"/>
    <n v="7.62"/>
    <n v="7.5"/>
    <n v="134.63"/>
    <n v="133.04"/>
    <n v="55.83"/>
    <n v="3.98"/>
    <n v="0"/>
    <s v="-"/>
    <n v="0"/>
    <n v="0"/>
    <n v="0"/>
    <n v="0"/>
    <s v="-"/>
    <s v="B301"/>
    <s v="B301"/>
    <s v="Minivan"/>
    <s v="Cypress Waters"/>
    <n v="0"/>
    <n v="0"/>
    <s v="autoAccept"/>
    <n v="33"/>
    <n v="31"/>
    <n v="0"/>
    <n v="0"/>
    <n v="2"/>
    <n v="0"/>
    <n v="0"/>
    <s v="Alex Mouton"/>
    <n v="0"/>
    <n v="50"/>
    <n v="7.6194444444444445"/>
    <n v="6.77"/>
    <n v="0"/>
    <m/>
    <m/>
    <m/>
    <m/>
    <m/>
  </r>
  <r>
    <x v="1"/>
    <s v="Week2"/>
    <n v="45733"/>
    <n v="9.0524999999999984"/>
    <n v="0"/>
    <n v="0"/>
    <n v="0"/>
    <n v="0"/>
    <x v="1"/>
    <d v="1899-12-30T14:26:57"/>
    <d v="1899-12-30T00:01:04"/>
    <n v="8.24"/>
    <s v="Big Star"/>
    <s v="8a2f4d0c-812c-445e-ade8-03e0c90324be"/>
    <s v="-"/>
    <s v="1034"/>
    <s v="March 10, 2025 9:09:47 AM"/>
    <n v="45733.604166666664"/>
    <n v="45733.602048611108"/>
    <n v="45733.999305555553"/>
    <n v="45734.000810185185"/>
    <s v="-"/>
    <s v="completed"/>
    <n v="9.57"/>
    <n v="9.48"/>
    <n v="141.07"/>
    <n v="136.96"/>
    <n v="76.5"/>
    <n v="6.7"/>
    <n v="0"/>
    <s v="-"/>
    <n v="0.51611111111111108"/>
    <n v="1"/>
    <n v="0.5"/>
    <n v="0.6"/>
    <s v="{&quot;scheduledTs&quot;:1742262799,&quot;startedTs&quot;:1742260982,&quot;completedTs&quot;:1742262840,&quot;cancelledTs&quot;:null}"/>
    <s v="B303"/>
    <s v="B303"/>
    <s v="Minivan"/>
    <s v="East Plano &amp; East Telecom"/>
    <n v="0"/>
    <n v="0"/>
    <s v="autoAccept"/>
    <n v="29"/>
    <n v="26"/>
    <n v="0"/>
    <n v="0"/>
    <n v="3"/>
    <n v="0"/>
    <n v="0"/>
    <s v="Amir Khan"/>
    <n v="0.51611111111111108"/>
    <n v="50"/>
    <n v="9.5686111111111103"/>
    <n v="8.24"/>
    <n v="0"/>
    <m/>
    <m/>
    <m/>
    <m/>
    <m/>
  </r>
  <r>
    <x v="1"/>
    <s v="Week2"/>
    <n v="45734"/>
    <n v="8.9280555555555559"/>
    <n v="0"/>
    <n v="0"/>
    <n v="0"/>
    <n v="0"/>
    <x v="1"/>
    <d v="1899-12-30T14:25:17"/>
    <d v="1899-12-30T00:01:00"/>
    <n v="8.69"/>
    <s v="Big Star"/>
    <s v="7c651b92-6e64-4d29-bbbc-e376cabafaf5"/>
    <s v="-"/>
    <s v="1032"/>
    <s v="March 10, 2025 9:09:20 AM"/>
    <n v="45734.604166666664"/>
    <n v="45734.600891203707"/>
    <n v="45734.999305555553"/>
    <n v="45735.000740740739"/>
    <s v="-"/>
    <s v="completed"/>
    <n v="9.6"/>
    <n v="9.48"/>
    <n v="163.26"/>
    <n v="154.72"/>
    <n v="83.45"/>
    <n v="6.32"/>
    <n v="10"/>
    <s v="-"/>
    <n v="0.50055555555555553"/>
    <n v="1"/>
    <n v="0.5"/>
    <n v="0.13"/>
    <s v="{&quot;scheduledTs&quot;:1742346179,&quot;startedTs&quot;:1742344381,&quot;completedTs&quot;:1742346183,&quot;cancelledTs&quot;:null}"/>
    <s v="B303"/>
    <s v="B303"/>
    <s v="Minivan"/>
    <s v="Plano Zone to Zone"/>
    <n v="0"/>
    <n v="0"/>
    <s v="autoAccept"/>
    <n v="29"/>
    <n v="28"/>
    <n v="0"/>
    <n v="0"/>
    <n v="1"/>
    <n v="0"/>
    <n v="0"/>
    <s v="Amir Khan"/>
    <n v="0.66722222222222216"/>
    <n v="50"/>
    <n v="9.5952777777777776"/>
    <n v="8.69"/>
    <n v="0"/>
    <m/>
    <m/>
    <m/>
    <m/>
    <m/>
  </r>
  <r>
    <x v="1"/>
    <s v="Week2"/>
    <n v="45735"/>
    <n v="9.0888888888888886"/>
    <n v="0"/>
    <n v="0"/>
    <n v="0"/>
    <n v="0"/>
    <x v="1"/>
    <d v="1899-12-30T14:25:45"/>
    <d v="1899-12-30T00:01:06"/>
    <n v="8.5500000000000007"/>
    <s v="Big Star"/>
    <s v="e189ab05-bfce-492a-9eb2-a9a0a807f310"/>
    <s v="-"/>
    <s v="1034"/>
    <s v="March 17, 2025 11:26:53 AM"/>
    <n v="45735.604166666664"/>
    <n v="45735.601215277777"/>
    <n v="45735.999305555553"/>
    <n v="45736.000775462962"/>
    <s v="-"/>
    <s v="completed"/>
    <n v="9.59"/>
    <n v="9.48"/>
    <n v="145.08000000000001"/>
    <n v="141.38999999999999"/>
    <n v="78.400000000000006"/>
    <n v="6.67"/>
    <n v="0"/>
    <s v="-"/>
    <n v="0.50027777777777782"/>
    <n v="1"/>
    <n v="0.5"/>
    <n v="1.58"/>
    <s v="{&quot;scheduledTs&quot;:1742434677,&quot;startedTs&quot;:1742432880,&quot;completedTs&quot;:1742434681,&quot;cancelledTs&quot;:null}"/>
    <s v="B309"/>
    <s v="B309"/>
    <s v="Minivan"/>
    <s v="East Plano &amp; East Telecom"/>
    <n v="0"/>
    <n v="0"/>
    <s v="autoAccept"/>
    <n v="33"/>
    <n v="29"/>
    <n v="0"/>
    <n v="0"/>
    <n v="4"/>
    <n v="0"/>
    <n v="0"/>
    <s v="Amir Khan"/>
    <n v="0.50027777777777782"/>
    <n v="50"/>
    <n v="9.5891666666666655"/>
    <n v="8.5500000000000007"/>
    <n v="0"/>
    <m/>
    <m/>
    <m/>
    <m/>
    <m/>
  </r>
  <r>
    <x v="1"/>
    <s v="Week2"/>
    <n v="45736"/>
    <n v="9.0555555555555536"/>
    <n v="0"/>
    <n v="0"/>
    <n v="0"/>
    <n v="0"/>
    <x v="1"/>
    <d v="1899-12-30T14:27:44"/>
    <d v="1899-12-30T00:01:05"/>
    <n v="8.34"/>
    <s v="Big Star"/>
    <s v="960e2fcb-47b3-4eb4-8da8-4734eb4d6091"/>
    <s v="-"/>
    <s v="1036"/>
    <s v="March 17, 2025 11:42:12 AM"/>
    <n v="45736.604166666664"/>
    <n v="45736.600914351853"/>
    <n v="45736.999305555553"/>
    <n v="45737.000763888886"/>
    <s v="-"/>
    <s v="completed"/>
    <n v="9.6"/>
    <n v="9.48"/>
    <n v="164.55"/>
    <n v="162.86000000000001"/>
    <n v="55.03"/>
    <n v="4.91"/>
    <n v="0"/>
    <s v="-"/>
    <n v="0.50027777777777782"/>
    <n v="1"/>
    <n v="0.5"/>
    <n v="2.21"/>
    <s v="{&quot;scheduledTs&quot;:1742518967,&quot;startedTs&quot;:1742517182,&quot;completedTs&quot;:1742518983,&quot;cancelledTs&quot;:null}"/>
    <s v="B313"/>
    <s v="B313"/>
    <s v="Minivan"/>
    <s v="Far North Plano"/>
    <n v="0"/>
    <n v="0"/>
    <s v="autoAccept"/>
    <n v="25"/>
    <n v="24"/>
    <n v="0"/>
    <n v="0"/>
    <n v="1"/>
    <n v="0"/>
    <n v="0"/>
    <s v="Amir Khan"/>
    <n v="0.50027777777777782"/>
    <n v="50"/>
    <n v="9.5558333333333323"/>
    <n v="8.34"/>
    <n v="0"/>
    <m/>
    <m/>
    <m/>
    <m/>
    <m/>
  </r>
  <r>
    <x v="1"/>
    <s v="Week2"/>
    <n v="45737"/>
    <n v="9.067499999999999"/>
    <n v="0"/>
    <n v="0"/>
    <n v="0"/>
    <n v="0"/>
    <x v="1"/>
    <d v="1899-12-30T14:27:10"/>
    <d v="1899-12-30T00:01:13"/>
    <n v="8.73"/>
    <s v="Big Star"/>
    <s v="d2df011e-2b4a-49ba-b3aa-325af3b30f39"/>
    <s v="-"/>
    <s v="1038"/>
    <s v="March 17, 2025 11:48:20 AM"/>
    <n v="45737.604166666664"/>
    <n v="45737.602210648147"/>
    <n v="45737.999305555553"/>
    <n v="45738.000856481478"/>
    <s v="-"/>
    <s v="completed"/>
    <n v="9.57"/>
    <n v="9.48"/>
    <n v="156.19"/>
    <n v="153.93"/>
    <n v="67.849999999999994"/>
    <n v="5.44"/>
    <n v="0"/>
    <s v="-"/>
    <n v="0.5"/>
    <n v="1"/>
    <n v="0.5"/>
    <n v="1.1399999999999999"/>
    <s v="{&quot;scheduledTs&quot;:1742610475,&quot;startedTs&quot;:1742608680,&quot;completedTs&quot;:1742610480,&quot;cancelledTs&quot;:null}"/>
    <s v="B306"/>
    <s v="B306"/>
    <s v="Minivan"/>
    <s v="North &amp; South Central Plano"/>
    <n v="0"/>
    <n v="0"/>
    <s v="autoAccept"/>
    <n v="41"/>
    <n v="39"/>
    <n v="0"/>
    <n v="0"/>
    <n v="2"/>
    <n v="0"/>
    <n v="0"/>
    <s v="Amir Khan"/>
    <n v="0.5"/>
    <n v="50"/>
    <n v="9.567499999999999"/>
    <n v="8.73"/>
    <n v="0"/>
    <m/>
    <m/>
    <m/>
    <m/>
    <m/>
  </r>
  <r>
    <x v="2"/>
    <s v="Week2"/>
    <n v="45734"/>
    <n v="4.1072222222222221"/>
    <n v="0"/>
    <n v="0"/>
    <n v="0"/>
    <n v="0"/>
    <x v="2"/>
    <d v="1899-12-30T04:55:52"/>
    <d v="1899-12-30T09:47:05"/>
    <n v="2.63"/>
    <s v="Big Star"/>
    <s v="f75c68f4-c1db-4b02-a129-4a118fba62a0"/>
    <s v="-"/>
    <s v="1061"/>
    <s v="March 10, 2025 9:09:17 AM"/>
    <n v="45734.208333333336"/>
    <n v="45734.205462962964"/>
    <n v="45734.40625"/>
    <n v="45734.407696759263"/>
    <s v="-"/>
    <s v="completed"/>
    <n v="4.8499999999999996"/>
    <n v="4.75"/>
    <n v="72.19"/>
    <n v="52.31"/>
    <n v="44.61"/>
    <n v="3.6"/>
    <n v="41.55"/>
    <s v="big star asked to release her at 945am K.L "/>
    <n v="5.3888888888888889E-2"/>
    <n v="1"/>
    <n v="0.5"/>
    <n v="0"/>
    <s v="{&quot;scheduledTs&quot;:1742308439,&quot;startedTs&quot;:1742308266,&quot;completedTs&quot;:null,&quot;cancelledTs&quot;:1742308460}"/>
    <s v="B371"/>
    <s v="B371"/>
    <s v="Minivan"/>
    <s v="North Dallas Zone to Zone"/>
    <n v="0"/>
    <n v="0"/>
    <s v="autoAccept"/>
    <n v="7"/>
    <n v="7"/>
    <n v="0"/>
    <n v="0"/>
    <n v="0"/>
    <n v="0"/>
    <n v="0"/>
    <s v="Ashley Chatman"/>
    <n v="0.74638888888888888"/>
    <n v="50"/>
    <n v="4.8536111111111113"/>
    <n v="2.63"/>
    <n v="0"/>
    <m/>
    <m/>
    <m/>
    <m/>
    <m/>
  </r>
  <r>
    <x v="2"/>
    <s v="Week2"/>
    <n v="45738"/>
    <n v="8.1563333333333325"/>
    <n v="2.4155092592592593E-2"/>
    <n v="0"/>
    <n v="50"/>
    <n v="0"/>
    <x v="2"/>
    <d v="1899-12-30T05:34:47"/>
    <d v="1899-12-30T14:30:06"/>
    <n v="7.66"/>
    <s v="Big Star"/>
    <s v="dba11110-92a9-43cb-afbd-7b00ad873dfa"/>
    <s v="-"/>
    <s v="1063"/>
    <s v="March 14, 2025 11:28:03 AM"/>
    <n v="45738.208333333336"/>
    <n v="45738.220949074072"/>
    <n v="45738.604166666664"/>
    <n v="45738.60428240741"/>
    <s v="-"/>
    <s v="completed"/>
    <n v="9.1999999999999993"/>
    <n v="9.5"/>
    <n v="107.99"/>
    <n v="84.16"/>
    <n v="71.430000000000007"/>
    <n v="7.44"/>
    <n v="14.92"/>
    <s v="-"/>
    <n v="0.51694444444444443"/>
    <n v="1"/>
    <n v="0.5"/>
    <n v="3.12"/>
    <s v="{&quot;scheduledTs&quot;:1742655657,&quot;startedTs&quot;:1742653804,&quot;completedTs&quot;:1742655665,&quot;cancelledTs&quot;:null}"/>
    <s v="B322"/>
    <s v="B322"/>
    <s v="Minivan"/>
    <s v="Park Cities"/>
    <n v="0"/>
    <n v="0"/>
    <s v="autoAccept"/>
    <n v="13"/>
    <n v="11"/>
    <n v="0"/>
    <n v="0"/>
    <n v="2"/>
    <n v="0"/>
    <n v="0"/>
    <s v="Ashley Chatman"/>
    <n v="0.76561111111111113"/>
    <n v="50"/>
    <n v="8.9219444444444438"/>
    <n v="7.66"/>
    <n v="50"/>
    <m/>
    <m/>
    <m/>
    <m/>
    <m/>
  </r>
  <r>
    <x v="57"/>
    <s v="Week2"/>
    <n v="45739"/>
    <n v="7.5639444444444441"/>
    <n v="3.0682870370370371E-2"/>
    <n v="0"/>
    <n v="50"/>
    <n v="0"/>
    <x v="6"/>
    <d v="1899-12-30T15:14:11"/>
    <d v="1899-12-30T00:00:08"/>
    <n v="7.01"/>
    <s v="Big Star"/>
    <s v="4937ccf3-cee6-4121-85da-54b947b7f4db"/>
    <s v="-"/>
    <s v="3036"/>
    <s v="March 14, 2025 11:31:38 AM"/>
    <n v="45739.604166666664"/>
    <n v="45739.611087962963"/>
    <n v="45739.999305555553"/>
    <n v="45740.000138888892"/>
    <s v="-"/>
    <s v="completed"/>
    <n v="9.34"/>
    <n v="9.48"/>
    <n v="268.51"/>
    <n v="212.81"/>
    <n v="161.66999999999999"/>
    <n v="6.56"/>
    <n v="41.13"/>
    <s v="-"/>
    <n v="0.5163888888888889"/>
    <n v="1"/>
    <n v="0.5"/>
    <n v="7.18"/>
    <s v="{&quot;scheduledTs&quot;:1742780320,&quot;startedTs&quot;:1742778481,&quot;completedTs&quot;:1742780340,&quot;cancelledTs&quot;:null}"/>
    <s v="B317"/>
    <s v="B317"/>
    <s v="Minivan"/>
    <s v="Plano Zone to Zone"/>
    <n v="0"/>
    <n v="0"/>
    <s v="autoAccept"/>
    <n v="32"/>
    <n v="31"/>
    <n v="0"/>
    <n v="0"/>
    <n v="1"/>
    <n v="0"/>
    <n v="0"/>
    <s v="Bryant Matthews"/>
    <n v="1.201888888888889"/>
    <n v="50"/>
    <n v="8.7658333333333331"/>
    <n v="7.01"/>
    <n v="50"/>
    <n v="5"/>
    <n v="45"/>
    <n v="40.94"/>
    <n v="4.0600000000000005"/>
    <n v="4.5488888888888885"/>
  </r>
  <r>
    <x v="4"/>
    <s v="Week2"/>
    <n v="45733"/>
    <n v="9.1091666666666669"/>
    <n v="0"/>
    <n v="0"/>
    <n v="0"/>
    <n v="0"/>
    <x v="1"/>
    <d v="1899-12-30T04:55:10"/>
    <d v="1899-12-30T14:32:08"/>
    <n v="8.34"/>
    <s v="Big Star"/>
    <s v="cf0f01b4-40ac-42e3-92c2-10afb50bdda4"/>
    <s v="-"/>
    <s v="1033"/>
    <s v="March 10, 2025 9:09:45 AM"/>
    <n v="45733.208333333336"/>
    <n v="45733.204976851855"/>
    <n v="45733.604166666664"/>
    <n v="45733.605694444443"/>
    <s v="-"/>
    <s v="completed"/>
    <n v="9.6199999999999992"/>
    <n v="9.5"/>
    <n v="128.35"/>
    <n v="119.38"/>
    <n v="72.62"/>
    <n v="7.06"/>
    <n v="0"/>
    <s v="-"/>
    <n v="0.50694444444444442"/>
    <n v="1"/>
    <n v="0.5"/>
    <n v="2.65"/>
    <s v="{&quot;scheduledTs&quot;:1742224225,&quot;startedTs&quot;:1742222402,&quot;completedTs&quot;:1742224227,&quot;cancelledTs&quot;:null}"/>
    <s v="B303"/>
    <s v="B303"/>
    <s v="Minivan"/>
    <s v="East Plano &amp; East Telecom"/>
    <n v="0"/>
    <n v="0"/>
    <s v="autoAccept"/>
    <n v="26"/>
    <n v="18"/>
    <n v="0"/>
    <n v="0"/>
    <n v="8"/>
    <n v="0"/>
    <n v="0"/>
    <s v="Carl Huddleston"/>
    <n v="0.50694444444444442"/>
    <n v="50"/>
    <n v="9.6161111111111115"/>
    <n v="8.34"/>
    <n v="0"/>
    <m/>
    <m/>
    <m/>
    <m/>
    <m/>
  </r>
  <r>
    <x v="4"/>
    <s v="Week2"/>
    <n v="45734"/>
    <n v="9.0436111111111099"/>
    <n v="0"/>
    <n v="0"/>
    <n v="0"/>
    <n v="0"/>
    <x v="1"/>
    <d v="1899-12-30T04:57:38"/>
    <d v="1899-12-30T14:30:17"/>
    <n v="8.43"/>
    <s v="Big Star"/>
    <s v="7ffd0b07-f807-4f33-8b2f-2f2d6ee023e6"/>
    <s v="-"/>
    <s v="1033"/>
    <s v="March 10, 2025 9:09:17 AM"/>
    <n v="45734.208333333336"/>
    <n v="45734.206689814811"/>
    <n v="45734.604166666664"/>
    <n v="45734.605868055558"/>
    <s v="-"/>
    <s v="completed"/>
    <n v="9.58"/>
    <n v="9.5"/>
    <n v="152.76"/>
    <n v="148.76"/>
    <n v="71.5"/>
    <n v="5.97"/>
    <n v="0"/>
    <s v="-"/>
    <n v="0.50055555555555553"/>
    <n v="1"/>
    <n v="0.5"/>
    <n v="1.66"/>
    <s v="{&quot;scheduledTs&quot;:1742319405,&quot;startedTs&quot;:1742317620,&quot;completedTs&quot;:1742319422,&quot;cancelledTs&quot;:null}"/>
    <s v="B309"/>
    <s v="B309"/>
    <s v="Minivan"/>
    <s v="East Plano &amp; East Telecom"/>
    <n v="0"/>
    <n v="0"/>
    <s v="autoAccept"/>
    <n v="34"/>
    <n v="30"/>
    <n v="0"/>
    <n v="0"/>
    <n v="4"/>
    <n v="0"/>
    <n v="0"/>
    <s v="Carl Huddleston"/>
    <n v="0.50055555555555553"/>
    <n v="50"/>
    <n v="9.5441666666666656"/>
    <n v="8.43"/>
    <n v="0"/>
    <m/>
    <m/>
    <m/>
    <m/>
    <m/>
  </r>
  <r>
    <x v="4"/>
    <s v="Week2"/>
    <n v="45735"/>
    <n v="9.0716666666666654"/>
    <n v="0"/>
    <n v="0"/>
    <n v="0"/>
    <n v="0"/>
    <x v="1"/>
    <d v="1899-12-30T04:57:02"/>
    <d v="1899-12-30T14:32:12"/>
    <n v="8.74"/>
    <s v="Big Star"/>
    <s v="e44c8161-4904-466c-9997-5721535d54c7"/>
    <s v="-"/>
    <s v="1033"/>
    <s v="March 17, 2025 11:26:52 AM"/>
    <n v="45735.208333333336"/>
    <n v="45735.206273148149"/>
    <n v="45735.604166666664"/>
    <n v="45735.605868055558"/>
    <s v="-"/>
    <s v="completed"/>
    <n v="9.59"/>
    <n v="9.5"/>
    <n v="150.83000000000001"/>
    <n v="146.66"/>
    <n v="71.34"/>
    <n v="6.01"/>
    <n v="0"/>
    <s v="-"/>
    <n v="0.51444444444444448"/>
    <n v="1"/>
    <n v="0.5"/>
    <n v="4.3899999999999997"/>
    <s v="{&quot;scheduledTs&quot;:1742402758,&quot;startedTs&quot;:1742400911,&quot;completedTs&quot;:1742402763,&quot;cancelledTs&quot;:null}"/>
    <s v="B309"/>
    <s v="B309"/>
    <s v="Minivan"/>
    <s v="East Plano &amp; East Telecom"/>
    <n v="0"/>
    <n v="0"/>
    <s v="autoAccept"/>
    <n v="35"/>
    <n v="32"/>
    <n v="0"/>
    <n v="0"/>
    <n v="3"/>
    <n v="0"/>
    <n v="0"/>
    <s v="Carl Huddleston"/>
    <n v="0.51444444444444448"/>
    <n v="50"/>
    <n v="9.5861111111111104"/>
    <n v="8.74"/>
    <n v="0"/>
    <m/>
    <m/>
    <m/>
    <m/>
    <m/>
  </r>
  <r>
    <x v="4"/>
    <s v="Week2"/>
    <n v="45736"/>
    <n v="8.9420000000000002"/>
    <n v="0"/>
    <n v="0"/>
    <n v="0"/>
    <n v="0"/>
    <x v="1"/>
    <d v="1899-12-30T04:55:05"/>
    <d v="1899-12-30T14:32:20"/>
    <n v="7.8"/>
    <s v="Big Star"/>
    <s v="66971106-fcf6-49aa-b0bf-ce4410fbd3c4"/>
    <s v="-"/>
    <s v="1045"/>
    <s v="March 17, 2025 11:42:15 AM"/>
    <n v="45736.208333333336"/>
    <n v="45736.204918981479"/>
    <n v="45736.604166666664"/>
    <n v="45736.605821759258"/>
    <s v="-"/>
    <s v="completed"/>
    <n v="9.6199999999999992"/>
    <n v="9.5"/>
    <n v="141.99"/>
    <n v="134.61000000000001"/>
    <n v="62.57"/>
    <n v="6.23"/>
    <n v="10.73"/>
    <s v="on a brief pause tablet is dead -Do "/>
    <n v="0.5"/>
    <n v="1"/>
    <n v="0.5"/>
    <n v="3.61"/>
    <s v="{&quot;scheduledTs&quot;:1742483742,&quot;startedTs&quot;:1742481962,&quot;completedTs&quot;:1742483762,&quot;cancelledTs&quot;:null}"/>
    <s v="B359"/>
    <s v="B359"/>
    <s v="Minivan"/>
    <s v="Farmers Branch"/>
    <n v="0"/>
    <n v="0"/>
    <s v="autoAccept"/>
    <n v="31"/>
    <n v="29"/>
    <n v="0"/>
    <n v="0"/>
    <n v="2"/>
    <n v="0"/>
    <n v="0"/>
    <s v="Carl Huddleston"/>
    <n v="0.6788333333333334"/>
    <n v="50"/>
    <n v="9.6208333333333336"/>
    <n v="7.8"/>
    <n v="0"/>
    <m/>
    <m/>
    <m/>
    <m/>
    <m/>
  </r>
  <r>
    <x v="4"/>
    <s v="Week2"/>
    <n v="45737"/>
    <n v="9.0844444444444434"/>
    <n v="0"/>
    <n v="0"/>
    <n v="0"/>
    <n v="0"/>
    <x v="1"/>
    <d v="1899-12-30T04:55:18"/>
    <d v="1899-12-30T14:31:14"/>
    <n v="7.58"/>
    <s v="Big Star"/>
    <s v="f5c3acec-4337-4f03-be99-9ab8a20b51fd"/>
    <s v="-"/>
    <s v="1029"/>
    <s v="March 17, 2025 11:48:19 AM"/>
    <n v="45737.208333333336"/>
    <n v="45737.205069444448"/>
    <n v="45737.604166666664"/>
    <n v="45737.605069444442"/>
    <s v="-"/>
    <s v="completed"/>
    <n v="9.6"/>
    <n v="9.5"/>
    <n v="146.55000000000001"/>
    <n v="132.18"/>
    <n v="64.33"/>
    <n v="5.97"/>
    <n v="0"/>
    <s v="-"/>
    <n v="0.51444444444444448"/>
    <n v="1"/>
    <n v="0.5"/>
    <n v="0.41"/>
    <s v="{&quot;scheduledTs&quot;:1742573699,&quot;startedTs&quot;:1742571853,&quot;completedTs&quot;:1742573705,&quot;cancelledTs&quot;:null}"/>
    <s v="B304"/>
    <s v="B304"/>
    <s v="Minivan"/>
    <s v="Plano Zone to Zone"/>
    <n v="0"/>
    <n v="0"/>
    <s v="autoAccept"/>
    <n v="21"/>
    <n v="20"/>
    <n v="0"/>
    <n v="0"/>
    <n v="1"/>
    <n v="0"/>
    <n v="0"/>
    <s v="Carl Huddleston"/>
    <n v="0.51444444444444448"/>
    <n v="50"/>
    <n v="9.5988888888888884"/>
    <n v="7.58"/>
    <n v="0"/>
    <m/>
    <m/>
    <m/>
    <m/>
    <m/>
  </r>
  <r>
    <x v="5"/>
    <s v="Week2"/>
    <n v="45733"/>
    <n v="9.0749999999999993"/>
    <n v="0"/>
    <n v="0"/>
    <n v="0"/>
    <n v="0"/>
    <x v="1"/>
    <d v="1899-12-30T14:26:37"/>
    <d v="1899-12-30T00:01:07"/>
    <n v="7.7"/>
    <s v="Big Star"/>
    <s v="140074c5-77c0-46ae-aff2-944ee5b713d9"/>
    <s v="-"/>
    <s v="1036"/>
    <s v="March 10, 2025 9:09:47 AM"/>
    <n v="45733.604166666664"/>
    <n v="45733.601504629631"/>
    <n v="45733.999305555553"/>
    <n v="45734.000821759262"/>
    <s v="-"/>
    <s v="completed"/>
    <n v="9.58"/>
    <n v="9.48"/>
    <n v="131.49"/>
    <n v="114.33"/>
    <n v="61.16"/>
    <n v="7.1"/>
    <n v="0"/>
    <s v="-"/>
    <n v="0.5"/>
    <n v="1"/>
    <n v="0.5"/>
    <n v="0.52"/>
    <s v="{&quot;scheduledTs&quot;:1742262932,&quot;startedTs&quot;:1742261160,&quot;completedTs&quot;:1742262960,&quot;cancelledTs&quot;:null}"/>
    <s v="B306"/>
    <s v="B306"/>
    <s v="Minivan"/>
    <s v="Far North Plano"/>
    <n v="0"/>
    <n v="0"/>
    <s v="autoAccept"/>
    <n v="18"/>
    <n v="16"/>
    <n v="0"/>
    <n v="0"/>
    <n v="2"/>
    <n v="0"/>
    <n v="0"/>
    <s v="Carlo Valentin"/>
    <n v="0.5"/>
    <n v="50"/>
    <n v="9.5749999999999993"/>
    <n v="7.7"/>
    <n v="0"/>
    <m/>
    <m/>
    <m/>
    <m/>
    <m/>
  </r>
  <r>
    <x v="5"/>
    <s v="Week2"/>
    <n v="45736"/>
    <n v="8.9586111111111109"/>
    <n v="1.7824074074074075E-3"/>
    <n v="0"/>
    <n v="50"/>
    <n v="0"/>
    <x v="1"/>
    <d v="1899-12-30T14:32:34"/>
    <d v="1899-12-30T00:01:01"/>
    <n v="8.5299999999999994"/>
    <s v="Big Star"/>
    <s v="7bbbff2e-8205-48fc-93d5-2d3654a73ccc"/>
    <s v="-"/>
    <s v="1046"/>
    <s v="March 17, 2025 11:42:20 AM"/>
    <n v="45736.604166666664"/>
    <n v="45736.605949074074"/>
    <n v="45736.999305555553"/>
    <n v="45737.000740740739"/>
    <s v="-"/>
    <s v="completed"/>
    <n v="9.48"/>
    <n v="9.48"/>
    <n v="97.49"/>
    <n v="93.64"/>
    <n v="41.57"/>
    <n v="6.75"/>
    <n v="0"/>
    <s v="-"/>
    <n v="0.51555555555555554"/>
    <n v="1"/>
    <n v="0.5"/>
    <n v="0"/>
    <s v="{&quot;scheduledTs&quot;:1742517043,&quot;startedTs&quot;:1742515205,&quot;completedTs&quot;:1742517061,&quot;cancelledTs&quot;:null}"/>
    <s v="B359"/>
    <s v="B359"/>
    <s v="Minivan"/>
    <s v="Farmers Branch"/>
    <n v="0"/>
    <n v="0"/>
    <s v="autoAccept"/>
    <n v="26"/>
    <n v="19"/>
    <n v="0"/>
    <n v="0"/>
    <n v="7"/>
    <n v="0"/>
    <n v="0"/>
    <s v="Carlo Valentin"/>
    <n v="0.51555555555555554"/>
    <n v="50"/>
    <n v="9.4741666666666671"/>
    <n v="8.5299999999999994"/>
    <n v="50"/>
    <m/>
    <m/>
    <m/>
    <m/>
    <m/>
  </r>
  <r>
    <x v="5"/>
    <s v="Week2"/>
    <n v="45737"/>
    <n v="9.0666666666666664"/>
    <n v="0"/>
    <n v="0"/>
    <n v="0"/>
    <n v="0"/>
    <x v="1"/>
    <d v="1899-12-30T14:26:11"/>
    <d v="1899-12-30T00:01:03"/>
    <n v="8.67"/>
    <s v="Big Star"/>
    <s v="fae1dbd4-561d-41a9-ab82-ecfa4b109dd9"/>
    <s v="-"/>
    <s v="1056"/>
    <s v="March 17, 2025 11:48:22 AM"/>
    <n v="45737.604166666664"/>
    <n v="45737.600972222222"/>
    <n v="45737.999305555553"/>
    <n v="45738.000833333332"/>
    <s v="-"/>
    <s v="completed"/>
    <n v="9.6"/>
    <n v="9.48"/>
    <n v="143.35"/>
    <n v="135.54"/>
    <n v="76.739999999999995"/>
    <n v="6.71"/>
    <n v="0"/>
    <s v="-"/>
    <n v="0.51444444444444448"/>
    <n v="1"/>
    <n v="0.5"/>
    <n v="1.47"/>
    <s v="{&quot;scheduledTs&quot;:1742613959,&quot;startedTs&quot;:1742612109,&quot;completedTs&quot;:1742613961,&quot;cancelledTs&quot;:null}"/>
    <s v="B303"/>
    <s v="B303"/>
    <s v="Minivan"/>
    <s v="Keller Springs &amp; NW Carrollton"/>
    <n v="0"/>
    <n v="0"/>
    <s v="autoAccept"/>
    <n v="22"/>
    <n v="21"/>
    <n v="0"/>
    <n v="0"/>
    <n v="1"/>
    <n v="0"/>
    <n v="0"/>
    <s v="Carlo Valentin"/>
    <n v="0.51444444444444448"/>
    <n v="50"/>
    <n v="9.5811111111111114"/>
    <n v="8.67"/>
    <n v="0"/>
    <m/>
    <m/>
    <m/>
    <m/>
    <m/>
  </r>
  <r>
    <x v="5"/>
    <s v="Week2"/>
    <n v="45738"/>
    <n v="9.0833333333333321"/>
    <n v="0"/>
    <n v="0"/>
    <n v="0"/>
    <n v="0"/>
    <x v="1"/>
    <d v="1899-12-30T14:25:07"/>
    <d v="1899-12-30T00:00:08"/>
    <n v="8.1300000000000008"/>
    <s v="Big Star"/>
    <s v="26c6268a-211c-4607-8fe4-6551354da5d7"/>
    <s v="-"/>
    <s v="2046"/>
    <s v="March 14, 2025 11:28:06 AM"/>
    <n v="45738.604166666664"/>
    <n v="45738.600787037038"/>
    <n v="45738.999305555553"/>
    <n v="45739.000185185185"/>
    <s v="-"/>
    <s v="completed"/>
    <n v="9.59"/>
    <n v="9.48"/>
    <n v="141.32"/>
    <n v="128.81"/>
    <n v="86.72"/>
    <n v="7.13"/>
    <n v="0"/>
    <s v="-"/>
    <n v="0.50027777777777782"/>
    <n v="1"/>
    <n v="0.5"/>
    <n v="0.7"/>
    <s v="{&quot;scheduledTs&quot;:1742695954,&quot;startedTs&quot;:1742694180,&quot;completedTs&quot;:1742695981,&quot;cancelledTs&quot;:null}"/>
    <s v="B359"/>
    <s v="B359"/>
    <s v="Minivan"/>
    <s v="North Dallas Zone to Zone"/>
    <n v="0"/>
    <n v="0"/>
    <s v="autoAccept"/>
    <n v="22"/>
    <n v="18"/>
    <n v="0"/>
    <n v="0"/>
    <n v="4"/>
    <n v="0"/>
    <n v="0"/>
    <s v="Carlo Valentin"/>
    <n v="0.50027777777777782"/>
    <n v="50"/>
    <n v="9.5836111111111109"/>
    <n v="8.1300000000000008"/>
    <n v="0"/>
    <m/>
    <m/>
    <m/>
    <m/>
    <m/>
  </r>
  <r>
    <x v="7"/>
    <s v="Week2"/>
    <n v="45734"/>
    <n v="9.0886111111111099"/>
    <n v="0"/>
    <n v="0"/>
    <n v="0"/>
    <n v="0"/>
    <x v="0"/>
    <d v="1899-12-30T14:25:46"/>
    <d v="1899-12-30T00:01:05"/>
    <n v="8.61"/>
    <s v="Big Star"/>
    <s v="1446111a-0fdf-4424-b1b0-7d7229eb6d01"/>
    <s v="-"/>
    <s v="1071"/>
    <s v="March 10, 2025 9:09:19 AM"/>
    <n v="45734.604166666664"/>
    <n v="45734.601226851853"/>
    <n v="45734.999305555553"/>
    <n v="45735.000763888886"/>
    <s v="-"/>
    <s v="completed"/>
    <n v="9.59"/>
    <n v="9.48"/>
    <n v="141.53"/>
    <n v="136.69999999999999"/>
    <n v="52.8"/>
    <n v="5.42"/>
    <n v="0"/>
    <s v="-"/>
    <n v="0.5"/>
    <n v="1"/>
    <n v="0.5"/>
    <n v="0.42"/>
    <s v="{&quot;scheduledTs&quot;:1742352932,&quot;startedTs&quot;:1742351160,&quot;completedTs&quot;:1742352960,&quot;cancelledTs&quot;:null}"/>
    <s v="B315"/>
    <s v="B315"/>
    <s v="Minivan"/>
    <s v="Cypress Waters"/>
    <n v="0"/>
    <n v="0"/>
    <s v="autoAccept"/>
    <n v="29"/>
    <n v="29"/>
    <n v="0"/>
    <n v="0"/>
    <n v="0"/>
    <n v="0"/>
    <n v="0"/>
    <s v="Charles Dewitt"/>
    <n v="0.5"/>
    <n v="50"/>
    <n v="9.5886111111111099"/>
    <n v="8.61"/>
    <n v="0"/>
    <m/>
    <m/>
    <m/>
    <m/>
    <m/>
  </r>
  <r>
    <x v="7"/>
    <s v="Week2"/>
    <n v="45735"/>
    <n v="7.6197222222222223"/>
    <n v="0"/>
    <n v="0"/>
    <n v="0"/>
    <n v="0"/>
    <x v="0"/>
    <d v="1899-12-30T12:25:10"/>
    <d v="1899-12-30T20:02:21"/>
    <n v="6.86"/>
    <s v="Big Star"/>
    <s v="1d75783d-840a-4cf8-97e2-1d2488c326ac"/>
    <s v="-"/>
    <s v="1071"/>
    <s v="March 17, 2025 11:26:50 AM"/>
    <n v="45735.520833333336"/>
    <n v="45735.517476851855"/>
    <n v="45735.833333333336"/>
    <n v="45735.834988425922"/>
    <s v="-"/>
    <s v="completed"/>
    <n v="7.62"/>
    <n v="7.5"/>
    <n v="101.28"/>
    <n v="99.56"/>
    <n v="36.58"/>
    <n v="3.83"/>
    <n v="0"/>
    <s v="-"/>
    <n v="0"/>
    <n v="0"/>
    <n v="0"/>
    <n v="0"/>
    <s v="-"/>
    <s v="B301"/>
    <s v="B301"/>
    <s v="Minivan"/>
    <s v="Cypress Waters"/>
    <n v="0"/>
    <n v="0"/>
    <s v="autoAccept"/>
    <n v="22"/>
    <n v="19"/>
    <n v="0"/>
    <n v="0"/>
    <n v="3"/>
    <n v="0"/>
    <n v="0"/>
    <s v="Charles Dewitt"/>
    <n v="0"/>
    <n v="50"/>
    <n v="7.6197222222222223"/>
    <n v="6.86"/>
    <n v="0"/>
    <m/>
    <m/>
    <m/>
    <m/>
    <m/>
  </r>
  <r>
    <x v="7"/>
    <s v="Week2"/>
    <n v="45736"/>
    <n v="7.6072222222222221"/>
    <n v="0"/>
    <n v="0"/>
    <n v="0"/>
    <n v="0"/>
    <x v="0"/>
    <d v="1899-12-30T12:25:48"/>
    <d v="1899-12-30T20:02:14"/>
    <n v="6.95"/>
    <s v="Big Star"/>
    <s v="f44148eb-9421-47b4-8161-5ce828b0c2b7"/>
    <s v="-"/>
    <s v="1071"/>
    <s v="March 17, 2025 11:42:20 AM"/>
    <n v="45736.520833333336"/>
    <n v="45736.517916666664"/>
    <n v="45736.833333333336"/>
    <n v="45736.834918981483"/>
    <s v="-"/>
    <s v="completed"/>
    <n v="7.61"/>
    <n v="7.5"/>
    <n v="99.02"/>
    <n v="92.46"/>
    <n v="46.64"/>
    <n v="4.46"/>
    <n v="0"/>
    <s v="-"/>
    <n v="0"/>
    <n v="0"/>
    <n v="0"/>
    <n v="0"/>
    <s v="-"/>
    <s v="B301"/>
    <s v="B301"/>
    <s v="Minivan"/>
    <s v="Cypress Waters"/>
    <n v="0"/>
    <n v="0"/>
    <s v="autoAccept"/>
    <n v="21"/>
    <n v="20"/>
    <n v="0"/>
    <n v="0"/>
    <n v="1"/>
    <n v="0"/>
    <n v="0"/>
    <s v="Charles Dewitt"/>
    <n v="0"/>
    <n v="50"/>
    <n v="7.6072222222222221"/>
    <n v="6.95"/>
    <n v="0"/>
    <m/>
    <m/>
    <m/>
    <m/>
    <m/>
  </r>
  <r>
    <x v="7"/>
    <s v="Week2"/>
    <n v="45737"/>
    <n v="7.6172222222222219"/>
    <n v="0"/>
    <n v="0"/>
    <n v="0"/>
    <n v="0"/>
    <x v="0"/>
    <d v="1899-12-30T12:25:06"/>
    <d v="1899-12-30T20:02:08"/>
    <n v="6.74"/>
    <s v="Big Star"/>
    <s v="1b618a6d-8486-47db-8043-fa19793024e5"/>
    <s v="-"/>
    <s v="1071"/>
    <s v="March 17, 2025 11:48:20 AM"/>
    <n v="45737.520833333336"/>
    <n v="45737.517430555556"/>
    <n v="45737.833333333336"/>
    <n v="45737.834861111114"/>
    <s v="-"/>
    <s v="completed"/>
    <n v="7.62"/>
    <n v="7.5"/>
    <n v="101.53"/>
    <n v="91.74"/>
    <n v="42.7"/>
    <n v="4.43"/>
    <n v="0"/>
    <s v="-"/>
    <n v="0"/>
    <n v="0"/>
    <n v="0"/>
    <n v="0"/>
    <s v="-"/>
    <s v="B301"/>
    <s v="B301"/>
    <s v="Minivan"/>
    <s v="Cypress Waters"/>
    <n v="0"/>
    <n v="0"/>
    <s v="autoAccept"/>
    <n v="21"/>
    <n v="21"/>
    <n v="0"/>
    <n v="0"/>
    <n v="0"/>
    <n v="0"/>
    <n v="0"/>
    <s v="Charles Dewitt"/>
    <n v="0"/>
    <n v="50"/>
    <n v="7.6172222222222219"/>
    <n v="6.74"/>
    <n v="0"/>
    <m/>
    <m/>
    <m/>
    <m/>
    <m/>
  </r>
  <r>
    <x v="8"/>
    <s v="Week2"/>
    <n v="45735"/>
    <n v="9.0783333333333331"/>
    <n v="0"/>
    <n v="3.4722222222222222E-5"/>
    <n v="0"/>
    <n v="0"/>
    <x v="2"/>
    <d v="1899-12-30T04:55:06"/>
    <d v="1899-12-30T14:29:57"/>
    <n v="8.24"/>
    <s v="Big Star"/>
    <s v="d829eaa4-bfc6-4537-b84e-ef6cc6366917"/>
    <s v="-"/>
    <s v="1063"/>
    <s v="March 17, 2025 11:26:57 AM"/>
    <n v="45735.208333333336"/>
    <n v="45735.204930555556"/>
    <n v="45735.604166666664"/>
    <n v="45735.604247685187"/>
    <s v="-"/>
    <s v="completed"/>
    <n v="9.58"/>
    <n v="9.5"/>
    <n v="143.62"/>
    <n v="136.57"/>
    <n v="67.69"/>
    <n v="6.42"/>
    <n v="0"/>
    <s v="-"/>
    <n v="0.50249999999999995"/>
    <n v="1"/>
    <n v="0.5"/>
    <n v="0"/>
    <s v="{&quot;scheduledTs&quot;:1742396816,&quot;startedTs&quot;:1742395021,&quot;completedTs&quot;:1742396830,&quot;cancelledTs&quot;:null}"/>
    <s v="B371"/>
    <s v="B371"/>
    <s v="Minivan"/>
    <s v="North Dallas Zone to Zone"/>
    <n v="0"/>
    <n v="0"/>
    <s v="autoAccept"/>
    <n v="18"/>
    <n v="13"/>
    <n v="0"/>
    <n v="0"/>
    <n v="5"/>
    <n v="0"/>
    <n v="0"/>
    <s v="Chris Caroleo"/>
    <n v="0.50249999999999995"/>
    <n v="50"/>
    <n v="9.5808333333333326"/>
    <n v="8.24"/>
    <n v="0"/>
    <m/>
    <m/>
    <m/>
    <m/>
    <m/>
  </r>
  <r>
    <x v="8"/>
    <s v="Week2"/>
    <n v="45736"/>
    <n v="9.0788888888888888"/>
    <n v="0"/>
    <n v="0"/>
    <n v="0"/>
    <n v="0"/>
    <x v="2"/>
    <d v="1899-12-30T04:55:06"/>
    <d v="1899-12-30T14:30:00"/>
    <n v="8.43"/>
    <s v="Big Star"/>
    <s v="85ce18c9-03fa-4a37-b81c-e086ca6a3e72"/>
    <s v="-"/>
    <s v="1063"/>
    <s v="March 17, 2025 11:42:22 AM"/>
    <n v="45736.208333333336"/>
    <n v="45736.204942129632"/>
    <n v="45736.604166666664"/>
    <n v="45736.605868055558"/>
    <s v="-"/>
    <s v="completed"/>
    <n v="9.6199999999999992"/>
    <n v="9.5"/>
    <n v="134.57"/>
    <n v="126.17"/>
    <n v="61.7"/>
    <n v="6.17"/>
    <n v="0"/>
    <s v="-"/>
    <n v="0.50277777777777777"/>
    <n v="1"/>
    <n v="0.5"/>
    <n v="0.01"/>
    <s v="{&quot;scheduledTs&quot;:1742489068,&quot;startedTs&quot;:1742487302,&quot;completedTs&quot;:1742489112,&quot;cancelledTs&quot;:null}"/>
    <s v="B371"/>
    <s v="B371"/>
    <s v="Minivan"/>
    <s v="North Dallas Zone to Zone"/>
    <n v="0"/>
    <n v="0"/>
    <s v="autoAccept"/>
    <n v="23"/>
    <n v="21"/>
    <n v="0"/>
    <n v="0"/>
    <n v="2"/>
    <n v="0"/>
    <n v="0"/>
    <s v="Chris Caroleo"/>
    <n v="0.50277777777777777"/>
    <n v="50"/>
    <n v="9.581666666666667"/>
    <n v="8.43"/>
    <n v="0"/>
    <m/>
    <m/>
    <m/>
    <m/>
    <m/>
  </r>
  <r>
    <x v="9"/>
    <s v="Week2"/>
    <n v="45736"/>
    <n v="7.5405555555555557"/>
    <n v="0"/>
    <n v="0"/>
    <n v="0"/>
    <n v="0"/>
    <x v="1"/>
    <d v="1899-12-30T12:29:39"/>
    <d v="1899-12-30T20:02:05"/>
    <n v="6.89"/>
    <s v="Big Star"/>
    <s v="631e20c0-3bec-456c-a081-b160041d03f8"/>
    <s v="-"/>
    <s v="1028"/>
    <s v="March 17, 2025 11:42:21 AM"/>
    <n v="45736.520833333336"/>
    <n v="45736.520590277774"/>
    <n v="45736.833333333336"/>
    <n v="45736.834872685184"/>
    <s v="-"/>
    <s v="completed"/>
    <n v="7.54"/>
    <n v="7.5"/>
    <n v="132.22"/>
    <n v="119.49"/>
    <n v="55.98"/>
    <n v="3.14"/>
    <n v="0"/>
    <s v="-"/>
    <n v="0"/>
    <n v="0"/>
    <n v="0"/>
    <n v="0"/>
    <s v="-"/>
    <s v="B377"/>
    <s v="B377"/>
    <s v="Minivan"/>
    <s v="North &amp; South Central Plano"/>
    <n v="0"/>
    <n v="0"/>
    <s v="autoAccept"/>
    <n v="30"/>
    <n v="24"/>
    <n v="0"/>
    <n v="0"/>
    <n v="6"/>
    <n v="0"/>
    <n v="0"/>
    <s v="Clois Taylor"/>
    <n v="0"/>
    <n v="50"/>
    <n v="7.5405555555555557"/>
    <n v="6.89"/>
    <n v="0"/>
    <m/>
    <m/>
    <m/>
    <m/>
    <m/>
  </r>
  <r>
    <x v="9"/>
    <s v="Week2"/>
    <n v="45737"/>
    <n v="8.8966666666666665"/>
    <n v="5.0000000000000001E-3"/>
    <n v="0"/>
    <n v="50"/>
    <n v="0"/>
    <x v="1"/>
    <d v="1899-12-30T05:07:12"/>
    <d v="1899-12-30T14:31:59"/>
    <n v="8.39"/>
    <s v="Big Star"/>
    <s v="ed0a7a75-2bdd-4fba-bea1-e0b9fe249be2"/>
    <s v="-"/>
    <s v="1035"/>
    <s v="March 17, 2025 11:48:20 AM"/>
    <n v="45737.208333333336"/>
    <n v="45737.208067129628"/>
    <n v="45737.604166666664"/>
    <n v="45737.605671296296"/>
    <s v="-"/>
    <s v="completed"/>
    <n v="9.5399999999999991"/>
    <n v="9.5"/>
    <n v="125.26"/>
    <n v="110.85"/>
    <n v="52.87"/>
    <n v="7.08"/>
    <n v="0"/>
    <s v="-"/>
    <n v="0.5163888888888889"/>
    <n v="1"/>
    <n v="0.5"/>
    <n v="11.17"/>
    <s v="{&quot;scheduledTs&quot;:1742570729,&quot;startedTs&quot;:1742568903,&quot;completedTs&quot;:1742570762,&quot;cancelledTs&quot;:null}"/>
    <s v="B308"/>
    <s v="B308"/>
    <s v="Minivan"/>
    <s v="Far North Plano"/>
    <n v="0"/>
    <n v="0"/>
    <s v="autoAccept"/>
    <n v="14"/>
    <n v="13"/>
    <n v="0"/>
    <n v="0"/>
    <n v="1"/>
    <n v="0"/>
    <n v="0"/>
    <s v="Clois Taylor"/>
    <n v="0.5163888888888889"/>
    <n v="50"/>
    <n v="9.4130555555555553"/>
    <n v="8.39"/>
    <n v="50"/>
    <m/>
    <m/>
    <m/>
    <m/>
    <m/>
  </r>
  <r>
    <x v="9"/>
    <s v="Week2"/>
    <n v="45738"/>
    <n v="8.9769444444444435"/>
    <n v="2.1527777777777778E-3"/>
    <n v="0"/>
    <n v="50"/>
    <n v="0"/>
    <x v="1"/>
    <d v="1899-12-30T05:03:06"/>
    <d v="1899-12-30T14:31:45"/>
    <n v="8.39"/>
    <s v="Big Star"/>
    <s v="fcd93453-16ec-4f33-8cb3-50cb37c32072"/>
    <s v="-"/>
    <s v="2037"/>
    <s v="March 14, 2025 11:28:02 AM"/>
    <n v="45738.208333333336"/>
    <n v="45738.208425925928"/>
    <n v="45738.604166666664"/>
    <n v="45738.60564814815"/>
    <s v="-"/>
    <s v="completed"/>
    <n v="9.5299999999999994"/>
    <n v="9.5"/>
    <n v="181.73"/>
    <n v="173.9"/>
    <n v="95.07"/>
    <n v="5.9"/>
    <n v="0"/>
    <s v="-"/>
    <n v="0.50055555555555553"/>
    <n v="1"/>
    <n v="0.5"/>
    <n v="11.53"/>
    <s v="{&quot;scheduledTs&quot;:1742665440,&quot;startedTs&quot;:1742663641,&quot;completedTs&quot;:1742665443,&quot;cancelledTs&quot;:null}"/>
    <s v="B303"/>
    <s v="B303"/>
    <s v="Minivan"/>
    <s v="Plano Zone to Zone"/>
    <n v="0"/>
    <n v="0"/>
    <s v="autoAccept"/>
    <n v="33"/>
    <n v="29"/>
    <n v="0"/>
    <n v="0"/>
    <n v="4"/>
    <n v="0"/>
    <n v="0"/>
    <s v="Clois Taylor"/>
    <n v="0.50055555555555553"/>
    <n v="50"/>
    <n v="9.4774999999999991"/>
    <n v="8.39"/>
    <n v="50"/>
    <m/>
    <m/>
    <m/>
    <m/>
    <m/>
  </r>
  <r>
    <x v="9"/>
    <s v="Week2"/>
    <n v="45739"/>
    <n v="9.0499999999999989"/>
    <n v="0"/>
    <n v="0"/>
    <n v="0"/>
    <n v="0"/>
    <x v="1"/>
    <d v="1899-12-30T04:58:07"/>
    <d v="1899-12-30T14:32:01"/>
    <n v="3.26"/>
    <s v="Big Star"/>
    <s v="d8994dc0-8a9b-4a85-aaa6-44eacf8a733e"/>
    <s v="-"/>
    <s v="3031"/>
    <s v="March 14, 2025 11:31:35 AM"/>
    <n v="45739.208333333336"/>
    <n v="45739.207037037035"/>
    <n v="45739.604166666664"/>
    <n v="45739.605590277781"/>
    <s v="-"/>
    <s v="completed"/>
    <n v="9.57"/>
    <n v="9.5"/>
    <n v="36.840000000000003"/>
    <n v="26.68"/>
    <n v="28.63"/>
    <n v="14.09"/>
    <n v="0"/>
    <s v="-"/>
    <n v="0.51500000000000001"/>
    <n v="1"/>
    <n v="0.5"/>
    <n v="0"/>
    <s v="{&quot;scheduledTs&quot;:1742742056,&quot;startedTs&quot;:1742740208,&quot;completedTs&quot;:1742742062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Clois Taylor"/>
    <n v="0.51500000000000001"/>
    <n v="50"/>
    <n v="9.5649999999999995"/>
    <n v="3.26"/>
    <n v="0"/>
    <m/>
    <m/>
    <m/>
    <m/>
    <m/>
  </r>
  <r>
    <x v="10"/>
    <s v="Week2"/>
    <n v="45735"/>
    <n v="8.931111111111111"/>
    <n v="0"/>
    <n v="0"/>
    <n v="0"/>
    <n v="0"/>
    <x v="1"/>
    <d v="1899-12-30T04:55:14"/>
    <d v="1899-12-30T14:32:31"/>
    <n v="8.4499999999999993"/>
    <s v="Big Star"/>
    <s v="087baecb-e086-41c3-a9b8-d8fc2c1fd3d7"/>
    <s v="-"/>
    <s v="1031"/>
    <s v="March 17, 2025 11:26:55 AM"/>
    <n v="45735.208333333336"/>
    <n v="45735.205023148148"/>
    <n v="45735.604166666664"/>
    <n v="45735.605937499997"/>
    <s v="-"/>
    <s v="completed"/>
    <n v="9.6199999999999992"/>
    <n v="9.5"/>
    <n v="158.84"/>
    <n v="148.56"/>
    <n v="84.91"/>
    <n v="6.16"/>
    <n v="10.55"/>
    <s v="B307 paused for restroom @8:24 gw"/>
    <n v="0.51444444444444448"/>
    <n v="1"/>
    <n v="0.5"/>
    <n v="2.8"/>
    <s v="{&quot;scheduledTs&quot;:1742406392,&quot;startedTs&quot;:1742404569,&quot;completedTs&quot;:1742406421,&quot;cancelledTs&quot;:null}"/>
    <s v="B307"/>
    <s v="B307"/>
    <s v="Minivan"/>
    <s v="Plano Zone to Zone"/>
    <n v="0"/>
    <n v="0"/>
    <s v="autoAccept"/>
    <n v="22"/>
    <n v="21"/>
    <n v="0"/>
    <n v="0"/>
    <n v="1"/>
    <n v="0"/>
    <n v="0"/>
    <s v="Colynn Tennyson-Nixon"/>
    <n v="0.69027777777777777"/>
    <n v="50"/>
    <n v="9.6213888888888892"/>
    <n v="8.4499999999999993"/>
    <n v="0"/>
    <m/>
    <m/>
    <m/>
    <m/>
    <m/>
  </r>
  <r>
    <x v="10"/>
    <s v="Week2"/>
    <n v="45736"/>
    <n v="9.1202777777777762"/>
    <n v="0"/>
    <n v="0"/>
    <n v="0"/>
    <n v="0"/>
    <x v="1"/>
    <d v="1899-12-30T04:55:05"/>
    <d v="1899-12-30T14:32:19"/>
    <n v="8.76"/>
    <s v="Big Star"/>
    <s v="207eafe3-1138-4106-abed-c91b62bc44b2"/>
    <s v="-"/>
    <s v="1031"/>
    <s v="March 17, 2025 11:42:19 AM"/>
    <n v="45736.208333333336"/>
    <n v="45736.204918981479"/>
    <n v="45736.604166666664"/>
    <n v="45736.605879629627"/>
    <s v="-"/>
    <s v="completed"/>
    <n v="9.6199999999999992"/>
    <n v="9.5"/>
    <n v="143.36000000000001"/>
    <n v="138.01"/>
    <n v="70.22"/>
    <n v="6.13"/>
    <n v="0"/>
    <s v="-"/>
    <n v="0.50027777777777782"/>
    <n v="1"/>
    <n v="0.5"/>
    <n v="1.68"/>
    <s v="{&quot;scheduledTs&quot;:1742484884,&quot;startedTs&quot;:1742483101,&quot;completedTs&quot;:1742484902,&quot;cancelledTs&quot;:null}"/>
    <s v="B307"/>
    <s v="B307"/>
    <s v="Minivan"/>
    <s v="Plano Zone to Zone"/>
    <n v="0"/>
    <n v="0"/>
    <s v="autoAccept"/>
    <n v="25"/>
    <n v="25"/>
    <n v="0"/>
    <n v="0"/>
    <n v="0"/>
    <n v="0"/>
    <n v="0"/>
    <s v="Colynn Tennyson-Nixon"/>
    <n v="0.50027777777777782"/>
    <n v="50"/>
    <n v="9.6205555555555549"/>
    <n v="8.76"/>
    <n v="0"/>
    <m/>
    <m/>
    <m/>
    <m/>
    <m/>
  </r>
  <r>
    <x v="10"/>
    <s v="Week2"/>
    <n v="45737"/>
    <n v="9.0619444444444444"/>
    <n v="0"/>
    <n v="0"/>
    <n v="0"/>
    <n v="0"/>
    <x v="1"/>
    <d v="1899-12-30T04:57:25"/>
    <d v="1899-12-30T14:32:07"/>
    <n v="8.5"/>
    <s v="Big Star"/>
    <s v="f48f4897-d2e9-454e-ab4e-33ea1aa609f7"/>
    <s v="-"/>
    <s v="1031"/>
    <s v="March 17, 2025 11:48:18 AM"/>
    <n v="45737.208333333336"/>
    <n v="45737.20653935185"/>
    <n v="45737.604166666664"/>
    <n v="45737.605682870373"/>
    <s v="-"/>
    <s v="completed"/>
    <n v="9.58"/>
    <n v="9.5"/>
    <n v="163.15"/>
    <n v="155.91"/>
    <n v="73.44"/>
    <n v="6.22"/>
    <n v="0"/>
    <s v="Vehicle change "/>
    <n v="0.5163888888888889"/>
    <n v="1"/>
    <n v="0.5"/>
    <n v="1.49"/>
    <s v="{&quot;scheduledTs&quot;:1742572019,&quot;startedTs&quot;:1742570166,&quot;completedTs&quot;:1742572025,&quot;cancelledTs&quot;:null}"/>
    <s v="B307"/>
    <s v="B307"/>
    <s v="Minivan"/>
    <s v="Plano Zone to Zone"/>
    <n v="0"/>
    <n v="0"/>
    <s v="autoAccept"/>
    <n v="23"/>
    <n v="20"/>
    <n v="0"/>
    <n v="0"/>
    <n v="3"/>
    <n v="0"/>
    <n v="0"/>
    <s v="Colynn Tennyson-Nixon"/>
    <n v="0.5163888888888889"/>
    <n v="50"/>
    <n v="9.5783333333333331"/>
    <n v="8.5"/>
    <n v="0"/>
    <m/>
    <m/>
    <m/>
    <m/>
    <m/>
  </r>
  <r>
    <x v="10"/>
    <s v="Week2"/>
    <n v="45738"/>
    <n v="7.6147222222222215"/>
    <n v="0"/>
    <n v="0"/>
    <n v="0"/>
    <n v="0"/>
    <x v="1"/>
    <d v="1899-12-30T04:55:08"/>
    <d v="1899-12-30T12:32:01"/>
    <n v="6.72"/>
    <s v="Big Star"/>
    <s v="bb342fad-3a57-45c5-b813-6fa9c8de8b06"/>
    <s v="-"/>
    <s v="2027"/>
    <s v="March 14, 2025 11:28:02 AM"/>
    <n v="45738.208333333336"/>
    <n v="45738.204953703702"/>
    <n v="45738.520833333336"/>
    <n v="45738.522326388891"/>
    <s v="-"/>
    <s v="completed"/>
    <n v="7.62"/>
    <n v="7.5"/>
    <n v="102.47"/>
    <n v="102.33"/>
    <n v="43.35"/>
    <n v="4.91"/>
    <n v="0"/>
    <s v="-"/>
    <n v="0"/>
    <n v="0"/>
    <n v="0"/>
    <n v="0"/>
    <s v="-"/>
    <s v="B307"/>
    <s v="B307"/>
    <s v="Minivan"/>
    <s v="North &amp; South Central Plano"/>
    <n v="0"/>
    <n v="0"/>
    <s v="autoAccept"/>
    <n v="20"/>
    <n v="18"/>
    <n v="0"/>
    <n v="0"/>
    <n v="2"/>
    <n v="0"/>
    <n v="0"/>
    <s v="Colynn Tennyson-Nixon"/>
    <n v="0"/>
    <n v="50"/>
    <n v="7.6147222222222215"/>
    <n v="6.72"/>
    <n v="0"/>
    <m/>
    <m/>
    <m/>
    <m/>
    <m/>
  </r>
  <r>
    <x v="11"/>
    <s v="Week2"/>
    <n v="45733"/>
    <n v="8.779166666666665"/>
    <n v="1.0613425925925925E-2"/>
    <n v="0"/>
    <n v="50"/>
    <n v="0"/>
    <x v="1"/>
    <d v="1899-12-30T05:15:17"/>
    <d v="1899-12-30T14:32:03"/>
    <n v="8.2100000000000009"/>
    <s v="Big Star"/>
    <s v="adb0cc29-94d2-46b1-8cba-694e21b66fb2"/>
    <s v="-"/>
    <s v="1035"/>
    <s v="March 10, 2025 9:09:44 AM"/>
    <n v="45733.208333333336"/>
    <n v="45733.208680555559"/>
    <n v="45733.604166666664"/>
    <n v="45733.605624999997"/>
    <s v="-"/>
    <s v="completed"/>
    <n v="9.5299999999999994"/>
    <n v="9.5"/>
    <n v="270.58"/>
    <n v="247.94"/>
    <n v="99.49"/>
    <n v="6.1"/>
    <n v="0"/>
    <s v="-"/>
    <n v="0.50027777777777782"/>
    <n v="1"/>
    <n v="0.5"/>
    <n v="1.1200000000000001"/>
    <s v="{&quot;scheduledTs&quot;:1742223951,&quot;startedTs&quot;:1742222166,&quot;completedTs&quot;:1742223967,&quot;cancelledTs&quot;:null}"/>
    <s v="B335"/>
    <s v="B335"/>
    <s v="Minivan"/>
    <s v="Far North Plano"/>
    <n v="0"/>
    <n v="0"/>
    <s v="autoAccept"/>
    <n v="19"/>
    <n v="17"/>
    <n v="0"/>
    <n v="0"/>
    <n v="2"/>
    <n v="0"/>
    <n v="0"/>
    <s v="David Oakes"/>
    <n v="0.50027777777777782"/>
    <n v="50"/>
    <n v="9.2794444444444437"/>
    <n v="8.2100000000000009"/>
    <n v="50"/>
    <m/>
    <m/>
    <m/>
    <m/>
    <m/>
  </r>
  <r>
    <x v="11"/>
    <s v="Week2"/>
    <n v="45734"/>
    <n v="8.9836111111111094"/>
    <n v="0"/>
    <n v="3.3912037037037036E-3"/>
    <n v="0"/>
    <n v="50"/>
    <x v="1"/>
    <d v="1899-12-30T14:25:05"/>
    <d v="1899-12-30T23:54:07"/>
    <n v="7.59"/>
    <s v="Big Star"/>
    <s v="0c29342e-b5a3-4712-9352-f9346944aa14"/>
    <s v="-"/>
    <s v="1026"/>
    <s v="March 10, 2025 9:09:20 AM"/>
    <n v="45734.604166666664"/>
    <n v="45734.600752314815"/>
    <n v="45734.999305555553"/>
    <n v="45734.995925925927"/>
    <s v="-"/>
    <s v="completed"/>
    <n v="9.48"/>
    <n v="9.48"/>
    <n v="122.76"/>
    <n v="114.37"/>
    <n v="66.12"/>
    <n v="7.95"/>
    <n v="0"/>
    <s v="-"/>
    <n v="0.50027777777777782"/>
    <n v="1"/>
    <n v="0.5"/>
    <n v="0.64"/>
    <s v="{&quot;scheduledTs&quot;:1742344172,&quot;startedTs&quot;:1742342401,&quot;completedTs&quot;:1742344202,&quot;cancelledTs&quot;:null}"/>
    <s v="B335"/>
    <s v="B335"/>
    <s v="Minivan"/>
    <s v="Legacy"/>
    <n v="0"/>
    <n v="0"/>
    <s v="autoAccept"/>
    <n v="18"/>
    <n v="17"/>
    <n v="0"/>
    <n v="0"/>
    <n v="1"/>
    <n v="0"/>
    <n v="0"/>
    <s v="David Oakes"/>
    <n v="0.50027777777777782"/>
    <n v="50"/>
    <n v="9.4838888888888881"/>
    <n v="7.59"/>
    <n v="50"/>
    <m/>
    <m/>
    <m/>
    <m/>
    <m/>
  </r>
  <r>
    <x v="11"/>
    <s v="Week2"/>
    <n v="45735"/>
    <n v="8.9441666666666659"/>
    <n v="0"/>
    <n v="2.0370370370370369E-3"/>
    <n v="0"/>
    <n v="50"/>
    <x v="1"/>
    <d v="1899-12-30T14:29:21"/>
    <d v="1899-12-30T23:56:04"/>
    <n v="8.41"/>
    <s v="Big Star"/>
    <s v="185cef70-e736-48c7-83f2-8debfa098500"/>
    <s v="-"/>
    <s v="1036"/>
    <s v="March 17, 2025 11:26:51 AM"/>
    <n v="45735.604166666664"/>
    <n v="45735.603715277779"/>
    <n v="45735.999305555553"/>
    <n v="45735.99728009259"/>
    <s v="-"/>
    <s v="completed"/>
    <n v="9.4499999999999993"/>
    <n v="9.48"/>
    <n v="137.99"/>
    <n v="131.25"/>
    <n v="57.68"/>
    <n v="6.59"/>
    <n v="0"/>
    <s v="-"/>
    <n v="0.50111111111111106"/>
    <n v="1"/>
    <n v="0.5"/>
    <n v="6.24"/>
    <s v="{&quot;scheduledTs&quot;:1742430599,&quot;startedTs&quot;:1742428801,&quot;completedTs&quot;:1742430605,&quot;cancelledTs&quot;:null}"/>
    <s v="B335"/>
    <s v="B335"/>
    <s v="Minivan"/>
    <s v="Far North Plano"/>
    <n v="0"/>
    <n v="0"/>
    <s v="autoAccept"/>
    <n v="17"/>
    <n v="16"/>
    <n v="0"/>
    <n v="0"/>
    <n v="1"/>
    <n v="0"/>
    <n v="0"/>
    <s v="David Oakes"/>
    <n v="0.50111111111111106"/>
    <n v="50"/>
    <n v="9.4452777777777772"/>
    <n v="8.41"/>
    <n v="50"/>
    <m/>
    <m/>
    <m/>
    <m/>
    <m/>
  </r>
  <r>
    <x v="11"/>
    <s v="Week2"/>
    <n v="45736"/>
    <n v="8.8508333333333322"/>
    <n v="0"/>
    <n v="0"/>
    <n v="0"/>
    <n v="0"/>
    <x v="1"/>
    <d v="1899-12-30T14:25:25"/>
    <d v="1899-12-30T00:01:05"/>
    <n v="8.91"/>
    <s v="Big Star"/>
    <s v="cf3503db-8f2b-4f73-b8c4-a83d4dc3e2f7"/>
    <s v="-"/>
    <s v="1038"/>
    <s v="March 17, 2025 11:42:12 AM"/>
    <n v="45736.604166666664"/>
    <n v="45736.600983796299"/>
    <n v="45736.999305555553"/>
    <n v="45737.000810185185"/>
    <s v="-"/>
    <s v="completed"/>
    <n v="9.6"/>
    <n v="9.48"/>
    <n v="245.86"/>
    <n v="239.41"/>
    <n v="67.099999999999994"/>
    <n v="4.21"/>
    <n v="14.6"/>
    <s v="-"/>
    <n v="0.50027777777777782"/>
    <n v="1"/>
    <n v="0.5"/>
    <n v="0.82"/>
    <s v="{&quot;scheduledTs&quot;:1742526586,&quot;startedTs&quot;:1742524800,&quot;completedTs&quot;:1742526601,&quot;cancelledTs&quot;:null}"/>
    <s v="B335"/>
    <s v="B335"/>
    <s v="Minivan"/>
    <s v="North &amp; South Central Plano"/>
    <n v="0"/>
    <n v="0"/>
    <s v="autoAccept"/>
    <n v="35"/>
    <n v="31"/>
    <n v="0"/>
    <n v="0"/>
    <n v="4"/>
    <n v="0"/>
    <n v="0"/>
    <s v="David Oakes"/>
    <n v="0.74361111111111111"/>
    <n v="50"/>
    <n v="9.5944444444444432"/>
    <n v="8.91"/>
    <n v="0"/>
    <m/>
    <m/>
    <m/>
    <m/>
    <m/>
  </r>
  <r>
    <x v="11"/>
    <s v="Week2"/>
    <n v="45737"/>
    <n v="8.8955555555555534"/>
    <n v="7.8703703703703705E-4"/>
    <n v="2.8587962962962963E-3"/>
    <n v="50"/>
    <n v="50"/>
    <x v="1"/>
    <d v="1899-12-30T14:31:08"/>
    <d v="1899-12-30T23:54:53"/>
    <n v="8.65"/>
    <s v="Big Star"/>
    <s v="15da62e3-90db-4208-9ab3-a26504d7aacd"/>
    <s v="-"/>
    <s v="1034"/>
    <s v="March 17, 2025 11:48:21 AM"/>
    <n v="45737.604166666664"/>
    <n v="45737.600798611114"/>
    <n v="45737.999305555553"/>
    <n v="45738.000856481478"/>
    <s v="-"/>
    <s v="completed"/>
    <n v="9.6"/>
    <n v="9.48"/>
    <n v="194.27"/>
    <n v="185.66"/>
    <n v="102.04"/>
    <n v="5.92"/>
    <n v="0"/>
    <s v="-"/>
    <n v="0.50027777777777782"/>
    <n v="1"/>
    <n v="0.5"/>
    <n v="7.0000000000000007E-2"/>
    <s v="{&quot;scheduledTs&quot;:1742603884,&quot;startedTs&quot;:1742602140,&quot;completedTs&quot;:1742603941,&quot;cancelledTs&quot;:null}"/>
    <s v="B335"/>
    <s v="B335"/>
    <s v="Minivan"/>
    <s v="East Plano &amp; East Telecom"/>
    <n v="0"/>
    <n v="0"/>
    <s v="autoAccept"/>
    <n v="31"/>
    <n v="28"/>
    <n v="0"/>
    <n v="0"/>
    <n v="3"/>
    <n v="0"/>
    <n v="0"/>
    <s v="David Oakes"/>
    <n v="0.50027777777777782"/>
    <n v="50"/>
    <n v="9.3958333333333321"/>
    <n v="8.65"/>
    <n v="100"/>
    <m/>
    <m/>
    <m/>
    <m/>
    <m/>
  </r>
  <r>
    <x v="11"/>
    <s v="Week2"/>
    <n v="45738"/>
    <n v="9.0708333333333329"/>
    <n v="0"/>
    <n v="0"/>
    <n v="0"/>
    <n v="0"/>
    <x v="1"/>
    <d v="1899-12-30T14:25:04"/>
    <d v="1899-12-30T00:00:18"/>
    <n v="8.69"/>
    <s v="Big Star"/>
    <s v="ace71e76-7ab4-4eb2-a09a-c4238df20c37"/>
    <s v="-"/>
    <s v="2052"/>
    <s v="March 14, 2025 11:28:07 AM"/>
    <n v="45738.604166666664"/>
    <n v="45738.600752314815"/>
    <n v="45738.999305555553"/>
    <n v="45739.0002662037"/>
    <s v="-"/>
    <s v="completed"/>
    <n v="9.59"/>
    <n v="9.48"/>
    <n v="227.66"/>
    <n v="221.14"/>
    <n v="120.46"/>
    <n v="6.03"/>
    <n v="0"/>
    <s v="-"/>
    <n v="0.5163888888888889"/>
    <n v="1"/>
    <n v="0.5"/>
    <n v="0.85"/>
    <s v="{&quot;scheduledTs&quot;:1742690513,&quot;startedTs&quot;:1742688661,&quot;completedTs&quot;:1742690520,&quot;cancelledTs&quot;:null}"/>
    <s v="B335"/>
    <s v="B335"/>
    <s v="Minivan"/>
    <s v="Keller Springs &amp; NW Carrollton"/>
    <n v="0"/>
    <n v="0"/>
    <s v="autoAccept"/>
    <n v="25"/>
    <n v="25"/>
    <n v="0"/>
    <n v="0"/>
    <n v="0"/>
    <n v="0"/>
    <n v="0"/>
    <s v="David Oakes"/>
    <n v="0.5163888888888889"/>
    <n v="50"/>
    <n v="9.5872222222222216"/>
    <n v="8.69"/>
    <n v="0"/>
    <m/>
    <m/>
    <m/>
    <m/>
    <m/>
  </r>
  <r>
    <x v="12"/>
    <s v="Week2"/>
    <n v="45733"/>
    <n v="8.8769444444444439"/>
    <n v="0"/>
    <n v="8.4143518518518517E-3"/>
    <n v="0"/>
    <n v="50"/>
    <x v="2"/>
    <d v="1899-12-30T04:55:16"/>
    <d v="1899-12-30T14:17:53"/>
    <n v="8.5399999999999991"/>
    <s v="Big Star"/>
    <s v="5f0f6f28-3487-4212-b76a-01aa8c19b6c2"/>
    <s v="-"/>
    <s v="1062"/>
    <s v="March 10, 2025 9:09:45 AM"/>
    <n v="45733.208333333336"/>
    <n v="45733.205046296294"/>
    <n v="45733.604166666664"/>
    <n v="45733.605624999997"/>
    <s v="-"/>
    <s v="completed"/>
    <n v="9.61"/>
    <n v="9.5"/>
    <n v="190.7"/>
    <n v="184.51"/>
    <n v="109.15"/>
    <n v="6.5"/>
    <n v="0"/>
    <s v="-"/>
    <n v="0.5"/>
    <n v="1"/>
    <n v="0.5"/>
    <n v="0.51"/>
    <s v="{&quot;scheduledTs&quot;:1742232882,&quot;startedTs&quot;:1742231101,&quot;completedTs&quot;:1742232901,&quot;cancelledTs&quot;:null}"/>
    <s v="B320"/>
    <s v="B320"/>
    <s v="Minivan"/>
    <s v="North Dallas Zone to Zone"/>
    <n v="0"/>
    <n v="0"/>
    <s v="autoAccept"/>
    <n v="23"/>
    <n v="13"/>
    <n v="0"/>
    <n v="0"/>
    <n v="10"/>
    <n v="0"/>
    <n v="0"/>
    <s v="Dazandra Ransom"/>
    <n v="0.5"/>
    <n v="50"/>
    <n v="9.3769444444444439"/>
    <n v="8.5399999999999991"/>
    <n v="50"/>
    <m/>
    <m/>
    <m/>
    <m/>
    <m/>
  </r>
  <r>
    <x v="12"/>
    <s v="Week2"/>
    <n v="45734"/>
    <n v="8.8941666666666652"/>
    <n v="0"/>
    <n v="4.7106481481481478E-3"/>
    <n v="0"/>
    <n v="50"/>
    <x v="2"/>
    <d v="1899-12-30T04:59:28"/>
    <d v="1899-12-30T14:23:13"/>
    <n v="9.7200000000000006"/>
    <s v="Big Star"/>
    <s v="10ff5968-62b3-4b9b-8f74-695b02d9d1e0"/>
    <s v="-"/>
    <s v="1062"/>
    <s v="March 10, 2025 9:09:17 AM"/>
    <n v="45734.208333333336"/>
    <n v="45734.207928240743"/>
    <n v="45734.604166666664"/>
    <n v="45734.646006944444"/>
    <s v="-"/>
    <s v="completed"/>
    <n v="10.51"/>
    <n v="9.5"/>
    <n v="151.81"/>
    <n v="144.68"/>
    <n v="99.37"/>
    <n v="6.95"/>
    <n v="0"/>
    <s v="-"/>
    <n v="0.50166666666666671"/>
    <n v="1"/>
    <n v="0.5"/>
    <n v="2.61"/>
    <s v="{&quot;scheduledTs&quot;:1742310609,&quot;startedTs&quot;:1742308808,&quot;completedTs&quot;:1742310614,&quot;cancelledTs&quot;:null}"/>
    <s v="B320"/>
    <s v="B320"/>
    <s v="Minivan"/>
    <s v="North Dallas Zone to Zone"/>
    <n v="0"/>
    <n v="0"/>
    <s v="autoAccept"/>
    <n v="21"/>
    <n v="18"/>
    <n v="0"/>
    <n v="0"/>
    <n v="3"/>
    <n v="0"/>
    <n v="0"/>
    <s v="Dazandra Ransom"/>
    <n v="0.50166666666666671"/>
    <n v="50"/>
    <n v="9.3958333333333321"/>
    <n v="9.7200000000000006"/>
    <n v="50"/>
    <m/>
    <m/>
    <m/>
    <m/>
    <m/>
  </r>
  <r>
    <x v="12"/>
    <s v="Week2"/>
    <n v="45737"/>
    <n v="9.0727777777777785"/>
    <n v="0"/>
    <n v="0"/>
    <n v="0"/>
    <n v="0"/>
    <x v="2"/>
    <d v="1899-12-30T04:56:04"/>
    <d v="1899-12-30T14:30:29"/>
    <n v="8.5500000000000007"/>
    <s v="Big Star"/>
    <s v="ca6f39d9-6c6b-498b-8d89-c3160bde222c"/>
    <s v="-"/>
    <s v="1062"/>
    <s v="March 17, 2025 11:48:23 AM"/>
    <n v="45737.208333333336"/>
    <n v="45737.205601851849"/>
    <n v="45737.604166666664"/>
    <n v="45737.605046296296"/>
    <s v="-"/>
    <s v="completed"/>
    <n v="9.59"/>
    <n v="9.5"/>
    <n v="99.38"/>
    <n v="93.27"/>
    <n v="49.12"/>
    <n v="5.98"/>
    <n v="0"/>
    <s v="-"/>
    <n v="0.50083333333333335"/>
    <n v="1"/>
    <n v="0.5"/>
    <n v="0.55000000000000004"/>
    <s v="{&quot;scheduledTs&quot;:1742573874,&quot;startedTs&quot;:1742572082,&quot;completedTs&quot;:1742573885,&quot;cancelledTs&quot;:null}"/>
    <s v="B320"/>
    <s v="B320"/>
    <s v="Minivan"/>
    <s v="Park Cities"/>
    <n v="0"/>
    <n v="0"/>
    <s v="autoAccept"/>
    <n v="23"/>
    <n v="17"/>
    <n v="0"/>
    <n v="0"/>
    <n v="6"/>
    <n v="0"/>
    <n v="0"/>
    <s v="Dazandra Ransom"/>
    <n v="0.50083333333333335"/>
    <n v="50"/>
    <n v="9.5736111111111111"/>
    <n v="8.5500000000000007"/>
    <n v="0"/>
    <m/>
    <m/>
    <m/>
    <m/>
    <m/>
  </r>
  <r>
    <x v="12"/>
    <s v="Week2"/>
    <n v="45738"/>
    <n v="7.5277777777777777"/>
    <n v="0"/>
    <n v="0"/>
    <n v="0"/>
    <n v="0"/>
    <x v="2"/>
    <d v="1899-12-30T04:58:33"/>
    <d v="1899-12-30T12:30:13"/>
    <n v="6.68"/>
    <s v="Big Star"/>
    <s v="58ec8e15-089a-4e7e-8a0d-d3c4e5cd6704"/>
    <s v="-"/>
    <s v="1062"/>
    <s v="March 14, 2025 11:28:02 AM"/>
    <n v="45738.208333333336"/>
    <n v="45738.207326388889"/>
    <n v="45738.520833333336"/>
    <n v="45738.520995370367"/>
    <s v="-"/>
    <s v="completed"/>
    <n v="7.53"/>
    <n v="7.5"/>
    <n v="208.53"/>
    <n v="197.59"/>
    <n v="98.38"/>
    <n v="4.3600000000000003"/>
    <n v="0"/>
    <s v="-"/>
    <n v="0"/>
    <n v="0"/>
    <n v="0"/>
    <n v="0"/>
    <s v="-"/>
    <s v="B320"/>
    <s v="B320"/>
    <s v="Minivan"/>
    <s v="North Dallas Zone to Zone"/>
    <n v="0"/>
    <n v="0"/>
    <s v="autoAccept"/>
    <n v="22"/>
    <n v="22"/>
    <n v="0"/>
    <n v="0"/>
    <n v="0"/>
    <n v="0"/>
    <n v="0"/>
    <s v="Dazandra Ransom"/>
    <n v="0"/>
    <n v="50"/>
    <n v="7.5277777777777777"/>
    <n v="6.68"/>
    <n v="0"/>
    <m/>
    <m/>
    <m/>
    <m/>
    <m/>
  </r>
  <r>
    <x v="12"/>
    <s v="Week2"/>
    <n v="45739"/>
    <n v="9.0361111111111114"/>
    <n v="0"/>
    <n v="0"/>
    <n v="0"/>
    <n v="0"/>
    <x v="2"/>
    <d v="1899-12-30T04:58:54"/>
    <d v="1899-12-30T14:32:05"/>
    <n v="7.6"/>
    <s v="Big Star"/>
    <s v="9fb11fcd-8e33-48ab-ab97-11f4a0ba1f0c"/>
    <s v="-"/>
    <s v="1062"/>
    <s v="March 14, 2025 11:31:36 AM"/>
    <n v="45739.208333333336"/>
    <n v="45739.207569444443"/>
    <n v="45739.604166666664"/>
    <n v="45739.605624999997"/>
    <s v="-"/>
    <s v="completed"/>
    <n v="9.5500000000000007"/>
    <n v="9.5"/>
    <n v="208.54"/>
    <n v="204.5"/>
    <n v="97.74"/>
    <n v="6.51"/>
    <n v="0"/>
    <s v="-"/>
    <n v="0.51694444444444443"/>
    <n v="1"/>
    <n v="0.5"/>
    <n v="5.77"/>
    <s v="{&quot;scheduledTs&quot;:1742748559,&quot;startedTs&quot;:1742746741,&quot;completedTs&quot;:1742748602,&quot;cancelledTs&quot;:null}"/>
    <s v="B320"/>
    <s v="B320"/>
    <s v="Minivan"/>
    <s v="North &amp; South Central Plano"/>
    <n v="0"/>
    <n v="0"/>
    <s v="autoAccept"/>
    <n v="27"/>
    <n v="25"/>
    <n v="0"/>
    <n v="0"/>
    <n v="2"/>
    <n v="0"/>
    <n v="0"/>
    <s v="Dazandra Ransom"/>
    <n v="0.51694444444444443"/>
    <n v="50"/>
    <n v="9.5530555555555559"/>
    <n v="7.6"/>
    <n v="0"/>
    <m/>
    <m/>
    <m/>
    <m/>
    <m/>
  </r>
  <r>
    <x v="13"/>
    <s v="Week2"/>
    <n v="45733"/>
    <n v="9.0827777777777783"/>
    <n v="0"/>
    <n v="0"/>
    <n v="0"/>
    <n v="0"/>
    <x v="3"/>
    <d v="1899-12-30T14:25:12"/>
    <d v="1899-12-30T00:01:09"/>
    <n v="6.27"/>
    <s v="Big Star"/>
    <s v="2d65c790-08bc-452a-972b-e9fc16ecb2c9"/>
    <s v="-"/>
    <s v="1026"/>
    <s v="March 10, 2025 9:09:46 AM"/>
    <n v="45733.604166666664"/>
    <n v="45733.60083333333"/>
    <n v="45733.999305555553"/>
    <n v="45734.000810185185"/>
    <s v="-"/>
    <s v="completed"/>
    <n v="9.6"/>
    <n v="9.48"/>
    <n v="52.21"/>
    <n v="47.67"/>
    <n v="28.42"/>
    <n v="9.4499999999999993"/>
    <n v="0"/>
    <s v="-"/>
    <n v="0.5163888888888889"/>
    <n v="1"/>
    <n v="0.5"/>
    <n v="0"/>
    <s v="{&quot;scheduledTs&quot;:1742257836,&quot;startedTs&quot;:1742256002,&quot;completedTs&quot;:1742257861,&quot;cancelledTs&quot;:null}"/>
    <s v="B314"/>
    <s v="B314"/>
    <s v="Minivan"/>
    <s v="Legacy"/>
    <n v="0"/>
    <n v="0"/>
    <s v="autoAccept"/>
    <n v="13"/>
    <n v="13"/>
    <n v="0"/>
    <n v="0"/>
    <n v="0"/>
    <n v="0"/>
    <n v="0"/>
    <s v="Dedricc Wilson"/>
    <n v="0.5163888888888889"/>
    <n v="50"/>
    <n v="9.5991666666666671"/>
    <n v="6.27"/>
    <n v="0"/>
    <m/>
    <m/>
    <m/>
    <m/>
    <m/>
  </r>
  <r>
    <x v="13"/>
    <s v="Week2"/>
    <n v="45738"/>
    <n v="9.0941666666666663"/>
    <n v="0"/>
    <n v="0"/>
    <n v="0"/>
    <n v="0"/>
    <x v="3"/>
    <d v="1899-12-30T14:25:25"/>
    <d v="1899-12-30T00:01:09"/>
    <n v="8.5299999999999994"/>
    <s v="Big Star"/>
    <s v="ade17eb4-4c41-4393-9d71-5b300cb48031"/>
    <s v="-"/>
    <s v="2030"/>
    <s v="March 14, 2025 11:28:07 AM"/>
    <n v="45738.604166666664"/>
    <n v="45738.600983796299"/>
    <n v="45738.999305555553"/>
    <n v="45739.000810185185"/>
    <s v="-"/>
    <s v="completed"/>
    <n v="9.6"/>
    <n v="9.48"/>
    <n v="185.78"/>
    <n v="173.33"/>
    <n v="115.46"/>
    <n v="7.4"/>
    <n v="0"/>
    <s v="-"/>
    <n v="0.50138888888888888"/>
    <n v="1"/>
    <n v="0.5"/>
    <n v="2.2400000000000002"/>
    <s v="{&quot;scheduledTs&quot;:1742690753,&quot;startedTs&quot;:1742688962,&quot;completedTs&quot;:1742690767,&quot;cancelledTs&quot;:null}"/>
    <s v="B314"/>
    <s v="B314"/>
    <s v="Minivan"/>
    <s v="East Plano &amp; East Telecom"/>
    <n v="0"/>
    <n v="0"/>
    <s v="autoAccept"/>
    <n v="28"/>
    <n v="27"/>
    <n v="0"/>
    <n v="0"/>
    <n v="1"/>
    <n v="0"/>
    <n v="0"/>
    <s v="Dedricc Wilson"/>
    <n v="0.50138888888888888"/>
    <n v="50"/>
    <n v="9.5955555555555545"/>
    <n v="8.5299999999999994"/>
    <n v="0"/>
    <m/>
    <m/>
    <m/>
    <m/>
    <m/>
  </r>
  <r>
    <x v="13"/>
    <s v="Week2"/>
    <n v="45739"/>
    <n v="9.0997222222222227"/>
    <n v="0"/>
    <n v="0"/>
    <n v="0"/>
    <n v="0"/>
    <x v="3"/>
    <d v="1899-12-30T14:25:05"/>
    <d v="1899-12-30T00:01:04"/>
    <n v="7.74"/>
    <s v="Big Star"/>
    <s v="1a5fe84d-c6ee-453b-9af8-f00450fc2c50"/>
    <s v="-"/>
    <s v="3028"/>
    <s v="March 14, 2025 11:31:38 AM"/>
    <n v="45739.604166666664"/>
    <n v="45739.600752314815"/>
    <n v="45739.999305555553"/>
    <n v="45740.000752314816"/>
    <s v="-"/>
    <s v="completed"/>
    <n v="9.6"/>
    <n v="9.48"/>
    <n v="162.41"/>
    <n v="148.5"/>
    <n v="93.13"/>
    <n v="6.8"/>
    <n v="0"/>
    <s v="-"/>
    <n v="0.5"/>
    <n v="1"/>
    <n v="0.5"/>
    <n v="0.21"/>
    <s v="{&quot;scheduledTs&quot;:1742781365,&quot;startedTs&quot;:1742779621,&quot;completedTs&quot;:1742781421,&quot;cancelledTs&quot;:null}"/>
    <s v="B314"/>
    <s v="B314"/>
    <s v="Minivan"/>
    <s v="East Plano &amp; East Telecom"/>
    <n v="0"/>
    <n v="0"/>
    <s v="autoAccept"/>
    <n v="29"/>
    <n v="29"/>
    <n v="0"/>
    <n v="0"/>
    <n v="0"/>
    <n v="0"/>
    <n v="0"/>
    <s v="Dedricc Wilson"/>
    <n v="0.5"/>
    <n v="50"/>
    <n v="9.5997222222222227"/>
    <n v="7.74"/>
    <n v="0"/>
    <m/>
    <m/>
    <m/>
    <m/>
    <m/>
  </r>
  <r>
    <x v="14"/>
    <s v="Week2"/>
    <n v="45733"/>
    <n v="7.1308333333333325"/>
    <n v="0"/>
    <n v="0"/>
    <n v="0"/>
    <n v="0"/>
    <x v="3"/>
    <d v="1899-12-30T04:55:13"/>
    <d v="1899-12-30T12:33:07"/>
    <n v="6.26"/>
    <s v="Big Star"/>
    <s v="b054d40c-e5d0-49a7-8560-d1ca35a9346a"/>
    <s v="-"/>
    <s v="1043"/>
    <s v="March 10, 2025 9:09:45 AM"/>
    <n v="45733.208333333336"/>
    <n v="45733.205023148148"/>
    <n v="45733.520833333336"/>
    <n v="45733.522997685184"/>
    <s v="-"/>
    <s v="completed"/>
    <n v="7.63"/>
    <n v="7.5"/>
    <n v="101.98"/>
    <n v="93.46"/>
    <n v="43.99"/>
    <n v="4.58"/>
    <n v="0"/>
    <s v="-"/>
    <n v="0.50083333333333335"/>
    <n v="1"/>
    <n v="0.5"/>
    <n v="3.75"/>
    <s v="{&quot;scheduledTs&quot;:1742230852,&quot;startedTs&quot;:1742229070,&quot;completedTs&quot;:1742230873,&quot;cancelledTs&quot;:null}"/>
    <s v="B314"/>
    <s v="B314"/>
    <s v="Minivan"/>
    <s v="Farmers Branch"/>
    <n v="0"/>
    <n v="0"/>
    <s v="autoAccept"/>
    <n v="23"/>
    <n v="22"/>
    <n v="0"/>
    <n v="0"/>
    <n v="1"/>
    <n v="0"/>
    <n v="0"/>
    <s v="Devonte Johnson"/>
    <n v="0.50083333333333335"/>
    <n v="50"/>
    <n v="7.6316666666666659"/>
    <n v="6.26"/>
    <n v="0"/>
    <m/>
    <m/>
    <m/>
    <m/>
    <m/>
  </r>
  <r>
    <x v="14"/>
    <s v="Week2"/>
    <n v="45734"/>
    <n v="7.59"/>
    <n v="0"/>
    <n v="0"/>
    <n v="0"/>
    <n v="0"/>
    <x v="3"/>
    <d v="1899-12-30T04:56:34"/>
    <d v="1899-12-30T12:31:58"/>
    <n v="6.98"/>
    <s v="Big Star"/>
    <s v="524dca14-3c2a-4d1d-be1c-11cc13408fd5"/>
    <s v="-"/>
    <s v="1043"/>
    <s v="March 10, 2025 9:09:17 AM"/>
    <n v="45734.208333333336"/>
    <n v="45734.205949074072"/>
    <n v="45734.520833333336"/>
    <n v="45734.522303240738"/>
    <s v="-"/>
    <s v="completed"/>
    <n v="7.59"/>
    <n v="7.5"/>
    <n v="92.36"/>
    <n v="92.35"/>
    <n v="46.46"/>
    <n v="4.37"/>
    <n v="0"/>
    <s v="-"/>
    <n v="0"/>
    <n v="0"/>
    <n v="0"/>
    <n v="0"/>
    <s v="-"/>
    <s v="B314"/>
    <s v="B314"/>
    <s v="Minivan"/>
    <s v="Farmers Branch"/>
    <n v="0"/>
    <n v="0"/>
    <s v="autoAccept"/>
    <n v="28"/>
    <n v="26"/>
    <n v="0"/>
    <n v="0"/>
    <n v="2"/>
    <n v="0"/>
    <n v="0"/>
    <s v="Devonte Johnson"/>
    <n v="0"/>
    <n v="50"/>
    <n v="7.59"/>
    <n v="6.98"/>
    <n v="0"/>
    <m/>
    <m/>
    <m/>
    <m/>
    <m/>
  </r>
  <r>
    <x v="14"/>
    <s v="Week2"/>
    <n v="45735"/>
    <n v="7.6274999999999995"/>
    <n v="0"/>
    <n v="0"/>
    <n v="0"/>
    <n v="0"/>
    <x v="3"/>
    <d v="1899-12-30T04:55:20"/>
    <d v="1899-12-30T12:32:59"/>
    <n v="6.7"/>
    <s v="Big Star"/>
    <s v="24663e62-348f-4cde-a78e-318d3658cf7c"/>
    <s v="-"/>
    <s v="1043"/>
    <s v="March 17, 2025 11:26:54 AM"/>
    <n v="45735.208333333336"/>
    <n v="45735.205092592594"/>
    <n v="45735.520833333336"/>
    <n v="45735.522905092592"/>
    <s v="-"/>
    <s v="completed"/>
    <n v="7.63"/>
    <n v="7.5"/>
    <n v="112.45"/>
    <n v="110.66"/>
    <n v="52.5"/>
    <n v="3.89"/>
    <n v="0"/>
    <s v="-"/>
    <n v="0"/>
    <n v="0"/>
    <n v="0"/>
    <n v="0"/>
    <s v="-"/>
    <s v="B314"/>
    <s v="B314"/>
    <s v="Minivan"/>
    <s v="Farmers Branch"/>
    <n v="0"/>
    <n v="0"/>
    <s v="autoAccept"/>
    <n v="31"/>
    <n v="29"/>
    <n v="0"/>
    <n v="0"/>
    <n v="2"/>
    <n v="0"/>
    <n v="0"/>
    <s v="Devonte Johnson"/>
    <n v="0"/>
    <n v="50"/>
    <n v="7.6274999999999995"/>
    <n v="6.7"/>
    <n v="0"/>
    <m/>
    <m/>
    <m/>
    <m/>
    <m/>
  </r>
  <r>
    <x v="14"/>
    <s v="Week2"/>
    <n v="45736"/>
    <n v="7.6177777777777775"/>
    <n v="0"/>
    <n v="0"/>
    <n v="0"/>
    <n v="0"/>
    <x v="3"/>
    <d v="1899-12-30T04:55:11"/>
    <d v="1899-12-30T12:32:15"/>
    <n v="7.46"/>
    <s v="Big Star"/>
    <s v="c680bd81-9bff-4ff5-baf5-8bc0574cb4c6"/>
    <s v="-"/>
    <s v="1043"/>
    <s v="March 17, 2025 11:42:17 AM"/>
    <n v="45736.208333333336"/>
    <n v="45736.204988425925"/>
    <n v="45736.520833333336"/>
    <n v="45736.522407407407"/>
    <s v="-"/>
    <s v="completed"/>
    <n v="7.62"/>
    <n v="7.5"/>
    <n v="119.43"/>
    <n v="115.24"/>
    <n v="60.98"/>
    <n v="4.25"/>
    <n v="0"/>
    <s v="-"/>
    <n v="0"/>
    <n v="0"/>
    <n v="0"/>
    <n v="0"/>
    <s v="-"/>
    <s v="B314"/>
    <s v="B314"/>
    <s v="Minivan"/>
    <s v="Farmers Branch"/>
    <n v="0"/>
    <n v="0"/>
    <s v="autoAccept"/>
    <n v="22"/>
    <n v="20"/>
    <n v="0"/>
    <n v="0"/>
    <n v="2"/>
    <n v="0"/>
    <n v="0"/>
    <s v="Devonte Johnson"/>
    <n v="0"/>
    <n v="50"/>
    <n v="7.6177777777777775"/>
    <n v="7.46"/>
    <n v="0"/>
    <m/>
    <m/>
    <m/>
    <m/>
    <m/>
  </r>
  <r>
    <x v="14"/>
    <s v="Week2"/>
    <n v="45737"/>
    <n v="9.1158333333333328"/>
    <n v="0"/>
    <n v="0"/>
    <n v="0"/>
    <n v="0"/>
    <x v="3"/>
    <d v="1899-12-30T04:55:20"/>
    <d v="1899-12-30T14:02:17"/>
    <n v="8.24"/>
    <s v="Big Star"/>
    <s v="3784548d-b592-402d-8a4e-afb2600a86d3"/>
    <s v="-"/>
    <s v="1043"/>
    <s v="March 17, 2025 11:48:19 AM"/>
    <n v="45737.208333333336"/>
    <n v="45737.205092592594"/>
    <n v="45737.583333333336"/>
    <n v="45737.584930555553"/>
    <s v="-"/>
    <s v="completed"/>
    <n v="9.1199999999999992"/>
    <n v="9"/>
    <n v="97.77"/>
    <n v="92.27"/>
    <n v="46.24"/>
    <n v="5.85"/>
    <n v="0"/>
    <s v="from provider extend shift-do"/>
    <n v="0"/>
    <n v="0"/>
    <n v="0"/>
    <n v="0"/>
    <s v="-"/>
    <s v="B339"/>
    <s v="B339"/>
    <s v="Minivan"/>
    <s v="Farmers Branch"/>
    <n v="0"/>
    <n v="0"/>
    <s v="autoAccept"/>
    <n v="32"/>
    <n v="31"/>
    <n v="0"/>
    <n v="0"/>
    <n v="1"/>
    <n v="0"/>
    <n v="0"/>
    <s v="Devonte Johnson"/>
    <n v="0"/>
    <n v="50"/>
    <n v="9.1158333333333328"/>
    <n v="8.24"/>
    <n v="0"/>
    <m/>
    <m/>
    <m/>
    <m/>
    <m/>
  </r>
  <r>
    <x v="14"/>
    <s v="Week2"/>
    <n v="45739"/>
    <n v="9.0941666666666663"/>
    <n v="0"/>
    <n v="0"/>
    <n v="0"/>
    <n v="0"/>
    <x v="3"/>
    <d v="1899-12-30T04:55:35"/>
    <d v="1899-12-30T14:32:07"/>
    <n v="8.65"/>
    <s v="Big Star"/>
    <s v="a98438da-8615-48e7-9449-3512ceb26cb2"/>
    <s v="-"/>
    <s v="3037"/>
    <s v="March 14, 2025 11:31:35 AM"/>
    <n v="45739.208333333336"/>
    <n v="45739.205266203702"/>
    <n v="45739.604166666664"/>
    <n v="45739.605636574073"/>
    <s v="-"/>
    <s v="completed"/>
    <n v="9.61"/>
    <n v="9.5"/>
    <n v="153.35"/>
    <n v="145.36000000000001"/>
    <n v="80.25"/>
    <n v="7.39"/>
    <n v="0"/>
    <s v="-"/>
    <n v="0.51472222222222219"/>
    <n v="1"/>
    <n v="0.5"/>
    <n v="4.16"/>
    <s v="{&quot;scheduledTs&quot;:1742742042,&quot;startedTs&quot;:1742740208,&quot;completedTs&quot;:1742742061,&quot;cancelledTs&quot;:null}"/>
    <s v="B314"/>
    <s v="B314"/>
    <s v="Minivan"/>
    <s v="Cypress Waters"/>
    <n v="0"/>
    <n v="0"/>
    <s v="autoAccept"/>
    <n v="26"/>
    <n v="25"/>
    <n v="0"/>
    <n v="0"/>
    <n v="1"/>
    <n v="0"/>
    <n v="0"/>
    <s v="Devonte Johnson"/>
    <n v="0.51472222222222219"/>
    <n v="50"/>
    <n v="9.6088888888888881"/>
    <n v="8.65"/>
    <n v="0"/>
    <m/>
    <m/>
    <m/>
    <m/>
    <m/>
  </r>
  <r>
    <x v="15"/>
    <s v="Week2"/>
    <n v="45734"/>
    <n v="8.7913888888888874"/>
    <n v="0"/>
    <n v="0"/>
    <n v="0"/>
    <n v="0"/>
    <x v="1"/>
    <d v="1899-12-30T14:25:57"/>
    <d v="1899-12-30T00:01:07"/>
    <n v="8.6"/>
    <s v="Big Star"/>
    <s v="78ca8024-f3bf-4a0d-a71a-29766931b261"/>
    <s v="-"/>
    <s v="1030"/>
    <s v="March 10, 2025 9:09:19 AM"/>
    <n v="45734.604166666664"/>
    <n v="45734.601354166669"/>
    <n v="45734.999305555553"/>
    <n v="45735.000787037039"/>
    <s v="-"/>
    <s v="completed"/>
    <n v="9.59"/>
    <n v="9.48"/>
    <n v="227.31"/>
    <n v="221.38"/>
    <n v="88.67"/>
    <n v="5.13"/>
    <n v="16.7"/>
    <s v="-"/>
    <n v="0.5163888888888889"/>
    <n v="1"/>
    <n v="0.5"/>
    <n v="4.91"/>
    <s v="{&quot;scheduledTs&quot;:1742351145,&quot;startedTs&quot;:1742349302,&quot;completedTs&quot;:1742351161,&quot;cancelledTs&quot;:null}"/>
    <s v="B304"/>
    <s v="B304"/>
    <s v="Minivan"/>
    <s v="Plano Zone to Zone"/>
    <n v="0"/>
    <n v="0"/>
    <s v="autoAccept"/>
    <n v="28"/>
    <n v="24"/>
    <n v="0"/>
    <n v="0"/>
    <n v="4"/>
    <n v="0"/>
    <n v="0"/>
    <s v="Dionne Sanders"/>
    <n v="0.79472222222222222"/>
    <n v="50"/>
    <n v="9.5861111111111104"/>
    <n v="8.6"/>
    <n v="0"/>
    <m/>
    <m/>
    <m/>
    <m/>
    <m/>
  </r>
  <r>
    <x v="15"/>
    <s v="Week2"/>
    <n v="45735"/>
    <n v="9.0580555555555549"/>
    <n v="0"/>
    <n v="0"/>
    <n v="0"/>
    <n v="0"/>
    <x v="1"/>
    <d v="1899-12-30T14:27:38"/>
    <d v="1899-12-30T00:01:08"/>
    <n v="8.18"/>
    <s v="Big Star"/>
    <s v="2ef460b0-f25e-4882-a9ba-3a501e103cc3"/>
    <s v="-"/>
    <s v="1030"/>
    <s v="March 17, 2025 11:26:54 AM"/>
    <n v="45735.604166666664"/>
    <n v="45735.602523148147"/>
    <n v="45735.999305555553"/>
    <n v="45736.000810185185"/>
    <s v="-"/>
    <s v="completed"/>
    <n v="9.56"/>
    <n v="9.48"/>
    <n v="195.93"/>
    <n v="185.42"/>
    <n v="90.54"/>
    <n v="5.94"/>
    <n v="0"/>
    <s v="-"/>
    <n v="0.50027777777777782"/>
    <n v="1"/>
    <n v="0.5"/>
    <n v="1.59"/>
    <s v="{&quot;scheduledTs&quot;:1742432678,&quot;startedTs&quot;:1742430900,&quot;completedTs&quot;:1742432701,&quot;cancelledTs&quot;:null}"/>
    <s v="B304"/>
    <s v="B304"/>
    <s v="Minivan"/>
    <s v="Plano Zone to Zone"/>
    <n v="0"/>
    <n v="0"/>
    <s v="autoAccept"/>
    <n v="25"/>
    <n v="23"/>
    <n v="0"/>
    <n v="0"/>
    <n v="2"/>
    <n v="0"/>
    <n v="0"/>
    <s v="Dionne Sanders"/>
    <n v="0.50027777777777782"/>
    <n v="50"/>
    <n v="9.5583333333333336"/>
    <n v="8.18"/>
    <n v="0"/>
    <m/>
    <m/>
    <m/>
    <m/>
    <m/>
  </r>
  <r>
    <x v="15"/>
    <s v="Week2"/>
    <n v="45736"/>
    <n v="9.0530555555555559"/>
    <n v="0"/>
    <n v="0"/>
    <n v="0"/>
    <n v="0"/>
    <x v="1"/>
    <d v="1899-12-30T14:27:52"/>
    <d v="1899-12-30T00:01:03"/>
    <n v="8.5299999999999994"/>
    <s v="Big Star"/>
    <s v="11da6623-c956-4e10-87ed-88f763a8f935"/>
    <s v="-"/>
    <s v="1030"/>
    <s v="March 17, 2025 11:42:21 AM"/>
    <n v="45736.604166666664"/>
    <n v="45736.600844907407"/>
    <n v="45736.999305555553"/>
    <n v="45737.000763888886"/>
    <s v="-"/>
    <s v="completed"/>
    <n v="9.6"/>
    <n v="9.48"/>
    <n v="291.8"/>
    <n v="280.52999999999997"/>
    <n v="140.1"/>
    <n v="5.81"/>
    <n v="0"/>
    <s v="-"/>
    <n v="0.5"/>
    <n v="1"/>
    <n v="0.5"/>
    <n v="0.31"/>
    <s v="{&quot;scheduledTs&quot;:1742526693,&quot;startedTs&quot;:1742524920,&quot;completedTs&quot;:1742526720,&quot;cancelledTs&quot;:null}"/>
    <s v="B304"/>
    <s v="B304"/>
    <s v="Minivan"/>
    <s v="Plano Zone to Zone"/>
    <n v="0"/>
    <n v="0"/>
    <s v="autoAccept"/>
    <n v="30"/>
    <n v="26"/>
    <n v="0"/>
    <n v="0"/>
    <n v="4"/>
    <n v="0"/>
    <n v="0"/>
    <s v="Dionne Sanders"/>
    <n v="0.5"/>
    <n v="50"/>
    <n v="9.5530555555555559"/>
    <n v="8.5299999999999994"/>
    <n v="0"/>
    <m/>
    <m/>
    <m/>
    <m/>
    <m/>
  </r>
  <r>
    <x v="15"/>
    <s v="Week2"/>
    <n v="45737"/>
    <n v="9.0586111111111105"/>
    <n v="0"/>
    <n v="0"/>
    <n v="0"/>
    <n v="0"/>
    <x v="1"/>
    <d v="1899-12-30T14:26:31"/>
    <d v="1899-12-30T00:01:05"/>
    <n v="7.51"/>
    <s v="Big Star"/>
    <s v="3ef579e2-afd1-4f53-8836-435ff4f31865"/>
    <s v="-"/>
    <s v="1036"/>
    <s v="March 17, 2025 11:48:21 AM"/>
    <n v="45737.604166666664"/>
    <n v="45737.601747685185"/>
    <n v="45737.999305555553"/>
    <n v="45738.000763888886"/>
    <s v="-"/>
    <s v="completed"/>
    <n v="9.58"/>
    <n v="9.48"/>
    <n v="195.88"/>
    <n v="184.44"/>
    <n v="72.239999999999995"/>
    <n v="6.74"/>
    <n v="0"/>
    <s v="-"/>
    <n v="0.51749999999999996"/>
    <n v="1"/>
    <n v="0.5"/>
    <n v="0.76"/>
    <s v="{&quot;scheduledTs&quot;:1742604698,&quot;startedTs&quot;:1742602861,&quot;completedTs&quot;:1742604724,&quot;cancelledTs&quot;:null}"/>
    <s v="B308"/>
    <s v="B308"/>
    <s v="Minivan"/>
    <s v="Far North Plano"/>
    <n v="0"/>
    <n v="0"/>
    <s v="autoAccept"/>
    <n v="17"/>
    <n v="17"/>
    <n v="0"/>
    <n v="0"/>
    <n v="0"/>
    <n v="0"/>
    <n v="0"/>
    <s v="Dionne Sanders"/>
    <n v="0.51749999999999996"/>
    <n v="50"/>
    <n v="9.5761111111111106"/>
    <n v="7.51"/>
    <n v="0"/>
    <m/>
    <m/>
    <m/>
    <m/>
    <m/>
  </r>
  <r>
    <x v="15"/>
    <s v="Week2"/>
    <n v="45738"/>
    <n v="9.0169444444444444"/>
    <n v="6.9444444444444444E-5"/>
    <n v="0"/>
    <n v="0"/>
    <n v="0"/>
    <x v="1"/>
    <d v="1899-12-30T14:30:06"/>
    <d v="1899-12-30T00:01:07"/>
    <n v="8.7100000000000009"/>
    <s v="Big Star"/>
    <s v="7d254df3-5e47-4c1f-afa4-7c11ea180f89"/>
    <s v="-"/>
    <s v="2038"/>
    <s v="March 14, 2025 11:28:06 AM"/>
    <n v="45738.604166666664"/>
    <n v="45738.604247685187"/>
    <n v="45738.999305555553"/>
    <n v="45739.000821759262"/>
    <s v="-"/>
    <s v="completed"/>
    <n v="9.52"/>
    <n v="9.48"/>
    <n v="133.66"/>
    <n v="132.05000000000001"/>
    <n v="61.89"/>
    <n v="5.63"/>
    <n v="0"/>
    <s v="-"/>
    <n v="0.5"/>
    <n v="1"/>
    <n v="0.5"/>
    <n v="0.15"/>
    <s v="{&quot;scheduledTs&quot;:1742698307,&quot;startedTs&quot;:1742696520,&quot;completedTs&quot;:1742698320,&quot;cancelledTs&quot;:null}"/>
    <s v="B303"/>
    <s v="B303"/>
    <s v="Minivan"/>
    <s v="Plano Zone to Zone"/>
    <n v="0"/>
    <n v="0"/>
    <s v="autoAccept"/>
    <n v="27"/>
    <n v="26"/>
    <n v="0"/>
    <n v="0"/>
    <n v="1"/>
    <n v="0"/>
    <n v="0"/>
    <s v="Dionne Sanders"/>
    <n v="0.5"/>
    <n v="50"/>
    <n v="9.5169444444444444"/>
    <n v="8.7100000000000009"/>
    <n v="0"/>
    <m/>
    <m/>
    <m/>
    <m/>
    <m/>
  </r>
  <r>
    <x v="16"/>
    <s v="Week2"/>
    <n v="45734"/>
    <n v="9.0644444444444439"/>
    <n v="0"/>
    <n v="0"/>
    <n v="0"/>
    <n v="0"/>
    <x v="1"/>
    <d v="1899-12-30T04:57:11"/>
    <d v="1899-12-30T14:32:18"/>
    <n v="8.27"/>
    <s v="Big Star"/>
    <s v="a41e6432-e453-4cff-b920-e212e68b1a53"/>
    <s v="-"/>
    <s v="1035"/>
    <s v="March 10, 2025 9:09:18 AM"/>
    <n v="45734.208333333336"/>
    <n v="45734.206006944441"/>
    <n v="45734.604166666664"/>
    <n v="45734.605763888889"/>
    <s v="-"/>
    <s v="completed"/>
    <n v="9.59"/>
    <n v="9.5"/>
    <n v="141.81"/>
    <n v="120.74"/>
    <n v="81.239999999999995"/>
    <n v="8.27"/>
    <n v="0"/>
    <s v="-"/>
    <n v="0.52083333333333337"/>
    <n v="1"/>
    <n v="0.5"/>
    <n v="3.63"/>
    <s v="{&quot;scheduledTs&quot;:1742310770,&quot;startedTs&quot;:1742308924,&quot;completedTs&quot;:1742310799,&quot;cancelledTs&quot;:null}"/>
    <s v="B313"/>
    <s v="B313"/>
    <s v="Minivan"/>
    <s v="Far North Plano"/>
    <n v="0"/>
    <n v="0"/>
    <s v="autoAccept"/>
    <n v="10"/>
    <n v="8"/>
    <n v="0"/>
    <n v="0"/>
    <n v="2"/>
    <n v="0"/>
    <n v="0"/>
    <s v="Dytravian  Mallard"/>
    <n v="0.52083333333333337"/>
    <n v="50"/>
    <n v="9.5852777777777778"/>
    <n v="8.27"/>
    <n v="0"/>
    <m/>
    <m/>
    <m/>
    <m/>
    <m/>
  </r>
  <r>
    <x v="16"/>
    <s v="Week2"/>
    <n v="45735"/>
    <n v="9.0872222222222216"/>
    <n v="0"/>
    <n v="0"/>
    <n v="0"/>
    <n v="0"/>
    <x v="1"/>
    <d v="1899-12-30T04:56:45"/>
    <d v="1899-12-30T14:32:04"/>
    <n v="7.59"/>
    <s v="Big Star"/>
    <s v="b29cf021-edda-4589-89da-3df19f8a0fab"/>
    <s v="-"/>
    <s v="1035"/>
    <s v="March 17, 2025 11:26:49 AM"/>
    <n v="45735.208333333336"/>
    <n v="45735.205520833333"/>
    <n v="45735.604166666664"/>
    <n v="45735.605914351851"/>
    <s v="-"/>
    <s v="completed"/>
    <n v="9.61"/>
    <n v="9.5"/>
    <n v="298.19"/>
    <n v="264.11"/>
    <n v="152.84"/>
    <n v="6.66"/>
    <n v="0"/>
    <s v="-"/>
    <n v="0.50138888888888888"/>
    <n v="1"/>
    <n v="0.5"/>
    <n v="0.03"/>
    <s v="{&quot;scheduledTs&quot;:1742396812,&quot;startedTs&quot;:1742395021,&quot;completedTs&quot;:1742396826,&quot;cancelledTs&quot;:null}"/>
    <s v="B313"/>
    <s v="B313"/>
    <s v="Minivan"/>
    <s v="Far North Plano"/>
    <n v="0"/>
    <n v="0"/>
    <s v="autoAccept"/>
    <n v="16"/>
    <n v="14"/>
    <n v="0"/>
    <n v="0"/>
    <n v="2"/>
    <n v="0"/>
    <n v="0"/>
    <s v="Dytravian  Mallard"/>
    <n v="0.50138888888888888"/>
    <n v="50"/>
    <n v="9.5886111111111099"/>
    <n v="7.59"/>
    <n v="0"/>
    <m/>
    <m/>
    <m/>
    <m/>
    <m/>
  </r>
  <r>
    <x v="16"/>
    <s v="Week2"/>
    <n v="45736"/>
    <n v="9.1080555555555556"/>
    <n v="0"/>
    <n v="0"/>
    <n v="0"/>
    <n v="0"/>
    <x v="1"/>
    <d v="1899-12-30T04:55:06"/>
    <d v="1899-12-30T14:32:26"/>
    <n v="8.9"/>
    <s v="Big Star"/>
    <s v="c08195bc-661a-49b4-bd78-0160ac3627c7"/>
    <s v="-"/>
    <s v="1037"/>
    <s v="March 17, 2025 11:42:22 AM"/>
    <n v="45736.208333333336"/>
    <n v="45736.204930555556"/>
    <n v="45736.604166666664"/>
    <n v="45736.605891203704"/>
    <s v="-"/>
    <s v="completed"/>
    <n v="9.6199999999999992"/>
    <n v="9.5"/>
    <n v="238.26"/>
    <n v="233.5"/>
    <n v="100.32"/>
    <n v="5.49"/>
    <n v="0"/>
    <s v="-"/>
    <n v="0.51416666666666666"/>
    <n v="1"/>
    <n v="0.5"/>
    <n v="4"/>
    <s v="{&quot;scheduledTs&quot;:1742485374,&quot;startedTs&quot;:1742483530,&quot;completedTs&quot;:1742485381,&quot;cancelledTs&quot;:null}"/>
    <s v="B313"/>
    <s v="B313"/>
    <s v="Minivan"/>
    <s v="North &amp; South Central Plano"/>
    <n v="0"/>
    <n v="0"/>
    <s v="autoAccept"/>
    <n v="29"/>
    <n v="22"/>
    <n v="0"/>
    <n v="0"/>
    <n v="7"/>
    <n v="0"/>
    <n v="0"/>
    <s v="Dytravian  Mallard"/>
    <n v="0.51416666666666666"/>
    <n v="50"/>
    <n v="9.6222222222222218"/>
    <n v="8.9"/>
    <n v="0"/>
    <m/>
    <m/>
    <m/>
    <m/>
    <m/>
  </r>
  <r>
    <x v="16"/>
    <s v="Week2"/>
    <n v="45737"/>
    <n v="9.099444444444444"/>
    <n v="0"/>
    <n v="0"/>
    <n v="0"/>
    <n v="0"/>
    <x v="1"/>
    <d v="1899-12-30T04:55:09"/>
    <d v="1899-12-30T14:32:02"/>
    <n v="8.64"/>
    <s v="Big Star"/>
    <s v="aba4bba9-c178-4ac3-a47c-3b44c3034736"/>
    <s v="-"/>
    <s v="1033"/>
    <s v="March 17, 2025 11:48:23 AM"/>
    <n v="45737.208333333336"/>
    <n v="45737.204965277779"/>
    <n v="45737.604166666664"/>
    <n v="45737.605613425927"/>
    <s v="-"/>
    <s v="completed"/>
    <n v="9.6199999999999992"/>
    <n v="9.5"/>
    <n v="219.19"/>
    <n v="208.66"/>
    <n v="100.94"/>
    <n v="6.43"/>
    <n v="0"/>
    <s v="-"/>
    <n v="0.51527777777777772"/>
    <n v="1"/>
    <n v="0.5"/>
    <n v="3.21"/>
    <s v="{&quot;scheduledTs&quot;:1742569851,&quot;startedTs&quot;:1742568007,&quot;completedTs&quot;:1742569862,&quot;cancelledTs&quot;:null}"/>
    <s v="B309"/>
    <s v="B309"/>
    <s v="Minivan"/>
    <s v="East Plano &amp; East Telecom"/>
    <n v="0"/>
    <n v="0"/>
    <s v="autoAccept"/>
    <n v="30"/>
    <n v="27"/>
    <n v="0"/>
    <n v="0"/>
    <n v="3"/>
    <n v="0"/>
    <n v="0"/>
    <s v="Dytravian  Mallard"/>
    <n v="0.51527777777777772"/>
    <n v="50"/>
    <n v="9.6147222222222215"/>
    <n v="8.64"/>
    <n v="0"/>
    <m/>
    <m/>
    <m/>
    <m/>
    <m/>
  </r>
  <r>
    <x v="16"/>
    <s v="Week2"/>
    <n v="45738"/>
    <n v="9.031944444444445"/>
    <n v="0"/>
    <n v="0"/>
    <n v="0"/>
    <n v="0"/>
    <x v="1"/>
    <d v="1899-12-30T04:59:09"/>
    <d v="1899-12-30T14:32:01"/>
    <n v="8"/>
    <s v="Big Star"/>
    <s v="096709bf-d300-4146-996c-1ce4241fe294"/>
    <s v="-"/>
    <s v="2035"/>
    <s v="March 14, 2025 11:28:03 AM"/>
    <n v="45738.208333333336"/>
    <n v="45738.207743055558"/>
    <n v="45738.604166666664"/>
    <n v="45738.605636574073"/>
    <s v="-"/>
    <s v="completed"/>
    <n v="9.5500000000000007"/>
    <n v="9.5"/>
    <n v="242.23"/>
    <n v="230.81"/>
    <n v="96.84"/>
    <n v="6.21"/>
    <n v="0"/>
    <s v="-"/>
    <n v="0.51583333333333337"/>
    <n v="1"/>
    <n v="0.5"/>
    <n v="6.35"/>
    <s v="{&quot;scheduledTs&quot;:1742655931,&quot;startedTs&quot;:1742654104,&quot;completedTs&quot;:1742655961,&quot;cancelledTs&quot;:null}"/>
    <s v="B377"/>
    <s v="B377"/>
    <s v="Minivan"/>
    <s v="North &amp; South Central Plano"/>
    <n v="0"/>
    <n v="0"/>
    <s v="autoAccept"/>
    <n v="25"/>
    <n v="22"/>
    <n v="0"/>
    <n v="0"/>
    <n v="3"/>
    <n v="0"/>
    <n v="0"/>
    <s v="Dytravian  Mallard"/>
    <n v="0.51583333333333337"/>
    <n v="50"/>
    <n v="9.5477777777777781"/>
    <n v="8"/>
    <n v="0"/>
    <m/>
    <m/>
    <m/>
    <m/>
    <m/>
  </r>
  <r>
    <x v="17"/>
    <s v="Week2"/>
    <n v="45738"/>
    <n v="9.0186111111111096"/>
    <n v="0"/>
    <n v="0"/>
    <n v="0"/>
    <n v="0"/>
    <x v="3"/>
    <d v="1899-12-30T14:29:09"/>
    <d v="1899-12-30T00:01:10"/>
    <n v="4.3499999999999996"/>
    <s v="Big Star"/>
    <s v="4d4caa58-053b-4b5e-8315-0d862e450f29"/>
    <s v="-"/>
    <s v="2026"/>
    <s v="March 14, 2025 11:28:05 AM"/>
    <n v="45738.604166666664"/>
    <n v="45738.603587962964"/>
    <n v="45738.999305555553"/>
    <n v="45739.000821759262"/>
    <s v="-"/>
    <s v="completed"/>
    <n v="9.5299999999999994"/>
    <n v="9.48"/>
    <n v="44.9"/>
    <n v="30.95"/>
    <n v="37.08"/>
    <n v="10.29"/>
    <n v="0"/>
    <s v="-"/>
    <n v="0.51500000000000001"/>
    <n v="1"/>
    <n v="0.5"/>
    <n v="0.46"/>
    <s v="{&quot;scheduledTs&quot;:1742689841,&quot;startedTs&quot;:1742688008,&quot;completedTs&quot;:1742689862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Elva Garcia"/>
    <n v="0.51500000000000001"/>
    <n v="50"/>
    <n v="9.5336111111111101"/>
    <n v="4.3499999999999996"/>
    <n v="0"/>
    <m/>
    <m/>
    <m/>
    <m/>
    <m/>
  </r>
  <r>
    <x v="17"/>
    <s v="Week2"/>
    <n v="45739"/>
    <n v="9.0666111111111114"/>
    <n v="0"/>
    <n v="0"/>
    <n v="0"/>
    <n v="0"/>
    <x v="3"/>
    <d v="1899-12-30T14:26:51"/>
    <d v="1899-12-30T00:01:05"/>
    <n v="8.35"/>
    <s v="Big Star"/>
    <s v="3350d853-7578-4331-9f98-0c1580825fd3"/>
    <s v="-"/>
    <s v="3030"/>
    <s v="March 14, 2025 11:31:39 AM"/>
    <n v="45739.604166666664"/>
    <n v="45739.601990740739"/>
    <n v="45739.999305555553"/>
    <n v="45740.000787037039"/>
    <s v="-"/>
    <s v="completed"/>
    <n v="9.57"/>
    <n v="9.48"/>
    <n v="244.1"/>
    <n v="223.38"/>
    <n v="103.4"/>
    <n v="6.45"/>
    <n v="0.22"/>
    <s v="-"/>
    <n v="0.50027777777777782"/>
    <n v="1"/>
    <n v="0.5"/>
    <n v="5.21"/>
    <s v="{&quot;scheduledTs&quot;:1742777197,&quot;startedTs&quot;:1742775420,&quot;completedTs&quot;:1742777221,&quot;cancelledTs&quot;:null}"/>
    <s v="B311"/>
    <s v="B311"/>
    <s v="Minivan"/>
    <s v="Far North Plano"/>
    <n v="0"/>
    <n v="0"/>
    <s v="autoAccept"/>
    <n v="14"/>
    <n v="13"/>
    <n v="0"/>
    <n v="0"/>
    <n v="1"/>
    <n v="0"/>
    <n v="0"/>
    <s v="Elva Garcia"/>
    <n v="0.50394444444444453"/>
    <n v="50"/>
    <n v="9.5705555555555559"/>
    <n v="8.35"/>
    <n v="0"/>
    <m/>
    <m/>
    <m/>
    <m/>
    <m/>
  </r>
  <r>
    <x v="18"/>
    <s v="Week2"/>
    <n v="45733"/>
    <n v="9.1011111111111109"/>
    <n v="0"/>
    <n v="0"/>
    <n v="0"/>
    <n v="0"/>
    <x v="2"/>
    <d v="1899-12-30T14:25:06"/>
    <d v="1899-12-30T00:01:10"/>
    <n v="8.3800000000000008"/>
    <s v="Big Star"/>
    <s v="39c6f9ff-f191-4aad-99b5-dd5100da025c"/>
    <s v="-"/>
    <s v="1084"/>
    <s v="March 10, 2025 9:09:47 AM"/>
    <n v="45733.604166666664"/>
    <n v="45733.600763888891"/>
    <n v="45733.999305555553"/>
    <n v="45734.000844907408"/>
    <s v="-"/>
    <s v="completed"/>
    <n v="9.6"/>
    <n v="9.48"/>
    <n v="151.29"/>
    <n v="145.97999999999999"/>
    <n v="77.33"/>
    <n v="6.3"/>
    <n v="0"/>
    <s v="-"/>
    <n v="0.5"/>
    <n v="1"/>
    <n v="0.5"/>
    <n v="2.1800000000000002"/>
    <s v="{&quot;scheduledTs&quot;:1742258797,&quot;startedTs&quot;:1742257020,&quot;completedTs&quot;:1742258820,&quot;cancelledTs&quot;:null}"/>
    <s v="B320"/>
    <s v="B320"/>
    <s v="Minivan"/>
    <s v="North Dallas Zone to Zone"/>
    <n v="0"/>
    <n v="0"/>
    <s v="autoAccept"/>
    <n v="22"/>
    <n v="18"/>
    <n v="0"/>
    <n v="0"/>
    <n v="4"/>
    <n v="0"/>
    <n v="0"/>
    <s v="Fitzgerald Moore"/>
    <n v="0.5"/>
    <n v="50"/>
    <n v="9.6011111111111109"/>
    <n v="8.3800000000000008"/>
    <n v="0"/>
    <m/>
    <m/>
    <m/>
    <m/>
    <m/>
  </r>
  <r>
    <x v="18"/>
    <s v="Week2"/>
    <n v="45734"/>
    <n v="9.0932777777777787"/>
    <n v="0"/>
    <n v="0"/>
    <n v="0"/>
    <n v="0"/>
    <x v="2"/>
    <d v="1899-12-30T14:25:08"/>
    <d v="1899-12-30T00:01:03"/>
    <n v="8.01"/>
    <s v="Big Star"/>
    <s v="cdbc1d23-28ff-4ef7-a5ac-b86a2d148e80"/>
    <s v="-"/>
    <s v="1084"/>
    <s v="March 10, 2025 9:09:19 AM"/>
    <n v="45734.604166666664"/>
    <n v="45734.600787037038"/>
    <n v="45734.999305555553"/>
    <n v="45735.000740740739"/>
    <s v="-"/>
    <s v="completed"/>
    <n v="9.6"/>
    <n v="9.48"/>
    <n v="147.31"/>
    <n v="140.88"/>
    <n v="62.8"/>
    <n v="5.48"/>
    <n v="0.32"/>
    <s v="-"/>
    <n v="0.5"/>
    <n v="1"/>
    <n v="0.5"/>
    <n v="0"/>
    <s v="{&quot;scheduledTs&quot;:1742353285,&quot;startedTs&quot;:1742351521,&quot;completedTs&quot;:1742353321,&quot;cancelledTs&quot;:null}"/>
    <s v="B320"/>
    <s v="B320"/>
    <s v="Minivan"/>
    <s v="North Dallas Zone to Zone"/>
    <n v="0"/>
    <n v="0"/>
    <s v="autoAccept"/>
    <n v="25"/>
    <n v="19"/>
    <n v="0"/>
    <n v="0"/>
    <n v="6"/>
    <n v="0"/>
    <n v="0"/>
    <s v="Fitzgerald Moore"/>
    <n v="0.5053333333333333"/>
    <n v="50"/>
    <n v="9.5986111111111114"/>
    <n v="8.01"/>
    <n v="0"/>
    <m/>
    <m/>
    <m/>
    <m/>
    <m/>
  </r>
  <r>
    <x v="18"/>
    <s v="Week2"/>
    <n v="45735"/>
    <n v="9.0877777777777773"/>
    <n v="0"/>
    <n v="0"/>
    <n v="0"/>
    <n v="0"/>
    <x v="2"/>
    <d v="1899-12-30T14:25:47"/>
    <d v="1899-12-30T00:01:04"/>
    <n v="8.2899999999999991"/>
    <s v="Big Star"/>
    <s v="0cf140dc-890b-4d5b-a41a-eac5a93333b9"/>
    <s v="-"/>
    <s v="1085"/>
    <s v="March 17, 2025 11:26:56 AM"/>
    <n v="45735.604166666664"/>
    <n v="45735.601238425923"/>
    <n v="45735.999305555553"/>
    <n v="45736.000833333332"/>
    <s v="-"/>
    <s v="completed"/>
    <n v="9.59"/>
    <n v="9.48"/>
    <n v="167.61"/>
    <n v="159.09"/>
    <n v="78.28"/>
    <n v="5.69"/>
    <n v="0"/>
    <s v="-"/>
    <n v="0.50027777777777782"/>
    <n v="1"/>
    <n v="0.5"/>
    <n v="2.83"/>
    <s v="{&quot;scheduledTs&quot;:1742432573,&quot;startedTs&quot;:1742430781,&quot;completedTs&quot;:1742432582,&quot;cancelledTs&quot;:null}"/>
    <s v="B371"/>
    <s v="B371"/>
    <s v="Minivan"/>
    <s v="North Dallas Zone to Zone"/>
    <n v="0"/>
    <n v="0"/>
    <s v="autoAccept"/>
    <n v="21"/>
    <n v="15"/>
    <n v="0"/>
    <n v="0"/>
    <n v="6"/>
    <n v="0"/>
    <n v="0"/>
    <s v="Fitzgerald Moore"/>
    <n v="0.50027777777777782"/>
    <n v="50"/>
    <n v="9.588055555555556"/>
    <n v="8.2899999999999991"/>
    <n v="0"/>
    <m/>
    <m/>
    <m/>
    <m/>
    <m/>
  </r>
  <r>
    <x v="18"/>
    <s v="Week2"/>
    <n v="45736"/>
    <n v="2.6627222222222224"/>
    <n v="0"/>
    <n v="0.49228009259259259"/>
    <n v="0"/>
    <n v="50"/>
    <x v="2"/>
    <d v="1899-12-30T14:26:02"/>
    <d v="1899-12-30T00:16:07"/>
    <n v="8.4499999999999993"/>
    <s v="Big Star"/>
    <s v="ca7c9181-cd12-4b0b-ac3c-84e2d8682f34"/>
    <s v="-"/>
    <s v="1085"/>
    <s v="March 17, 2025 11:42:12 AM"/>
    <n v="45736.604166666664"/>
    <n v="45736.601412037038"/>
    <n v="45737.503472222219"/>
    <n v="45737.50508101852"/>
    <s v="-"/>
    <s v="completed"/>
    <n v="21.69"/>
    <n v="21.58"/>
    <n v="169.12"/>
    <n v="160.07"/>
    <n v="79.260000000000005"/>
    <n v="17.600000000000001"/>
    <n v="400.32"/>
    <s v="duty was to end mid-night system is not allowing to end- kg 3/21/25 5:26am"/>
    <n v="0.5"/>
    <n v="1"/>
    <n v="0.5"/>
    <n v="0.48"/>
    <s v="{&quot;scheduledTs&quot;:1742518524,&quot;startedTs&quot;:1742516761,&quot;completedTs&quot;:1742518561,&quot;cancelledTs&quot;:null}"/>
    <s v="B371"/>
    <s v="B371"/>
    <s v="Minivan"/>
    <s v="North Dallas Zone to Zone"/>
    <n v="0"/>
    <n v="0"/>
    <s v="autoAccept"/>
    <n v="22"/>
    <n v="20"/>
    <n v="0"/>
    <n v="0"/>
    <n v="2"/>
    <n v="0"/>
    <n v="0"/>
    <s v="Fitzgerald Moore"/>
    <n v="7.1719999999999997"/>
    <n v="50"/>
    <n v="9.8347222222222221"/>
    <n v="8.4499999999999993"/>
    <n v="50"/>
    <m/>
    <m/>
    <m/>
    <m/>
    <m/>
  </r>
  <r>
    <x v="18"/>
    <s v="Week2"/>
    <n v="45737"/>
    <n v="9.0980555555555558"/>
    <n v="0"/>
    <n v="0"/>
    <n v="0"/>
    <n v="0"/>
    <x v="2"/>
    <d v="1899-12-30T14:25:09"/>
    <d v="1899-12-30T00:01:02"/>
    <n v="8.44"/>
    <s v="Big Star"/>
    <s v="7a1dee7c-e1ce-416b-b9c7-536a083e320b"/>
    <s v="-"/>
    <s v="1085"/>
    <s v="March 17, 2025 11:48:22 AM"/>
    <n v="45737.604166666664"/>
    <n v="45737.600810185184"/>
    <n v="45737.999305555553"/>
    <n v="45738.000787037039"/>
    <s v="-"/>
    <s v="completed"/>
    <n v="9.6"/>
    <n v="9.48"/>
    <n v="133.6"/>
    <n v="125.27"/>
    <n v="59.65"/>
    <n v="6.06"/>
    <n v="0"/>
    <s v="-"/>
    <n v="0.5"/>
    <n v="1"/>
    <n v="0.5"/>
    <n v="0.14000000000000001"/>
    <s v="{&quot;scheduledTs&quot;:1742608247,&quot;startedTs&quot;:1742606460,&quot;completedTs&quot;:1742608260,&quot;cancelledTs&quot;:null}"/>
    <s v="B324"/>
    <s v="B324"/>
    <s v="Minivan"/>
    <s v="North Dallas Zone to Zone"/>
    <n v="0"/>
    <n v="0"/>
    <s v="autoAccept"/>
    <n v="25"/>
    <n v="24"/>
    <n v="0"/>
    <n v="0"/>
    <n v="1"/>
    <n v="0"/>
    <n v="0"/>
    <s v="Fitzgerald Moore"/>
    <n v="0.5"/>
    <n v="50"/>
    <n v="9.5980555555555558"/>
    <n v="8.44"/>
    <n v="0"/>
    <m/>
    <m/>
    <m/>
    <m/>
    <m/>
  </r>
  <r>
    <x v="18"/>
    <s v="Week2"/>
    <n v="45738"/>
    <n v="8.8141111111111101"/>
    <n v="3.5879629629629629E-4"/>
    <n v="0"/>
    <n v="0"/>
    <n v="0"/>
    <x v="2"/>
    <d v="1899-12-30T14:30:31"/>
    <d v="1899-12-30T23:59:23"/>
    <n v="8.7899999999999991"/>
    <s v="Big Star"/>
    <s v="3ff89281-a6ff-46e3-8e4a-a125a8b7dc10"/>
    <s v="-"/>
    <s v="1085"/>
    <s v="March 14, 2025 11:28:08 AM"/>
    <n v="45738.604166666664"/>
    <n v="45738.600798611114"/>
    <n v="45738.999305555553"/>
    <n v="45739.000810185185"/>
    <s v="-"/>
    <s v="completed"/>
    <n v="9.6"/>
    <n v="9.48"/>
    <n v="101.63"/>
    <n v="94.95"/>
    <n v="45.42"/>
    <n v="6.2"/>
    <n v="10.02"/>
    <s v="-"/>
    <n v="0.5"/>
    <n v="1"/>
    <n v="0.5"/>
    <n v="0"/>
    <s v="{&quot;scheduledTs&quot;:1742692237,&quot;startedTs&quot;:1742690460,&quot;completedTs&quot;:1742692260,&quot;cancelledTs&quot;:null}"/>
    <s v="B324"/>
    <s v="B324"/>
    <s v="Minivan"/>
    <s v="Park Cities"/>
    <n v="0"/>
    <n v="0"/>
    <s v="autoAccept"/>
    <n v="19"/>
    <n v="18"/>
    <n v="0"/>
    <n v="0"/>
    <n v="1"/>
    <n v="0"/>
    <n v="0"/>
    <s v="Fitzgerald Moore"/>
    <n v="0.66700000000000004"/>
    <n v="50"/>
    <n v="9.4811111111111099"/>
    <n v="8.7899999999999991"/>
    <n v="0"/>
    <m/>
    <m/>
    <m/>
    <m/>
    <m/>
  </r>
  <r>
    <x v="18"/>
    <s v="Week2"/>
    <n v="45739"/>
    <n v="9.0936111111111106"/>
    <n v="0"/>
    <n v="0"/>
    <n v="0"/>
    <n v="0"/>
    <x v="2"/>
    <d v="1899-12-30T14:25:19"/>
    <d v="1899-12-30T00:00:58"/>
    <n v="8.0299999999999994"/>
    <s v="Big Star"/>
    <s v="57d9aaf2-f7ed-4018-8753-3f3bd95ceb60"/>
    <s v="-"/>
    <s v="1085"/>
    <s v="March 14, 2025 11:31:37 AM"/>
    <n v="45739.604166666664"/>
    <n v="45739.600914351853"/>
    <n v="45739.999305555553"/>
    <n v="45740.000752314816"/>
    <s v="-"/>
    <s v="completed"/>
    <n v="9.6"/>
    <n v="9.48"/>
    <n v="170.43"/>
    <n v="159.34"/>
    <n v="90.02"/>
    <n v="6.62"/>
    <n v="0"/>
    <s v="-"/>
    <n v="0.50055555555555553"/>
    <n v="1"/>
    <n v="0.5"/>
    <n v="0.41"/>
    <s v="{&quot;scheduledTs&quot;:1742776302,&quot;startedTs&quot;:1742774521,&quot;completedTs&quot;:1742776323,&quot;cancelledTs&quot;:null}"/>
    <s v="B324"/>
    <s v="B324"/>
    <s v="Minivan"/>
    <s v="North Dallas Zone to Zone"/>
    <n v="0"/>
    <n v="0"/>
    <s v="autoAccept"/>
    <n v="21"/>
    <n v="21"/>
    <n v="0"/>
    <n v="0"/>
    <n v="0"/>
    <n v="0"/>
    <n v="0"/>
    <s v="Fitzgerald Moore"/>
    <n v="0.50055555555555553"/>
    <n v="50"/>
    <n v="9.5941666666666663"/>
    <n v="8.0299999999999994"/>
    <n v="0"/>
    <m/>
    <m/>
    <m/>
    <m/>
    <m/>
  </r>
  <r>
    <x v="19"/>
    <s v="Week2"/>
    <n v="45733"/>
    <n v="9.0711111111111116"/>
    <n v="0"/>
    <n v="0"/>
    <n v="0"/>
    <n v="0"/>
    <x v="1"/>
    <d v="1899-12-30T14:25:57"/>
    <d v="1899-12-30T00:01:08"/>
    <n v="7.9"/>
    <s v="Big Star"/>
    <s v="d90d6856-5586-4bc3-8b32-efcc4a55b999"/>
    <s v="-"/>
    <s v="1030"/>
    <s v="March 10, 2025 9:09:47 AM"/>
    <n v="45733.604166666664"/>
    <n v="45733.601354166669"/>
    <n v="45733.999305555553"/>
    <n v="45734.000810185185"/>
    <s v="-"/>
    <s v="completed"/>
    <n v="9.59"/>
    <n v="9.48"/>
    <n v="156.38999999999999"/>
    <n v="153.12"/>
    <n v="62.17"/>
    <n v="6.16"/>
    <n v="0"/>
    <s v="-"/>
    <n v="0.51527777777777772"/>
    <n v="1"/>
    <n v="0.5"/>
    <n v="0.72"/>
    <s v="{&quot;scheduledTs&quot;:1742262836,&quot;startedTs&quot;:1742260985,&quot;completedTs&quot;:1742262840,&quot;cancelledTs&quot;:null}"/>
    <s v="B308"/>
    <s v="B308"/>
    <s v="Minivan"/>
    <s v="Plano Zone to Zone"/>
    <n v="0"/>
    <n v="0"/>
    <s v="autoAccept"/>
    <n v="25"/>
    <n v="23"/>
    <n v="0"/>
    <n v="0"/>
    <n v="2"/>
    <n v="0"/>
    <n v="0"/>
    <s v="Gary Naranjo "/>
    <n v="0.51527777777777772"/>
    <n v="50"/>
    <n v="9.5863888888888891"/>
    <n v="7.9"/>
    <n v="0"/>
    <m/>
    <m/>
    <m/>
    <m/>
    <m/>
  </r>
  <r>
    <x v="19"/>
    <s v="Week2"/>
    <n v="45734"/>
    <n v="9.0722222222222229"/>
    <n v="0"/>
    <n v="0"/>
    <n v="0"/>
    <n v="0"/>
    <x v="1"/>
    <d v="1899-12-30T14:26:37"/>
    <d v="1899-12-30T00:01:04"/>
    <n v="8.11"/>
    <s v="Big Star"/>
    <s v="b5309062-7cd2-4a39-9854-bd22b4fe985f"/>
    <s v="-"/>
    <s v="1036"/>
    <s v="March 10, 2025 9:09:19 AM"/>
    <n v="45734.604166666664"/>
    <n v="45734.6018287037"/>
    <n v="45734.999305555553"/>
    <n v="45735.000740740739"/>
    <s v="-"/>
    <s v="completed"/>
    <n v="9.57"/>
    <n v="9.48"/>
    <n v="150.15"/>
    <n v="149.9"/>
    <n v="84.28"/>
    <n v="7.21"/>
    <n v="0"/>
    <s v="-"/>
    <n v="0.50194444444444442"/>
    <n v="1"/>
    <n v="0.5"/>
    <n v="6.06"/>
    <s v="{&quot;scheduledTs&quot;:1742344191,&quot;startedTs&quot;:1742342405,&quot;completedTs&quot;:1742344212,&quot;cancelledTs&quot;:null}"/>
    <s v="B313"/>
    <s v="B313"/>
    <s v="Minivan"/>
    <s v="Far North Plano"/>
    <n v="0"/>
    <n v="0"/>
    <s v="autoAccept"/>
    <n v="16"/>
    <n v="16"/>
    <n v="0"/>
    <n v="0"/>
    <n v="0"/>
    <n v="0"/>
    <n v="0"/>
    <s v="Gary Naranjo "/>
    <n v="0.50194444444444442"/>
    <n v="50"/>
    <n v="9.5741666666666667"/>
    <n v="8.11"/>
    <n v="0"/>
    <m/>
    <m/>
    <m/>
    <m/>
    <m/>
  </r>
  <r>
    <x v="19"/>
    <s v="Week2"/>
    <n v="45735"/>
    <n v="9.0827777777777765"/>
    <n v="0"/>
    <n v="0"/>
    <n v="0"/>
    <n v="0"/>
    <x v="1"/>
    <d v="1899-12-30T14:26:12"/>
    <d v="1899-12-30T00:01:10"/>
    <n v="8.59"/>
    <s v="Big Star"/>
    <s v="1d0a3a6d-0a82-4853-bb17-24dc3ccc1e94"/>
    <s v="-"/>
    <s v="1038"/>
    <s v="March 17, 2025 11:26:51 AM"/>
    <n v="45735.604166666664"/>
    <n v="45735.601527777777"/>
    <n v="45735.999305555553"/>
    <n v="45736.000810185185"/>
    <s v="-"/>
    <s v="completed"/>
    <n v="9.58"/>
    <n v="9.48"/>
    <n v="154.13"/>
    <n v="148.12"/>
    <n v="57.98"/>
    <n v="4.62"/>
    <n v="0"/>
    <s v="-"/>
    <n v="0.5"/>
    <n v="1"/>
    <n v="0.5"/>
    <n v="5.43"/>
    <s v="{&quot;scheduledTs&quot;:1742439455,&quot;startedTs&quot;:1742437680,&quot;completedTs&quot;:1742439480,&quot;cancelledTs&quot;:null}"/>
    <s v="B377"/>
    <s v="B377"/>
    <s v="Minivan"/>
    <s v="North &amp; South Central Plano"/>
    <n v="0"/>
    <n v="0"/>
    <s v="autoAccept"/>
    <n v="35"/>
    <n v="30"/>
    <n v="0"/>
    <n v="0"/>
    <n v="5"/>
    <n v="0"/>
    <n v="0"/>
    <s v="Gary Naranjo "/>
    <n v="0.5"/>
    <n v="50"/>
    <n v="9.5827777777777765"/>
    <n v="8.59"/>
    <n v="0"/>
    <m/>
    <m/>
    <m/>
    <m/>
    <m/>
  </r>
  <r>
    <x v="19"/>
    <s v="Week2"/>
    <n v="45736"/>
    <n v="7.5639444444444432"/>
    <n v="0"/>
    <n v="0"/>
    <n v="0"/>
    <n v="0"/>
    <x v="1"/>
    <d v="1899-12-30T14:27:48"/>
    <d v="1899-12-30T00:01:05"/>
    <n v="8.36"/>
    <s v="Big Star"/>
    <s v="fb4f1cb5-7466-4a91-bbc5-4367f0fe3cd3"/>
    <s v="-"/>
    <s v="1032"/>
    <s v="March 17, 2025 11:42:14 AM"/>
    <n v="45736.604166666664"/>
    <n v="45736.600972222222"/>
    <n v="45736.999305555553"/>
    <n v="45737.000787037039"/>
    <s v="-"/>
    <s v="completed"/>
    <n v="9.6"/>
    <n v="9.48"/>
    <n v="198.01"/>
    <n v="186.3"/>
    <n v="131.21"/>
    <n v="8.6300000000000008"/>
    <n v="88.53"/>
    <s v="Paused at 1825- previous driver took the key fob to the vehicle; Provider (Elvan) is on his way to return key. - CR "/>
    <n v="0.51527777777777772"/>
    <n v="1"/>
    <n v="0.5"/>
    <n v="0.42"/>
    <s v="{&quot;scheduledTs&quot;:1742517060,&quot;startedTs&quot;:1742515207,&quot;completedTs&quot;:1742517062,&quot;cancelledTs&quot;:null}"/>
    <s v="B303"/>
    <s v="B303"/>
    <s v="Minivan"/>
    <s v="Plano Zone to Zone"/>
    <n v="0"/>
    <n v="0"/>
    <s v="autoAccept"/>
    <n v="17"/>
    <n v="16"/>
    <n v="0"/>
    <n v="0"/>
    <n v="1"/>
    <n v="0"/>
    <n v="0"/>
    <s v="Gary Naranjo "/>
    <n v="1.9907777777777778"/>
    <n v="50"/>
    <n v="9.554722222222221"/>
    <n v="8.36"/>
    <n v="0"/>
    <m/>
    <m/>
    <m/>
    <m/>
    <m/>
  </r>
  <r>
    <x v="19"/>
    <s v="Week2"/>
    <n v="45737"/>
    <n v="7.6102777777777773"/>
    <n v="0"/>
    <n v="0"/>
    <n v="0"/>
    <n v="0"/>
    <x v="1"/>
    <d v="1899-12-30T12:25:12"/>
    <d v="1899-12-30T20:01:49"/>
    <n v="7.2"/>
    <s v="Big Star"/>
    <s v="bfc69f88-259c-4f8b-9d7c-450ebfba09eb"/>
    <s v="-"/>
    <s v="1028"/>
    <s v="March 17, 2025 11:48:19 AM"/>
    <n v="45737.520833333336"/>
    <n v="45737.517500000002"/>
    <n v="45737.833333333336"/>
    <n v="45737.834872685184"/>
    <s v="-"/>
    <s v="completed"/>
    <n v="7.62"/>
    <n v="7.5"/>
    <n v="140.61000000000001"/>
    <n v="134.25"/>
    <n v="46.49"/>
    <n v="2.76"/>
    <n v="0"/>
    <s v="-"/>
    <n v="0"/>
    <n v="0"/>
    <n v="0"/>
    <n v="0"/>
    <s v="-"/>
    <s v="B377"/>
    <s v="B377"/>
    <s v="Minivan"/>
    <s v="North &amp; South Central Plano"/>
    <n v="0"/>
    <n v="0"/>
    <s v="autoAccept"/>
    <n v="28"/>
    <n v="25"/>
    <n v="0"/>
    <n v="0"/>
    <n v="3"/>
    <n v="0"/>
    <n v="0"/>
    <s v="Gary Naranjo "/>
    <n v="0"/>
    <n v="50"/>
    <n v="7.6102777777777773"/>
    <n v="7.2"/>
    <n v="0"/>
    <m/>
    <m/>
    <m/>
    <m/>
    <m/>
  </r>
  <r>
    <x v="19"/>
    <s v="Week2"/>
    <n v="45738"/>
    <n v="9.1088888888888881"/>
    <n v="0"/>
    <n v="0"/>
    <n v="0"/>
    <n v="0"/>
    <x v="1"/>
    <d v="1899-12-30T04:55:09"/>
    <d v="1899-12-30T14:31:41"/>
    <n v="7.38"/>
    <s v="Big Star"/>
    <s v="e319184e-2e9d-42a8-bb77-96d2e42959cd"/>
    <s v="-"/>
    <s v="2051"/>
    <s v="March 14, 2025 11:28:02 AM"/>
    <n v="45738.208333333336"/>
    <n v="45738.204965277779"/>
    <n v="45738.604166666664"/>
    <n v="45738.605347222219"/>
    <s v="-"/>
    <s v="completed"/>
    <n v="9.61"/>
    <n v="9.5"/>
    <n v="111.97"/>
    <n v="90.77"/>
    <n v="77.14"/>
    <n v="8.52"/>
    <n v="0"/>
    <s v="-"/>
    <n v="0.5"/>
    <n v="1"/>
    <n v="0.5"/>
    <n v="3.74"/>
    <s v="{&quot;scheduledTs&quot;:1742658418,&quot;startedTs&quot;:1742656621,&quot;completedTs&quot;:1742658421,&quot;cancelledTs&quot;:null}"/>
    <s v="B309"/>
    <s v="B309"/>
    <s v="Minivan"/>
    <s v="Keller Springs &amp; NW Carrollton"/>
    <n v="0"/>
    <n v="0"/>
    <s v="autoAccept"/>
    <n v="11"/>
    <n v="11"/>
    <n v="0"/>
    <n v="0"/>
    <n v="0"/>
    <n v="0"/>
    <n v="0"/>
    <s v="Gary Naranjo "/>
    <n v="0.5"/>
    <n v="50"/>
    <n v="9.6088888888888881"/>
    <n v="7.38"/>
    <n v="0"/>
    <m/>
    <m/>
    <m/>
    <m/>
    <m/>
  </r>
  <r>
    <x v="19"/>
    <s v="Week2"/>
    <n v="45739"/>
    <n v="9.1013888888888879"/>
    <n v="0"/>
    <n v="0"/>
    <n v="0"/>
    <n v="0"/>
    <x v="1"/>
    <d v="1899-12-30T04:55:08"/>
    <d v="1899-12-30T14:31:13"/>
    <n v="8.11"/>
    <s v="Big Star"/>
    <s v="1c207c57-4286-4431-8f9e-55acb997373d"/>
    <s v="-"/>
    <s v="3049"/>
    <s v="March 14, 2025 11:31:34 AM"/>
    <n v="45739.208333333336"/>
    <n v="45739.204953703702"/>
    <n v="45739.604166666664"/>
    <n v="45739.605624999997"/>
    <s v="-"/>
    <s v="completed"/>
    <n v="9.6199999999999992"/>
    <n v="9.5"/>
    <n v="150.41"/>
    <n v="139.77000000000001"/>
    <n v="82.42"/>
    <n v="6.94"/>
    <n v="0"/>
    <s v="-"/>
    <n v="0.5"/>
    <n v="1"/>
    <n v="0.5"/>
    <n v="2.2400000000000002"/>
    <s v="{&quot;scheduledTs&quot;:1742746234,&quot;startedTs&quot;:1742744461,&quot;completedTs&quot;:1742746261,&quot;cancelledTs&quot;:null}"/>
    <s v="B309"/>
    <s v="B309"/>
    <s v="Minivan"/>
    <s v="Keller Springs &amp; NW Carrollton"/>
    <n v="0"/>
    <n v="0"/>
    <s v="autoAccept"/>
    <n v="26"/>
    <n v="24"/>
    <n v="0"/>
    <n v="0"/>
    <n v="2"/>
    <n v="0"/>
    <n v="0"/>
    <s v="Gary Naranjo "/>
    <n v="0.5"/>
    <n v="50"/>
    <n v="9.6013888888888879"/>
    <n v="8.11"/>
    <n v="0"/>
    <m/>
    <m/>
    <m/>
    <m/>
    <m/>
  </r>
  <r>
    <x v="21"/>
    <s v="Week2"/>
    <n v="45733"/>
    <n v="9.0352777777777789"/>
    <n v="0"/>
    <n v="0"/>
    <n v="0"/>
    <n v="0"/>
    <x v="1"/>
    <d v="1899-12-30T04:59:58"/>
    <d v="1899-12-30T14:32:08"/>
    <n v="8.31"/>
    <s v="Big Star"/>
    <s v="71e43b2a-7a28-4a54-a267-0ae64e30b9be"/>
    <s v="-"/>
    <s v="1037"/>
    <s v="March 10, 2025 9:09:46 AM"/>
    <n v="45733.208333333336"/>
    <n v="45733.208310185182"/>
    <n v="45733.604166666664"/>
    <n v="45733.60564814815"/>
    <s v="-"/>
    <s v="completed"/>
    <n v="9.5399999999999991"/>
    <n v="9.5"/>
    <n v="263.41000000000003"/>
    <n v="258.33999999999997"/>
    <n v="86.16"/>
    <n v="5.0199999999999996"/>
    <n v="0"/>
    <s v="Rematched passenger due to vehicle being too full."/>
    <n v="0.50083333333333335"/>
    <n v="1"/>
    <n v="0.5"/>
    <n v="3.69"/>
    <s v="{&quot;scheduledTs&quot;:1742225144,&quot;startedTs&quot;:1742223362,&quot;completedTs&quot;:1742225165,&quot;cancelledTs&quot;:null}"/>
    <s v="B304"/>
    <s v="B304"/>
    <s v="Minivan"/>
    <s v="North &amp; South Central Plano"/>
    <n v="0"/>
    <n v="0"/>
    <s v="autoAccept"/>
    <n v="35"/>
    <n v="28"/>
    <n v="0"/>
    <n v="0"/>
    <n v="7"/>
    <n v="0"/>
    <n v="0"/>
    <s v="Henok Behre"/>
    <n v="0.50083333333333335"/>
    <n v="50"/>
    <n v="9.5361111111111114"/>
    <n v="8.31"/>
    <n v="0"/>
    <m/>
    <m/>
    <m/>
    <m/>
    <m/>
  </r>
  <r>
    <x v="21"/>
    <s v="Week2"/>
    <n v="45734"/>
    <n v="9.0480555555555551"/>
    <n v="0"/>
    <n v="0"/>
    <n v="0"/>
    <n v="0"/>
    <x v="1"/>
    <d v="1899-12-30T04:59:24"/>
    <d v="1899-12-30T14:32:17"/>
    <n v="8.4499999999999993"/>
    <s v="Big Star"/>
    <s v="e88128d6-f4af-4034-a83e-5b1148cf429b"/>
    <s v="-"/>
    <s v="1037"/>
    <s v="March 10, 2025 9:09:17 AM"/>
    <n v="45734.208333333336"/>
    <n v="45734.207916666666"/>
    <n v="45734.604166666664"/>
    <n v="45734.605787037035"/>
    <s v="-"/>
    <s v="completed"/>
    <n v="9.5500000000000007"/>
    <n v="9.5"/>
    <n v="216.74"/>
    <n v="204.37"/>
    <n v="76.55"/>
    <n v="5.7"/>
    <n v="0"/>
    <s v="-"/>
    <n v="0.5"/>
    <n v="1"/>
    <n v="0.5"/>
    <n v="0.66"/>
    <s v="{&quot;scheduledTs&quot;:1742309969,&quot;startedTs&quot;:1742308211,&quot;completedTs&quot;:1742310011,&quot;cancelledTs&quot;:null}"/>
    <s v="B377"/>
    <s v="B377"/>
    <s v="Minivan"/>
    <s v="North &amp; South Central Plano"/>
    <n v="0"/>
    <n v="0"/>
    <s v="autoAccept"/>
    <n v="32"/>
    <n v="30"/>
    <n v="0"/>
    <n v="0"/>
    <n v="2"/>
    <n v="0"/>
    <n v="0"/>
    <s v="Henok Behre"/>
    <n v="0.5"/>
    <n v="50"/>
    <n v="9.5480555555555551"/>
    <n v="8.4499999999999993"/>
    <n v="0"/>
    <m/>
    <m/>
    <m/>
    <m/>
    <m/>
  </r>
  <r>
    <x v="21"/>
    <s v="Week2"/>
    <n v="45735"/>
    <n v="9.0394444444444435"/>
    <n v="0"/>
    <n v="0"/>
    <n v="0"/>
    <n v="0"/>
    <x v="1"/>
    <d v="1899-12-30T04:59:16"/>
    <d v="1899-12-30T14:32:33"/>
    <n v="8.5"/>
    <s v="Big Star"/>
    <s v="8ecadc6c-377f-402d-a0d9-7026ebb0c605"/>
    <s v="-"/>
    <s v="1037"/>
    <s v="March 17, 2025 11:26:48 AM"/>
    <n v="45735.208333333336"/>
    <n v="45735.207824074074"/>
    <n v="45735.604166666664"/>
    <n v="45735.605995370373"/>
    <s v="-"/>
    <s v="completed"/>
    <n v="9.56"/>
    <n v="9.5"/>
    <n v="210.69"/>
    <n v="200.81"/>
    <n v="83.31"/>
    <n v="5.33"/>
    <n v="0"/>
    <s v="-"/>
    <n v="0.51527777777777772"/>
    <n v="1"/>
    <n v="0.5"/>
    <n v="1.27"/>
    <s v="{&quot;scheduledTs&quot;:1742404399,&quot;startedTs&quot;:1742402588,&quot;completedTs&quot;:1742404443,&quot;cancelledTs&quot;:null}"/>
    <s v="B377"/>
    <s v="B377"/>
    <s v="Minivan"/>
    <s v="North &amp; South Central Plano"/>
    <n v="0"/>
    <n v="0"/>
    <s v="autoAccept"/>
    <n v="34"/>
    <n v="30"/>
    <n v="0"/>
    <n v="0"/>
    <n v="4"/>
    <n v="0"/>
    <n v="0"/>
    <s v="Henok Behre"/>
    <n v="0.51527777777777772"/>
    <n v="50"/>
    <n v="9.554722222222221"/>
    <n v="8.5"/>
    <n v="0"/>
    <m/>
    <m/>
    <m/>
    <m/>
    <m/>
  </r>
  <r>
    <x v="21"/>
    <s v="Week2"/>
    <n v="45736"/>
    <n v="9.0605555555555544"/>
    <n v="0"/>
    <n v="0"/>
    <n v="0"/>
    <n v="0"/>
    <x v="1"/>
    <d v="1899-12-30T04:57:52"/>
    <d v="1899-12-30T14:32:16"/>
    <n v="8.68"/>
    <s v="Big Star"/>
    <s v="195f9a4a-c3df-4525-87a0-9fac5eb366b7"/>
    <s v="-"/>
    <s v="1033"/>
    <s v="March 17, 2025 11:42:13 AM"/>
    <n v="45736.208333333336"/>
    <n v="45736.20685185185"/>
    <n v="45736.604166666664"/>
    <n v="45736.605798611112"/>
    <s v="-"/>
    <s v="completed"/>
    <n v="9.57"/>
    <n v="9.5"/>
    <n v="249.18"/>
    <n v="231.93"/>
    <n v="127.46"/>
    <n v="6.35"/>
    <n v="0"/>
    <s v="-"/>
    <n v="0.51277777777777778"/>
    <n v="1"/>
    <n v="0.5"/>
    <n v="1.65"/>
    <s v="{&quot;scheduledTs&quot;:1742490844,&quot;startedTs&quot;:1742488999,&quot;completedTs&quot;:1742490845,&quot;cancelledTs&quot;:null}"/>
    <s v="B303"/>
    <s v="B303"/>
    <s v="Minivan"/>
    <s v="East Plano &amp; East Telecom"/>
    <n v="0"/>
    <n v="0"/>
    <s v="autoAccept"/>
    <n v="28"/>
    <n v="24"/>
    <n v="0"/>
    <n v="0"/>
    <n v="4"/>
    <n v="0"/>
    <n v="0"/>
    <s v="Henok Behre"/>
    <n v="0.51277777777777778"/>
    <n v="50"/>
    <n v="9.5733333333333324"/>
    <n v="8.68"/>
    <n v="0"/>
    <m/>
    <m/>
    <m/>
    <m/>
    <m/>
  </r>
  <r>
    <x v="21"/>
    <s v="Week2"/>
    <n v="45737"/>
    <n v="9.0488888888888894"/>
    <n v="0"/>
    <n v="0"/>
    <n v="0"/>
    <n v="0"/>
    <x v="1"/>
    <d v="1899-12-30T04:59:06"/>
    <d v="1899-12-30T14:32:05"/>
    <n v="7.54"/>
    <s v="Big Star"/>
    <s v="68caa6a7-8ed5-431e-88ec-f1dbcfa9d4fe"/>
    <s v="-"/>
    <s v="1037"/>
    <s v="March 17, 2025 11:48:17 AM"/>
    <n v="45737.208333333336"/>
    <n v="45737.207708333335"/>
    <n v="45737.604166666664"/>
    <n v="45737.605636574073"/>
    <s v="-"/>
    <s v="completed"/>
    <n v="9.5500000000000007"/>
    <n v="9.5"/>
    <n v="198.68"/>
    <n v="189.39"/>
    <n v="103.11"/>
    <n v="6.92"/>
    <n v="0"/>
    <s v="-"/>
    <n v="0.50083333333333335"/>
    <n v="1"/>
    <n v="0.5"/>
    <n v="0.81"/>
    <s v="{&quot;scheduledTs&quot;:1742577823,&quot;startedTs&quot;:1742576042,&quot;completedTs&quot;:1742577845,&quot;cancelledTs&quot;:null}"/>
    <s v="B306"/>
    <s v="B306"/>
    <s v="Minivan"/>
    <s v="North &amp; South Central Plano"/>
    <n v="0"/>
    <n v="0"/>
    <s v="autoAccept"/>
    <n v="26"/>
    <n v="19"/>
    <n v="0"/>
    <n v="0"/>
    <n v="7"/>
    <n v="0"/>
    <n v="0"/>
    <s v="Henok Behre"/>
    <n v="0.50083333333333335"/>
    <n v="50"/>
    <n v="9.549722222222222"/>
    <n v="7.54"/>
    <n v="0"/>
    <m/>
    <m/>
    <m/>
    <m/>
    <m/>
  </r>
  <r>
    <x v="22"/>
    <s v="Week2"/>
    <n v="45733"/>
    <n v="7.4883333333333333"/>
    <n v="5.4398148148148144E-4"/>
    <n v="0"/>
    <n v="0"/>
    <n v="0"/>
    <x v="0"/>
    <d v="1899-12-30T12:30:47"/>
    <d v="1899-12-30T20:00:05"/>
    <n v="7.07"/>
    <s v="Big Star"/>
    <s v="37a11da2-eef3-4553-9120-6107bc6eb615"/>
    <s v="-"/>
    <s v="1070"/>
    <s v="March 10, 2025 9:09:46 AM"/>
    <n v="45733.520833333336"/>
    <n v="45733.521377314813"/>
    <n v="45733.833333333336"/>
    <n v="45733.834872685184"/>
    <s v="-"/>
    <s v="completed"/>
    <n v="7.52"/>
    <n v="7.5"/>
    <n v="138.36000000000001"/>
    <n v="137.41999999999999"/>
    <n v="72.599999999999994"/>
    <n v="4.6399999999999997"/>
    <n v="0"/>
    <s v="-"/>
    <n v="0"/>
    <n v="0"/>
    <n v="0"/>
    <n v="0"/>
    <s v="-"/>
    <s v="B316"/>
    <s v="B316"/>
    <s v="Minivan"/>
    <s v="Cypress Waters"/>
    <n v="0"/>
    <n v="0"/>
    <s v="autoAccept"/>
    <n v="28"/>
    <n v="25"/>
    <n v="0"/>
    <n v="0"/>
    <n v="3"/>
    <n v="0"/>
    <n v="0"/>
    <s v="Jabari Johnson"/>
    <n v="0"/>
    <n v="50"/>
    <n v="7.4883333333333333"/>
    <n v="7.07"/>
    <n v="0"/>
    <m/>
    <m/>
    <m/>
    <m/>
    <m/>
  </r>
  <r>
    <x v="22"/>
    <s v="Week2"/>
    <n v="45735"/>
    <n v="8.7708333333333321"/>
    <n v="9.5370370370370366E-3"/>
    <n v="0"/>
    <n v="50"/>
    <n v="0"/>
    <x v="0"/>
    <d v="1899-12-30T14:43:44"/>
    <d v="1899-12-30T00:00:00"/>
    <n v="7.94"/>
    <s v="Big Star"/>
    <s v="81c86233-f8dd-4d18-be62-c0e9b7a15193"/>
    <s v="-"/>
    <s v="1070"/>
    <s v="March 17, 2025 11:26:52 AM"/>
    <n v="45735.604166666664"/>
    <n v="45735.613703703704"/>
    <n v="45735.999305555553"/>
    <n v="45736.000752314816"/>
    <s v="-"/>
    <s v="completed"/>
    <n v="9.2899999999999991"/>
    <n v="9.48"/>
    <n v="156.05000000000001"/>
    <n v="148.08000000000001"/>
    <n v="76.260000000000005"/>
    <n v="6.14"/>
    <n v="0"/>
    <s v="-"/>
    <n v="0.50027777777777782"/>
    <n v="1"/>
    <n v="0.5"/>
    <n v="0.79"/>
    <s v="{&quot;scheduledTs&quot;:1742435986,&quot;startedTs&quot;:1742434200,&quot;completedTs&quot;:1742436001,&quot;cancelledTs&quot;:null}"/>
    <s v="B315"/>
    <s v="B315"/>
    <s v="Minivan"/>
    <s v="Cypress Waters"/>
    <n v="0"/>
    <n v="0"/>
    <s v="autoAccept"/>
    <n v="32"/>
    <n v="31"/>
    <n v="0"/>
    <n v="0"/>
    <n v="1"/>
    <n v="0"/>
    <n v="0"/>
    <s v="Jabari Johnson"/>
    <n v="0.50027777777777782"/>
    <n v="50"/>
    <n v="9.2711111111111109"/>
    <n v="7.94"/>
    <n v="50"/>
    <m/>
    <m/>
    <m/>
    <m/>
    <m/>
  </r>
  <r>
    <x v="22"/>
    <s v="Week2"/>
    <n v="45737"/>
    <n v="9.0791666666666657"/>
    <n v="0"/>
    <n v="0"/>
    <n v="0"/>
    <n v="0"/>
    <x v="0"/>
    <d v="1899-12-30T04:55:09"/>
    <d v="1899-12-30T14:30:48"/>
    <n v="8.64"/>
    <s v="Big Star"/>
    <s v="b5e77939-72d2-453d-b991-4ae78b55cb5b"/>
    <s v="-"/>
    <s v="1049"/>
    <s v="March 17, 2025 11:48:20 AM"/>
    <n v="45737.208333333336"/>
    <n v="45737.204976851855"/>
    <n v="45737.604166666664"/>
    <n v="45737.605624999997"/>
    <s v="-"/>
    <s v="completed"/>
    <n v="9.6199999999999992"/>
    <n v="9.5"/>
    <n v="163.69999999999999"/>
    <n v="156.99"/>
    <n v="76.98"/>
    <n v="6.21"/>
    <n v="0"/>
    <s v="-"/>
    <n v="0.51500000000000001"/>
    <n v="1"/>
    <n v="0.5"/>
    <n v="4.22"/>
    <s v="{&quot;scheduledTs&quot;:1742569831,&quot;startedTs&quot;:1742568007,&quot;completedTs&quot;:1742569861,&quot;cancelledTs&quot;:null}"/>
    <s v="B315"/>
    <s v="B315"/>
    <s v="Minivan"/>
    <s v="Cypress Waters"/>
    <n v="0"/>
    <n v="0"/>
    <s v="autoAccept"/>
    <n v="30"/>
    <n v="29"/>
    <n v="0"/>
    <n v="0"/>
    <n v="1"/>
    <n v="0"/>
    <n v="0"/>
    <s v="Jabari Johnson"/>
    <n v="0.51500000000000001"/>
    <n v="50"/>
    <n v="9.5941666666666663"/>
    <n v="8.64"/>
    <n v="0"/>
    <m/>
    <m/>
    <m/>
    <m/>
    <m/>
  </r>
  <r>
    <x v="23"/>
    <s v="Week2"/>
    <n v="45733"/>
    <n v="9.0938888888888894"/>
    <n v="0"/>
    <n v="0"/>
    <n v="0"/>
    <n v="0"/>
    <x v="3"/>
    <d v="1899-12-30T04:55:54"/>
    <d v="1899-12-30T14:31:49"/>
    <n v="8.17"/>
    <s v="Big Star"/>
    <s v="d81b2ad2-5b8d-4ce4-99a7-ac053f2ce91d"/>
    <s v="-"/>
    <s v="1025"/>
    <s v="March 10, 2025 9:09:44 AM"/>
    <n v="45733.208333333336"/>
    <n v="45733.20548611111"/>
    <n v="45733.604166666664"/>
    <n v="45733.605462962965"/>
    <s v="-"/>
    <s v="completed"/>
    <n v="9.6"/>
    <n v="9.5"/>
    <n v="63.74"/>
    <n v="59.86"/>
    <n v="38.630000000000003"/>
    <n v="8.77"/>
    <n v="0"/>
    <s v="-"/>
    <n v="0.50472222222222218"/>
    <n v="1"/>
    <n v="0.5"/>
    <n v="6.12"/>
    <s v="{&quot;scheduledTs&quot;:1742223600,&quot;startedTs&quot;:1742221803,&quot;completedTs&quot;:1742223620,&quot;cancelledTs&quot;:null}"/>
    <s v="B312"/>
    <s v="B312"/>
    <s v="Minivan"/>
    <s v="Legacy"/>
    <n v="0"/>
    <n v="0"/>
    <s v="autoAccept"/>
    <n v="13"/>
    <n v="13"/>
    <n v="0"/>
    <n v="0"/>
    <n v="0"/>
    <n v="0"/>
    <n v="0"/>
    <s v="Jacqulyn  Jackson"/>
    <n v="0.50472222222222218"/>
    <n v="50"/>
    <n v="9.5986111111111114"/>
    <n v="8.17"/>
    <n v="0"/>
    <m/>
    <m/>
    <m/>
    <m/>
    <m/>
  </r>
  <r>
    <x v="23"/>
    <s v="Week2"/>
    <n v="45734"/>
    <n v="9.1013888888888879"/>
    <n v="0"/>
    <n v="0"/>
    <n v="0"/>
    <n v="0"/>
    <x v="3"/>
    <d v="1899-12-30T04:55:09"/>
    <d v="1899-12-30T14:32:16"/>
    <n v="8.14"/>
    <s v="Big Star"/>
    <s v="be25ba22-49b5-4672-b6e9-7f77a45df4bd"/>
    <s v="-"/>
    <s v="1055"/>
    <s v="March 10, 2025 9:09:18 AM"/>
    <n v="45734.208333333336"/>
    <n v="45734.204965277779"/>
    <n v="45734.604166666664"/>
    <n v="45734.605775462966"/>
    <s v="-"/>
    <s v="completed"/>
    <n v="9.6199999999999992"/>
    <n v="9.5"/>
    <n v="148.16"/>
    <n v="139.24"/>
    <n v="91.62"/>
    <n v="7.53"/>
    <n v="0"/>
    <s v="-"/>
    <n v="0.51722222222222225"/>
    <n v="1"/>
    <n v="0.5"/>
    <n v="2.88"/>
    <s v="{&quot;scheduledTs&quot;:1742312933,&quot;startedTs&quot;:1742311082,&quot;completedTs&quot;:1742312944,&quot;cancelledTs&quot;:null}"/>
    <s v="B312"/>
    <s v="B312"/>
    <s v="Minivan"/>
    <s v="Keller Springs &amp; NW Carrollton"/>
    <n v="0"/>
    <n v="0"/>
    <s v="autoAccept"/>
    <n v="19"/>
    <n v="15"/>
    <n v="0"/>
    <n v="0"/>
    <n v="4"/>
    <n v="0"/>
    <n v="0"/>
    <s v="Jacqulyn  Jackson"/>
    <n v="0.51722222222222225"/>
    <n v="50"/>
    <n v="9.618611111111111"/>
    <n v="8.14"/>
    <n v="0"/>
    <m/>
    <m/>
    <m/>
    <m/>
    <m/>
  </r>
  <r>
    <x v="23"/>
    <s v="Week2"/>
    <n v="45735"/>
    <n v="9.12361111111111"/>
    <n v="0"/>
    <n v="0"/>
    <n v="0"/>
    <n v="0"/>
    <x v="3"/>
    <d v="1899-12-30T04:55:09"/>
    <d v="1899-12-30T14:32:35"/>
    <n v="8.35"/>
    <s v="Big Star"/>
    <s v="ebaa6ee3-75bb-4bdb-857f-8bfe3f2999f3"/>
    <s v="-"/>
    <s v="1055"/>
    <s v="March 17, 2025 11:26:56 AM"/>
    <n v="45735.208333333336"/>
    <n v="45735.204965277779"/>
    <n v="45735.604166666664"/>
    <n v="45735.605995370373"/>
    <s v="-"/>
    <s v="completed"/>
    <n v="9.6199999999999992"/>
    <n v="9.5"/>
    <n v="153.57"/>
    <n v="149.21"/>
    <n v="79.69"/>
    <n v="6.81"/>
    <n v="0"/>
    <s v="-"/>
    <n v="0.50027777777777782"/>
    <n v="1"/>
    <n v="0.5"/>
    <n v="5.15"/>
    <s v="{&quot;scheduledTs&quot;:1742403718,&quot;startedTs&quot;:1742401923,&quot;completedTs&quot;:1742403724,&quot;cancelledTs&quot;:null}"/>
    <s v="B312"/>
    <s v="B312"/>
    <s v="Minivan"/>
    <s v="Keller Springs &amp; NW Carrollton"/>
    <n v="0"/>
    <n v="0"/>
    <s v="autoAccept"/>
    <n v="25"/>
    <n v="22"/>
    <n v="0"/>
    <n v="0"/>
    <n v="3"/>
    <n v="0"/>
    <n v="0"/>
    <s v="Jacqulyn  Jackson"/>
    <n v="0.50027777777777782"/>
    <n v="50"/>
    <n v="9.6238888888888887"/>
    <n v="8.35"/>
    <n v="0"/>
    <m/>
    <m/>
    <m/>
    <m/>
    <m/>
  </r>
  <r>
    <x v="23"/>
    <s v="Week2"/>
    <n v="45738"/>
    <n v="9.0666666666666664"/>
    <n v="0"/>
    <n v="0"/>
    <n v="0"/>
    <n v="0"/>
    <x v="3"/>
    <d v="1899-12-30T04:55:05"/>
    <d v="1899-12-30T14:32:04"/>
    <n v="5.56"/>
    <s v="Big Star"/>
    <s v="e0e7f648-737b-42cb-ad04-eb38475ffee2"/>
    <s v="-"/>
    <s v="2033"/>
    <s v="March 14, 2025 11:28:04 AM"/>
    <n v="45738.208333333336"/>
    <n v="45738.204918981479"/>
    <n v="45738.604166666664"/>
    <n v="45738.605624999997"/>
    <s v="-"/>
    <s v="completed"/>
    <n v="9.6199999999999992"/>
    <n v="9.5"/>
    <n v="113.64"/>
    <n v="101.71"/>
    <n v="62.64"/>
    <n v="7.82"/>
    <n v="0"/>
    <s v="-"/>
    <n v="0.54972222222222222"/>
    <n v="1"/>
    <n v="0.5"/>
    <n v="4.87"/>
    <s v="{&quot;scheduledTs&quot;:1742656609,&quot;startedTs&quot;:1742654643,&quot;completedTs&quot;:1742656622,&quot;cancelledTs&quot;:null}"/>
    <s v="B312"/>
    <s v="B312"/>
    <s v="Minivan"/>
    <s v="Far North Plano"/>
    <n v="0"/>
    <n v="0"/>
    <s v="autoAccept"/>
    <n v="13"/>
    <n v="13"/>
    <n v="0"/>
    <n v="0"/>
    <n v="0"/>
    <n v="0"/>
    <n v="0"/>
    <s v="Jacqulyn  Jackson"/>
    <n v="0.54972222222222222"/>
    <n v="50"/>
    <n v="9.6163888888888884"/>
    <n v="5.56"/>
    <n v="0"/>
    <m/>
    <m/>
    <m/>
    <m/>
    <m/>
  </r>
  <r>
    <x v="23"/>
    <s v="Week2"/>
    <n v="45739"/>
    <n v="9.1136111111111102"/>
    <n v="0"/>
    <n v="0"/>
    <n v="0"/>
    <n v="0"/>
    <x v="3"/>
    <d v="1899-12-30T04:55:20"/>
    <d v="1899-12-30T14:32:09"/>
    <n v="6.24"/>
    <s v="Big Star"/>
    <s v="27b1a2c2-092d-4da5-8a7d-60f115d53ba6"/>
    <s v="-"/>
    <s v="3029"/>
    <s v="March 14, 2025 11:31:35 AM"/>
    <n v="45739.208333333336"/>
    <n v="45739.205092592594"/>
    <n v="45739.604166666664"/>
    <n v="45739.605671296296"/>
    <s v="-"/>
    <s v="completed"/>
    <n v="9.61"/>
    <n v="9.5"/>
    <n v="108.24"/>
    <n v="99.61"/>
    <n v="41.16"/>
    <n v="7.56"/>
    <n v="0"/>
    <s v="-"/>
    <n v="0.5"/>
    <n v="1"/>
    <n v="0.5"/>
    <n v="10.41"/>
    <s v="{&quot;scheduledTs&quot;:1742748538,&quot;startedTs&quot;:1742746740,&quot;completedTs&quot;:1742748540,&quot;cancelledTs&quot;:null}"/>
    <s v="B312"/>
    <s v="B312"/>
    <s v="Minivan"/>
    <s v="Far North Plano"/>
    <n v="0"/>
    <n v="0"/>
    <s v="autoAccept"/>
    <n v="12"/>
    <n v="12"/>
    <n v="0"/>
    <n v="0"/>
    <n v="0"/>
    <n v="0"/>
    <n v="0"/>
    <s v="Jacqulyn  Jackson"/>
    <n v="0.5"/>
    <n v="50"/>
    <n v="9.6136111111111102"/>
    <n v="6.24"/>
    <n v="0"/>
    <m/>
    <m/>
    <m/>
    <m/>
    <m/>
  </r>
  <r>
    <x v="24"/>
    <s v="Week2"/>
    <n v="45734"/>
    <n v="7.5669444444444443"/>
    <n v="0"/>
    <n v="0"/>
    <n v="0"/>
    <n v="0"/>
    <x v="0"/>
    <d v="1899-12-30T12:28:04"/>
    <d v="1899-12-30T20:02:05"/>
    <n v="7.4"/>
    <s v="Big Star"/>
    <s v="48c532c0-e203-437c-b1b8-dff9955ab83e"/>
    <s v="-"/>
    <s v="1070"/>
    <s v="March 10, 2025 9:09:18 AM"/>
    <n v="45734.520833333336"/>
    <n v="45734.519490740742"/>
    <n v="45734.833333333336"/>
    <n v="45734.834849537037"/>
    <s v="-"/>
    <s v="completed"/>
    <n v="7.57"/>
    <n v="7.5"/>
    <n v="119.45"/>
    <n v="115.89"/>
    <n v="61.17"/>
    <n v="4.59"/>
    <n v="0"/>
    <s v="-"/>
    <n v="0"/>
    <n v="0"/>
    <n v="0"/>
    <n v="0"/>
    <s v="-"/>
    <s v="B316"/>
    <s v="B316"/>
    <s v="Minivan"/>
    <s v="Cypress Waters"/>
    <n v="0"/>
    <n v="0"/>
    <s v="autoAccept"/>
    <n v="29"/>
    <n v="26"/>
    <n v="0"/>
    <n v="0"/>
    <n v="3"/>
    <n v="0"/>
    <n v="0"/>
    <s v="James King"/>
    <n v="0"/>
    <n v="50"/>
    <n v="7.5669444444444443"/>
    <n v="7.4"/>
    <n v="0"/>
    <m/>
    <m/>
    <m/>
    <m/>
    <m/>
  </r>
  <r>
    <x v="24"/>
    <s v="Week2"/>
    <n v="45735"/>
    <n v="9.1091666666666651"/>
    <n v="0"/>
    <n v="0"/>
    <n v="0"/>
    <n v="0"/>
    <x v="0"/>
    <d v="1899-12-30T04:55:10"/>
    <d v="1899-12-30T14:32:37"/>
    <n v="8.69"/>
    <s v="Big Star"/>
    <s v="09ceb41a-edda-4923-9a23-c828387e9e0c"/>
    <s v="-"/>
    <s v="1048"/>
    <s v="March 17, 2025 11:26:50 AM"/>
    <n v="45735.208333333336"/>
    <n v="45735.204976851855"/>
    <n v="45735.604166666664"/>
    <n v="45735.605983796297"/>
    <s v="-"/>
    <s v="completed"/>
    <n v="9.6199999999999992"/>
    <n v="9.5"/>
    <n v="156.18"/>
    <n v="149.66999999999999"/>
    <n v="72.099999999999994"/>
    <n v="6.71"/>
    <n v="0"/>
    <s v="-"/>
    <n v="0.51500000000000001"/>
    <n v="1"/>
    <n v="0.5"/>
    <n v="3.3"/>
    <s v="{&quot;scheduledTs&quot;:1742394723,&quot;startedTs&quot;:1742392928,&quot;completedTs&quot;:1742394782,&quot;cancelledTs&quot;:null}"/>
    <s v="B315"/>
    <s v="B315"/>
    <s v="Minivan"/>
    <s v="Cypress Waters"/>
    <n v="0"/>
    <n v="0"/>
    <s v="autoAccept"/>
    <n v="28"/>
    <n v="27"/>
    <n v="0"/>
    <n v="0"/>
    <n v="1"/>
    <n v="0"/>
    <n v="0"/>
    <s v="James King"/>
    <n v="0.51500000000000001"/>
    <n v="50"/>
    <n v="9.6241666666666656"/>
    <n v="8.69"/>
    <n v="0"/>
    <m/>
    <m/>
    <m/>
    <m/>
    <m/>
  </r>
  <r>
    <x v="24"/>
    <s v="Week2"/>
    <n v="45736"/>
    <n v="8.9897222222222233"/>
    <n v="1.3078703703703703E-3"/>
    <n v="0"/>
    <n v="50"/>
    <n v="0"/>
    <x v="0"/>
    <d v="1899-12-30T05:01:53"/>
    <d v="1899-12-30T14:32:22"/>
    <n v="7.92"/>
    <s v="Big Star"/>
    <s v="bdb3c07d-10e1-43fc-82b9-d3f222a73c1d"/>
    <s v="-"/>
    <s v="1049"/>
    <s v="March 17, 2025 11:42:14 AM"/>
    <n v="45736.208333333336"/>
    <n v="45736.205613425926"/>
    <n v="45736.604166666664"/>
    <n v="45736.605833333335"/>
    <s v="-"/>
    <s v="completed"/>
    <n v="9.61"/>
    <n v="9.5"/>
    <n v="168.74"/>
    <n v="151.27000000000001"/>
    <n v="80.38"/>
    <n v="6.12"/>
    <n v="0"/>
    <s v="-"/>
    <n v="0.51833333333333331"/>
    <n v="1"/>
    <n v="0.5"/>
    <n v="1.9"/>
    <s v="{&quot;scheduledTs&quot;:1742489288,&quot;startedTs&quot;:1742487424,&quot;completedTs&quot;:1742489290,&quot;cancelledTs&quot;:null}"/>
    <s v="B315"/>
    <s v="B315"/>
    <s v="Minivan"/>
    <s v="Cypress Waters"/>
    <n v="0"/>
    <n v="0"/>
    <s v="autoAccept"/>
    <n v="32"/>
    <n v="32"/>
    <n v="0"/>
    <n v="0"/>
    <n v="0"/>
    <n v="0"/>
    <n v="0"/>
    <s v="James King"/>
    <n v="0.51833333333333331"/>
    <n v="50"/>
    <n v="9.5080555555555559"/>
    <n v="7.92"/>
    <n v="50"/>
    <m/>
    <m/>
    <m/>
    <m/>
    <m/>
  </r>
  <r>
    <x v="24"/>
    <s v="Week2"/>
    <n v="45737"/>
    <n v="7.6116666666666664"/>
    <n v="0"/>
    <n v="0"/>
    <n v="0"/>
    <n v="0"/>
    <x v="0"/>
    <d v="1899-12-30T04:55:53"/>
    <d v="1899-12-30T12:32:35"/>
    <n v="6.94"/>
    <s v="Big Star"/>
    <s v="a81b1033-b097-42ac-b445-f4ebc2a1063b"/>
    <s v="-"/>
    <s v="1048"/>
    <s v="March 17, 2025 11:48:18 AM"/>
    <n v="45737.208333333336"/>
    <n v="45737.205474537041"/>
    <n v="45737.520833333336"/>
    <n v="45737.522627314815"/>
    <s v="-"/>
    <s v="completed"/>
    <n v="7.61"/>
    <n v="7.5"/>
    <n v="133.25"/>
    <n v="128.22"/>
    <n v="61.2"/>
    <n v="4.43"/>
    <n v="0"/>
    <s v="-"/>
    <n v="0"/>
    <n v="0"/>
    <n v="0"/>
    <n v="0"/>
    <s v="-"/>
    <s v="B301"/>
    <s v="B301"/>
    <s v="Minivan"/>
    <s v="Cypress Waters"/>
    <n v="0"/>
    <n v="0"/>
    <s v="autoAccept"/>
    <n v="25"/>
    <n v="24"/>
    <n v="0"/>
    <n v="0"/>
    <n v="1"/>
    <n v="0"/>
    <n v="0"/>
    <s v="James King"/>
    <n v="0"/>
    <n v="50"/>
    <n v="7.6116666666666664"/>
    <n v="6.94"/>
    <n v="0"/>
    <m/>
    <m/>
    <m/>
    <m/>
    <m/>
  </r>
  <r>
    <x v="25"/>
    <s v="Week2"/>
    <n v="45735"/>
    <n v="7.5136111111111106"/>
    <n v="0"/>
    <n v="0"/>
    <n v="0"/>
    <n v="0"/>
    <x v="2"/>
    <d v="1899-12-30T12:29:37"/>
    <d v="1899-12-30T20:00:26"/>
    <n v="6.73"/>
    <s v="Big Star"/>
    <s v="2c7bf934-c199-4e72-a1f5-0bf4e6eb00a5"/>
    <s v="-"/>
    <s v="1086"/>
    <s v="March 17, 2025 11:26:57 AM"/>
    <n v="45735.520833333336"/>
    <n v="45735.520567129628"/>
    <n v="45735.833333333336"/>
    <n v="45735.833715277775"/>
    <s v="-"/>
    <s v="completed"/>
    <n v="7.52"/>
    <n v="7.5"/>
    <n v="158.81"/>
    <n v="144.09"/>
    <n v="79.989999999999995"/>
    <n v="4.33"/>
    <n v="0"/>
    <s v="-"/>
    <n v="0"/>
    <n v="0"/>
    <n v="0"/>
    <n v="0"/>
    <s v="-"/>
    <s v="B320"/>
    <s v="B320"/>
    <s v="Minivan"/>
    <s v="North Dallas Zone to Zone"/>
    <n v="0"/>
    <n v="0"/>
    <s v="autoAccept"/>
    <n v="18"/>
    <n v="15"/>
    <n v="0"/>
    <n v="0"/>
    <n v="3"/>
    <n v="0"/>
    <n v="0"/>
    <s v="James Williams"/>
    <n v="0"/>
    <n v="50"/>
    <n v="7.5136111111111106"/>
    <n v="6.73"/>
    <n v="0"/>
    <m/>
    <m/>
    <m/>
    <m/>
    <m/>
  </r>
  <r>
    <x v="25"/>
    <s v="Week2"/>
    <n v="45736"/>
    <n v="7.5449999999999999"/>
    <n v="0"/>
    <n v="0"/>
    <n v="0"/>
    <n v="0"/>
    <x v="2"/>
    <d v="1899-12-30T12:29:36"/>
    <d v="1899-12-30T20:02:18"/>
    <n v="7.22"/>
    <s v="Big Star"/>
    <s v="7cca2093-440b-45a5-b7c3-90f080065b2f"/>
    <s v="-"/>
    <s v="1086"/>
    <s v="March 17, 2025 11:42:18 AM"/>
    <n v="45736.520833333336"/>
    <n v="45736.520555555559"/>
    <n v="45736.833333333336"/>
    <n v="45736.834930555553"/>
    <s v="-"/>
    <s v="completed"/>
    <n v="7.55"/>
    <n v="7.5"/>
    <n v="214.76"/>
    <n v="200.2"/>
    <n v="108.85"/>
    <n v="4.13"/>
    <n v="0"/>
    <s v="-"/>
    <n v="0"/>
    <n v="0"/>
    <n v="0"/>
    <n v="0"/>
    <s v="-"/>
    <s v="B320"/>
    <s v="B320"/>
    <s v="Minivan"/>
    <s v="North Dallas Zone to Zone"/>
    <n v="0"/>
    <n v="0"/>
    <s v="autoAccept"/>
    <n v="19"/>
    <n v="18"/>
    <n v="0"/>
    <n v="0"/>
    <n v="1"/>
    <n v="0"/>
    <n v="0"/>
    <s v="James Williams"/>
    <n v="0"/>
    <n v="50"/>
    <n v="7.5449999999999999"/>
    <n v="7.22"/>
    <n v="0"/>
    <m/>
    <m/>
    <m/>
    <m/>
    <m/>
  </r>
  <r>
    <x v="25"/>
    <s v="Week2"/>
    <n v="45737"/>
    <n v="9.0258333333333329"/>
    <n v="0"/>
    <n v="0"/>
    <n v="0"/>
    <n v="0"/>
    <x v="2"/>
    <d v="1899-12-30T14:29:29"/>
    <d v="1899-12-30T00:01:02"/>
    <n v="8.0299999999999994"/>
    <s v="Big Star"/>
    <s v="3c68f604-530d-4bf9-82ed-e4f6fb9878fa"/>
    <s v="-"/>
    <s v="1086"/>
    <s v="March 17, 2025 11:48:18 AM"/>
    <n v="45737.604166666664"/>
    <n v="45737.603819444441"/>
    <n v="45737.999305555553"/>
    <n v="45738.000763888886"/>
    <s v="-"/>
    <s v="completed"/>
    <n v="9.5299999999999994"/>
    <n v="9.48"/>
    <n v="206.43"/>
    <n v="200.98"/>
    <n v="95.87"/>
    <n v="5.93"/>
    <n v="0"/>
    <s v="-"/>
    <n v="0.5"/>
    <n v="1"/>
    <n v="0.5"/>
    <n v="0"/>
    <s v="{&quot;scheduledTs&quot;:1742608418,&quot;startedTs&quot;:1742606640,&quot;completedTs&quot;:1742608440,&quot;cancelledTs&quot;:null}"/>
    <s v="B370"/>
    <s v="B370"/>
    <s v="Minivan"/>
    <s v="North Dallas Zone to Zone"/>
    <n v="0"/>
    <n v="0"/>
    <s v="autoAccept"/>
    <n v="21"/>
    <n v="17"/>
    <n v="0"/>
    <n v="0"/>
    <n v="4"/>
    <n v="0"/>
    <n v="0"/>
    <s v="James Williams"/>
    <n v="0.5"/>
    <n v="50"/>
    <n v="9.5258333333333329"/>
    <n v="8.0299999999999994"/>
    <n v="0"/>
    <m/>
    <m/>
    <m/>
    <m/>
    <m/>
  </r>
  <r>
    <x v="25"/>
    <s v="Week2"/>
    <n v="45738"/>
    <n v="7.5822222222222218"/>
    <n v="0"/>
    <n v="0"/>
    <n v="0"/>
    <n v="0"/>
    <x v="2"/>
    <d v="1899-12-30T12:25:28"/>
    <d v="1899-12-30T20:00:24"/>
    <n v="6.65"/>
    <s v="Big Star"/>
    <s v="f86b591b-d99e-47d6-84e9-bb8e06147ab6"/>
    <s v="-"/>
    <s v="1086"/>
    <s v="March 14, 2025 11:28:05 AM"/>
    <n v="45738.520833333336"/>
    <n v="45738.517685185187"/>
    <n v="45738.833333333336"/>
    <n v="45738.833703703705"/>
    <s v="-"/>
    <s v="completed"/>
    <n v="7.58"/>
    <n v="7.5"/>
    <n v="240.74"/>
    <n v="218.99"/>
    <n v="97.55"/>
    <n v="3.78"/>
    <n v="0"/>
    <s v="-"/>
    <n v="0"/>
    <n v="0"/>
    <n v="0"/>
    <n v="0"/>
    <s v="-"/>
    <s v="B370"/>
    <s v="B370"/>
    <s v="Minivan"/>
    <s v="Plano Zone to Zone"/>
    <n v="0"/>
    <n v="0"/>
    <s v="autoAccept"/>
    <n v="23"/>
    <n v="22"/>
    <n v="0"/>
    <n v="0"/>
    <n v="1"/>
    <n v="0"/>
    <n v="0"/>
    <s v="James Williams"/>
    <n v="0"/>
    <n v="50"/>
    <n v="7.5822222222222218"/>
    <n v="6.65"/>
    <n v="0"/>
    <m/>
    <m/>
    <m/>
    <m/>
    <m/>
  </r>
  <r>
    <x v="25"/>
    <s v="Week2"/>
    <n v="45739"/>
    <n v="9.0963888888888889"/>
    <n v="0"/>
    <n v="0"/>
    <n v="0"/>
    <n v="0"/>
    <x v="2"/>
    <d v="1899-12-30T14:25:18"/>
    <d v="1899-12-30T00:01:05"/>
    <n v="7.87"/>
    <s v="Big Star"/>
    <s v="c3f72d72-719d-4e94-8e0a-afd410933886"/>
    <s v="-"/>
    <s v="1086"/>
    <s v="March 14, 2025 11:31:39 AM"/>
    <n v="45739.604166666664"/>
    <n v="45739.600902777776"/>
    <n v="45739.999305555553"/>
    <n v="45740.000752314816"/>
    <s v="-"/>
    <s v="completed"/>
    <n v="9.6"/>
    <n v="9.48"/>
    <n v="265.77"/>
    <n v="258.95999999999998"/>
    <n v="133.41999999999999"/>
    <n v="7.17"/>
    <n v="0"/>
    <s v="-"/>
    <n v="0.5"/>
    <n v="1"/>
    <n v="0.5"/>
    <n v="2.57"/>
    <s v="{&quot;scheduledTs&quot;:1742783757,&quot;startedTs&quot;:1742781960,&quot;completedTs&quot;:1742783760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James Williams"/>
    <n v="0.5"/>
    <n v="50"/>
    <n v="9.5963888888888889"/>
    <n v="7.87"/>
    <n v="0"/>
    <m/>
    <m/>
    <m/>
    <m/>
    <m/>
  </r>
  <r>
    <x v="26"/>
    <s v="Week2"/>
    <n v="45734"/>
    <n v="9.1191666666666666"/>
    <n v="0"/>
    <n v="0"/>
    <n v="0"/>
    <n v="0"/>
    <x v="1"/>
    <d v="1899-12-30T04:55:06"/>
    <d v="1899-12-30T14:32:21"/>
    <n v="7.39"/>
    <s v="Big Star"/>
    <s v="bd4040ab-9d41-440e-b129-40cb6c0ff5b1"/>
    <s v="-"/>
    <s v="1025"/>
    <s v="March 10, 2025 9:09:18 AM"/>
    <n v="45734.208333333336"/>
    <n v="45734.204930555556"/>
    <n v="45734.604166666664"/>
    <n v="45734.605798611112"/>
    <s v="-"/>
    <s v="completed"/>
    <n v="9.6199999999999992"/>
    <n v="9.5"/>
    <n v="78.73"/>
    <n v="75.61"/>
    <n v="48.26"/>
    <n v="8.6"/>
    <n v="0"/>
    <s v="-"/>
    <n v="0.50166666666666671"/>
    <n v="1"/>
    <n v="0.5"/>
    <n v="0.89"/>
    <s v="{&quot;scheduledTs&quot;:1742310743,&quot;startedTs&quot;:1742308982,&quot;completedTs&quot;:1742310788,&quot;cancelledTs&quot;:null}"/>
    <s v="B305"/>
    <s v="B305"/>
    <s v="Minivan"/>
    <s v="Legacy"/>
    <n v="0"/>
    <n v="0"/>
    <s v="autoAccept"/>
    <n v="16"/>
    <n v="15"/>
    <n v="0"/>
    <n v="0"/>
    <n v="1"/>
    <n v="0"/>
    <n v="0"/>
    <s v="Jessica Andrade"/>
    <n v="0.50166666666666671"/>
    <n v="50"/>
    <n v="9.6208333333333336"/>
    <n v="7.39"/>
    <n v="0"/>
    <m/>
    <m/>
    <m/>
    <m/>
    <m/>
  </r>
  <r>
    <x v="26"/>
    <s v="Week2"/>
    <n v="45735"/>
    <n v="9.0949999999999989"/>
    <n v="0"/>
    <n v="0"/>
    <n v="0"/>
    <n v="0"/>
    <x v="1"/>
    <d v="1899-12-30T04:55:17"/>
    <d v="1899-12-30T14:31:03"/>
    <n v="7.8"/>
    <s v="Big Star"/>
    <s v="2296c4c1-63e0-405e-b90d-65127b234502"/>
    <s v="-"/>
    <s v="1025"/>
    <s v="March 17, 2025 11:26:48 AM"/>
    <n v="45735.208333333336"/>
    <n v="45735.205057870371"/>
    <n v="45735.604166666664"/>
    <n v="45735.605856481481"/>
    <s v="-"/>
    <s v="completed"/>
    <n v="9.6199999999999992"/>
    <n v="9.5"/>
    <n v="75.86"/>
    <n v="69.680000000000007"/>
    <n v="39.22"/>
    <n v="8.0299999999999994"/>
    <n v="0"/>
    <s v="-"/>
    <n v="0.50111111111111106"/>
    <n v="1"/>
    <n v="0.5"/>
    <n v="1.67"/>
    <s v="{&quot;scheduledTs&quot;:1742397125,&quot;startedTs&quot;:1742395383,&quot;completedTs&quot;:1742397187,&quot;cancelledTs&quot;:null}"/>
    <s v="B305"/>
    <s v="B305"/>
    <s v="Minivan"/>
    <s v="Legacy"/>
    <n v="0"/>
    <n v="0"/>
    <s v="autoAccept"/>
    <n v="17"/>
    <n v="17"/>
    <n v="0"/>
    <n v="0"/>
    <n v="0"/>
    <n v="0"/>
    <n v="0"/>
    <s v="Jessica Andrade"/>
    <n v="0.50111111111111106"/>
    <n v="50"/>
    <n v="9.5961111111111101"/>
    <n v="7.8"/>
    <n v="0"/>
    <m/>
    <m/>
    <m/>
    <m/>
    <m/>
  </r>
  <r>
    <x v="26"/>
    <s v="Week2"/>
    <n v="45736"/>
    <n v="9.0972222222222232"/>
    <n v="0"/>
    <n v="0"/>
    <n v="0"/>
    <n v="0"/>
    <x v="1"/>
    <d v="1899-12-30T04:55:21"/>
    <d v="1899-12-30T14:32:17"/>
    <n v="7.65"/>
    <s v="Big Star"/>
    <s v="8ef54b88-775a-4b86-90d4-d6f337b9cb6f"/>
    <s v="-"/>
    <s v="1025"/>
    <s v="March 17, 2025 11:42:18 AM"/>
    <n v="45736.208333333336"/>
    <n v="45736.205104166664"/>
    <n v="45736.604166666664"/>
    <n v="45736.605763888889"/>
    <s v="-"/>
    <s v="completed"/>
    <n v="9.6199999999999992"/>
    <n v="9.5"/>
    <n v="70.540000000000006"/>
    <n v="63.8"/>
    <n v="34.1"/>
    <n v="8.02"/>
    <n v="0"/>
    <s v="-"/>
    <n v="0.51833333333333331"/>
    <n v="1"/>
    <n v="0.5"/>
    <n v="0.78"/>
    <s v="{&quot;scheduledTs&quot;:1742482846,&quot;startedTs&quot;:1742481005,&quot;completedTs&quot;:1742482871,&quot;cancelledTs&quot;:null}"/>
    <s v="B305"/>
    <s v="B305"/>
    <s v="Minivan"/>
    <s v="Legacy"/>
    <n v="0"/>
    <n v="0"/>
    <s v="autoAccept"/>
    <n v="18"/>
    <n v="17"/>
    <n v="0"/>
    <n v="0"/>
    <n v="1"/>
    <n v="0"/>
    <n v="0"/>
    <s v="Jessica Andrade"/>
    <n v="0.51833333333333331"/>
    <n v="50"/>
    <n v="9.6155555555555559"/>
    <n v="7.65"/>
    <n v="0"/>
    <m/>
    <m/>
    <m/>
    <m/>
    <m/>
  </r>
  <r>
    <x v="26"/>
    <s v="Week2"/>
    <n v="45737"/>
    <n v="9.099444444444444"/>
    <n v="0"/>
    <n v="0"/>
    <n v="0"/>
    <n v="0"/>
    <x v="1"/>
    <d v="1899-12-30T04:55:19"/>
    <d v="1899-12-30T14:32:05"/>
    <n v="5.07"/>
    <s v="Big Star"/>
    <s v="59ce081e-9598-4818-82ad-169b046d43c9"/>
    <s v="-"/>
    <s v="1025"/>
    <s v="March 17, 2025 11:48:22 AM"/>
    <n v="45737.208333333336"/>
    <n v="45737.205081018517"/>
    <n v="45737.604166666664"/>
    <n v="45737.605682870373"/>
    <s v="-"/>
    <s v="completed"/>
    <n v="9.61"/>
    <n v="9.5"/>
    <n v="60.9"/>
    <n v="50.39"/>
    <n v="41.52"/>
    <n v="9.33"/>
    <n v="0"/>
    <s v="-"/>
    <n v="0.51333333333333331"/>
    <n v="1"/>
    <n v="0.5"/>
    <n v="2.59"/>
    <s v="{&quot;scheduledTs&quot;:1742569241,&quot;startedTs&quot;:1742567414,&quot;completedTs&quot;:1742569262,&quot;cancelledTs&quot;:null}"/>
    <s v="B305"/>
    <s v="B305"/>
    <s v="Minivan"/>
    <s v="Legacy"/>
    <n v="0"/>
    <n v="0"/>
    <s v="autoAccept"/>
    <n v="9"/>
    <n v="9"/>
    <n v="0"/>
    <n v="0"/>
    <n v="0"/>
    <n v="0"/>
    <n v="0"/>
    <s v="Jessica Andrade"/>
    <n v="0.51333333333333331"/>
    <n v="50"/>
    <n v="9.6127777777777776"/>
    <n v="5.07"/>
    <n v="0"/>
    <m/>
    <m/>
    <m/>
    <m/>
    <m/>
  </r>
  <r>
    <x v="26"/>
    <s v="Week2"/>
    <n v="45738"/>
    <n v="9.1141666666666676"/>
    <n v="0"/>
    <n v="0"/>
    <n v="0"/>
    <n v="0"/>
    <x v="1"/>
    <d v="1899-12-30T04:55:09"/>
    <d v="1899-12-30T14:32:03"/>
    <n v="4.84"/>
    <s v="Big Star"/>
    <s v="498d34e1-816b-495f-8d0a-fb680b5f9f79"/>
    <s v="-"/>
    <s v="2025"/>
    <s v="March 14, 2025 11:28:04 AM"/>
    <n v="45738.208333333336"/>
    <n v="45738.204965277779"/>
    <n v="45738.604166666664"/>
    <n v="45738.605613425927"/>
    <s v="-"/>
    <s v="completed"/>
    <n v="9.6199999999999992"/>
    <n v="9.5"/>
    <n v="41.22"/>
    <n v="32.299999999999997"/>
    <n v="33.01"/>
    <n v="9.64"/>
    <n v="0"/>
    <s v="-"/>
    <n v="0.50083333333333335"/>
    <n v="1"/>
    <n v="0.5"/>
    <n v="0.67"/>
    <s v="{&quot;scheduledTs&quot;:1742655698,&quot;startedTs&quot;:1742653920,&quot;completedTs&quot;:1742655723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Jessica Andrade"/>
    <n v="0.50083333333333335"/>
    <n v="50"/>
    <n v="9.6150000000000002"/>
    <n v="4.84"/>
    <n v="0"/>
    <m/>
    <m/>
    <m/>
    <m/>
    <m/>
  </r>
  <r>
    <x v="27"/>
    <s v="Week2"/>
    <n v="45733"/>
    <n v="7.6047222222222217"/>
    <n v="0"/>
    <n v="0"/>
    <n v="0"/>
    <n v="0"/>
    <x v="2"/>
    <d v="1899-12-30T04:55:50"/>
    <d v="1899-12-30T12:32:07"/>
    <n v="6.95"/>
    <s v="Big Star"/>
    <s v="d433958b-589f-4879-9f1f-6e5a40cc683f"/>
    <s v="-"/>
    <s v="1065"/>
    <s v="March 10, 2025 9:09:45 AM"/>
    <n v="45733.208333333336"/>
    <n v="45733.205439814818"/>
    <n v="45733.520833333336"/>
    <n v="45733.522303240738"/>
    <s v="-"/>
    <s v="completed"/>
    <n v="7.6"/>
    <n v="7.5"/>
    <n v="170.78"/>
    <n v="161.86000000000001"/>
    <n v="74.11"/>
    <n v="4.16"/>
    <n v="0"/>
    <s v="-"/>
    <n v="0"/>
    <n v="0"/>
    <n v="0"/>
    <n v="0"/>
    <s v="-"/>
    <s v="B370"/>
    <s v="B370"/>
    <s v="Minivan"/>
    <s v="North Dallas Zone to Zone"/>
    <n v="0"/>
    <n v="0"/>
    <s v="autoAccept"/>
    <n v="24"/>
    <n v="21"/>
    <n v="0"/>
    <n v="0"/>
    <n v="3"/>
    <n v="0"/>
    <n v="0"/>
    <s v="Joshua Cherry"/>
    <n v="0"/>
    <n v="50"/>
    <n v="7.6047222222222217"/>
    <n v="6.95"/>
    <n v="0"/>
    <m/>
    <m/>
    <m/>
    <m/>
    <m/>
  </r>
  <r>
    <x v="27"/>
    <s v="Week2"/>
    <n v="45734"/>
    <n v="7.6119444444444442"/>
    <n v="0"/>
    <n v="0"/>
    <n v="0"/>
    <n v="0"/>
    <x v="2"/>
    <d v="1899-12-30T04:55:14"/>
    <d v="1899-12-30T12:31:57"/>
    <n v="7"/>
    <s v="Big Star"/>
    <s v="87c0b8fd-d73d-4f5b-9a12-1a395dca96b6"/>
    <s v="-"/>
    <s v="1065"/>
    <s v="March 10, 2025 9:09:17 AM"/>
    <n v="45734.208333333336"/>
    <n v="45734.205023148148"/>
    <n v="45734.520833333336"/>
    <n v="45734.522280092591"/>
    <s v="-"/>
    <s v="completed"/>
    <n v="7.61"/>
    <n v="7.5"/>
    <n v="230.54"/>
    <n v="226.27"/>
    <n v="103.94"/>
    <n v="4.34"/>
    <n v="0"/>
    <s v="-"/>
    <n v="0"/>
    <n v="0"/>
    <n v="0"/>
    <n v="0"/>
    <s v="-"/>
    <s v="B370"/>
    <s v="B370"/>
    <s v="Minivan"/>
    <s v="North Dallas Zone to Zone"/>
    <n v="0"/>
    <n v="0"/>
    <s v="autoAccept"/>
    <n v="23"/>
    <n v="18"/>
    <n v="0"/>
    <n v="0"/>
    <n v="5"/>
    <n v="0"/>
    <n v="0"/>
    <s v="Joshua Cherry"/>
    <n v="0"/>
    <n v="50"/>
    <n v="7.6119444444444442"/>
    <n v="7"/>
    <n v="0"/>
    <m/>
    <m/>
    <m/>
    <m/>
    <m/>
  </r>
  <r>
    <x v="27"/>
    <s v="Week2"/>
    <n v="45735"/>
    <n v="9.0386111111111109"/>
    <n v="0"/>
    <n v="0"/>
    <n v="0"/>
    <n v="0"/>
    <x v="2"/>
    <d v="1899-12-30T04:55:04"/>
    <d v="1899-12-30T14:31:19"/>
    <n v="8.3699999999999992"/>
    <s v="Big Star"/>
    <s v="f5f41bc2-78cd-4355-9b66-9ad78645a141"/>
    <s v="-"/>
    <s v="1065"/>
    <s v="March 17, 2025 11:26:54 AM"/>
    <n v="45735.208333333336"/>
    <n v="45735.204907407409"/>
    <n v="45735.604166666664"/>
    <n v="45735.605856481481"/>
    <s v="-"/>
    <s v="completed"/>
    <n v="9.6199999999999992"/>
    <n v="9.5"/>
    <n v="269.22000000000003"/>
    <n v="253.51"/>
    <n v="115.37"/>
    <n v="5.34"/>
    <n v="0"/>
    <s v="-"/>
    <n v="0.56555555555555559"/>
    <n v="1"/>
    <n v="0.5"/>
    <n v="1.55"/>
    <s v="{&quot;scheduledTs&quot;:1742406180,&quot;startedTs&quot;:1742404147,&quot;completedTs&quot;:1742406183,&quot;cancelledTs&quot;:null}"/>
    <s v="B370"/>
    <s v="B370"/>
    <s v="Minivan"/>
    <s v="North Dallas Zone to Zone"/>
    <n v="0"/>
    <n v="0"/>
    <s v="autoAccept"/>
    <n v="26"/>
    <n v="25"/>
    <n v="0"/>
    <n v="0"/>
    <n v="1"/>
    <n v="0"/>
    <n v="0"/>
    <s v="Joshua Cherry"/>
    <n v="0.56555555555555559"/>
    <n v="50"/>
    <n v="9.6041666666666661"/>
    <n v="8.3699999999999992"/>
    <n v="0"/>
    <m/>
    <m/>
    <m/>
    <m/>
    <m/>
  </r>
  <r>
    <x v="27"/>
    <s v="Week2"/>
    <n v="45736"/>
    <n v="9.1019444444444435"/>
    <n v="0"/>
    <n v="0"/>
    <n v="0"/>
    <n v="0"/>
    <x v="2"/>
    <d v="1899-12-30T04:55:14"/>
    <d v="1899-12-30T14:32:20"/>
    <n v="8.43"/>
    <s v="Big Star"/>
    <s v="89d68975-2790-4b3f-9e0b-7bfdb93a0023"/>
    <s v="-"/>
    <s v="1065"/>
    <s v="March 17, 2025 11:42:18 AM"/>
    <n v="45736.208333333336"/>
    <n v="45736.205023148148"/>
    <n v="45736.604166666664"/>
    <n v="45736.605810185189"/>
    <s v="-"/>
    <s v="completed"/>
    <n v="9.6199999999999992"/>
    <n v="9.5"/>
    <n v="237.88"/>
    <n v="221.19"/>
    <n v="133.29"/>
    <n v="6.85"/>
    <n v="0"/>
    <s v="-"/>
    <n v="0.5163888888888889"/>
    <n v="1"/>
    <n v="0.5"/>
    <n v="0.75"/>
    <s v="{&quot;scheduledTs&quot;:1742489237,&quot;startedTs&quot;:1742487428,&quot;completedTs&quot;:1742489287,&quot;cancelledTs&quot;:null}"/>
    <s v="B370"/>
    <s v="B370"/>
    <s v="Minivan"/>
    <s v="North Dallas Zone to Zone"/>
    <n v="0"/>
    <n v="0"/>
    <s v="autoAccept"/>
    <n v="24"/>
    <n v="23"/>
    <n v="0"/>
    <n v="0"/>
    <n v="1"/>
    <n v="0"/>
    <n v="0"/>
    <s v="Joshua Cherry"/>
    <n v="0.5163888888888889"/>
    <n v="50"/>
    <n v="9.6183333333333323"/>
    <n v="8.43"/>
    <n v="0"/>
    <m/>
    <m/>
    <m/>
    <m/>
    <m/>
  </r>
  <r>
    <x v="27"/>
    <s v="Week2"/>
    <n v="45739"/>
    <n v="7.5947222222222219"/>
    <n v="0"/>
    <n v="0"/>
    <n v="0"/>
    <n v="0"/>
    <x v="2"/>
    <d v="1899-12-30T04:55:58"/>
    <d v="1899-12-30T12:31:39"/>
    <n v="5.91"/>
    <s v="Big Star"/>
    <s v="5dfb90b6-408e-4579-a630-05b2b73d2725"/>
    <s v="-"/>
    <s v="1065"/>
    <s v="March 14, 2025 11:31:35 AM"/>
    <n v="45739.208333333336"/>
    <n v="45739.20553240741"/>
    <n v="45739.520833333336"/>
    <n v="45739.522280092591"/>
    <s v="-"/>
    <s v="completed"/>
    <n v="7.6"/>
    <n v="7.5"/>
    <n v="165.8"/>
    <n v="152.72"/>
    <n v="96.68"/>
    <n v="5.49"/>
    <n v="0"/>
    <s v="-"/>
    <n v="0"/>
    <n v="0"/>
    <n v="0"/>
    <n v="0"/>
    <s v="-"/>
    <s v="B370"/>
    <s v="B370"/>
    <s v="Minivan"/>
    <s v="North Dallas Zone to Zone"/>
    <n v="0"/>
    <n v="0"/>
    <s v="autoAccept"/>
    <n v="15"/>
    <n v="15"/>
    <n v="0"/>
    <n v="0"/>
    <n v="0"/>
    <n v="0"/>
    <n v="0"/>
    <s v="Joshua Cherry"/>
    <n v="0"/>
    <n v="50"/>
    <n v="7.5947222222222219"/>
    <n v="5.91"/>
    <n v="0"/>
    <m/>
    <m/>
    <m/>
    <m/>
    <m/>
  </r>
  <r>
    <x v="28"/>
    <s v="Week2"/>
    <n v="45738"/>
    <n v="9.0683888888888884"/>
    <n v="0"/>
    <n v="0"/>
    <n v="0"/>
    <n v="0"/>
    <x v="2"/>
    <d v="1899-12-30T04:55:54"/>
    <d v="1899-12-30T14:30:03"/>
    <n v="8.36"/>
    <s v="Big Star"/>
    <s v="26183f4f-37b1-4179-8064-af8ed0ff14f8"/>
    <s v="-"/>
    <s v="1061"/>
    <s v="March 14, 2025 11:28:05 AM"/>
    <n v="45738.208333333336"/>
    <n v="45738.20548611111"/>
    <n v="45738.604166666664"/>
    <n v="45738.604247685187"/>
    <s v="-"/>
    <s v="completed"/>
    <n v="9.57"/>
    <n v="9.5"/>
    <n v="157.08000000000001"/>
    <n v="144.34"/>
    <n v="94.16"/>
    <n v="7.46"/>
    <n v="0.03"/>
    <s v="-"/>
    <n v="0.50027777777777782"/>
    <n v="1"/>
    <n v="0.5"/>
    <n v="0"/>
    <s v="{&quot;scheduledTs&quot;:1742654285,&quot;startedTs&quot;:1742652540,&quot;completedTs&quot;:1742654341,&quot;cancelledTs&quot;:null}"/>
    <s v="B331"/>
    <s v="B331"/>
    <s v="Minivan"/>
    <s v="North Dallas Zone to Zone"/>
    <n v="0"/>
    <n v="0"/>
    <s v="autoAccept"/>
    <n v="18"/>
    <n v="18"/>
    <n v="0"/>
    <n v="0"/>
    <n v="0"/>
    <n v="0"/>
    <n v="0"/>
    <s v="Joy Jenkins"/>
    <n v="0.50077777777777777"/>
    <n v="50"/>
    <n v="9.5691666666666659"/>
    <n v="8.36"/>
    <n v="0"/>
    <m/>
    <m/>
    <m/>
    <m/>
    <m/>
  </r>
  <r>
    <x v="28"/>
    <s v="Week2"/>
    <n v="45739"/>
    <n v="9.0811111111111114"/>
    <n v="0"/>
    <n v="0"/>
    <n v="0"/>
    <n v="0"/>
    <x v="2"/>
    <d v="1899-12-30T04:55:16"/>
    <d v="1899-12-30T14:30:08"/>
    <n v="8.6199999999999992"/>
    <s v="Big Star"/>
    <s v="e021a5a8-4a20-44f7-bb91-1ff715b08a95"/>
    <s v="-"/>
    <s v="1066"/>
    <s v="March 14, 2025 11:31:36 AM"/>
    <n v="45739.208333333336"/>
    <n v="45739.205046296294"/>
    <n v="45739.604166666664"/>
    <n v="45739.604317129626"/>
    <s v="-"/>
    <s v="completed"/>
    <n v="9.58"/>
    <n v="9.5"/>
    <n v="126.15"/>
    <n v="124.61"/>
    <n v="63.25"/>
    <n v="7.21"/>
    <n v="0"/>
    <s v="-"/>
    <n v="0.5"/>
    <n v="1"/>
    <n v="0.5"/>
    <n v="4.13"/>
    <s v="{&quot;scheduledTs&quot;:1742744216,&quot;startedTs&quot;:1742742421,&quot;completedTs&quot;:1742744221,&quot;cancelledTs&quot;:null}"/>
    <s v="B375"/>
    <s v="B375"/>
    <s v="Minivan"/>
    <s v="Park Cities"/>
    <n v="0"/>
    <n v="0"/>
    <s v="autoAccept"/>
    <n v="16"/>
    <n v="15"/>
    <n v="0"/>
    <n v="0"/>
    <n v="1"/>
    <n v="0"/>
    <n v="0"/>
    <s v="Joy Jenkins"/>
    <n v="0.5"/>
    <n v="50"/>
    <n v="9.5811111111111114"/>
    <n v="8.6199999999999992"/>
    <n v="0"/>
    <m/>
    <m/>
    <m/>
    <m/>
    <m/>
  </r>
  <r>
    <x v="29"/>
    <s v="Week2"/>
    <n v="45733"/>
    <n v="6.7442222222222217"/>
    <n v="0"/>
    <n v="0"/>
    <n v="0"/>
    <n v="0"/>
    <x v="1"/>
    <d v="1899-12-30T12:27:32"/>
    <d v="1899-12-30T20:02:11"/>
    <n v="6.64"/>
    <s v="Big Star"/>
    <s v="4e9dd842-1b09-4107-b23e-e717d4e3537f"/>
    <s v="-"/>
    <s v="1028"/>
    <s v="March 10, 2025 9:09:46 AM"/>
    <n v="45733.520833333336"/>
    <n v="45733.519120370373"/>
    <n v="45733.833333333336"/>
    <n v="45733.834872685184"/>
    <s v="-"/>
    <s v="completed"/>
    <n v="7.58"/>
    <n v="7.5"/>
    <n v="83.05"/>
    <n v="80.72"/>
    <n v="27.43"/>
    <n v="4.57"/>
    <n v="19.98"/>
    <s v="-"/>
    <n v="0.50027777777777782"/>
    <n v="1"/>
    <n v="0.5"/>
    <n v="0.88"/>
    <s v="{&quot;scheduledTs&quot;:1742250459,&quot;startedTs&quot;:1742248680,&quot;completedTs&quot;:1742250481,&quot;cancelledTs&quot;:null}"/>
    <s v="B359"/>
    <s v="B359"/>
    <s v="Minivan"/>
    <s v="North &amp; South Central Plano"/>
    <n v="0"/>
    <n v="0"/>
    <s v="autoAccept"/>
    <n v="28"/>
    <n v="22"/>
    <n v="0"/>
    <n v="0"/>
    <n v="6"/>
    <n v="0"/>
    <n v="0"/>
    <s v="Kalin Humphrey"/>
    <n v="0.83327777777777778"/>
    <n v="50"/>
    <n v="7.5774999999999997"/>
    <n v="6.64"/>
    <n v="0"/>
    <m/>
    <m/>
    <m/>
    <m/>
    <m/>
  </r>
  <r>
    <x v="29"/>
    <s v="Week2"/>
    <n v="45734"/>
    <n v="6.535277777777778"/>
    <n v="0"/>
    <n v="0"/>
    <n v="0"/>
    <n v="0"/>
    <x v="1"/>
    <d v="1899-12-30T12:26:03"/>
    <d v="1899-12-30T20:02:11"/>
    <n v="6.55"/>
    <s v="Big Star"/>
    <s v="96146279-0049-4481-bc1e-58350bbcbad5"/>
    <s v="-"/>
    <s v="1028"/>
    <s v="March 10, 2025 9:09:18 AM"/>
    <n v="45734.520833333336"/>
    <n v="45734.518090277779"/>
    <n v="45734.833333333336"/>
    <n v="45734.834861111114"/>
    <s v="-"/>
    <s v="completed"/>
    <n v="7.6"/>
    <n v="7.5"/>
    <n v="93.56"/>
    <n v="89.46"/>
    <n v="37.25"/>
    <n v="5.09"/>
    <n v="33.950000000000003"/>
    <s v="-"/>
    <n v="0.50111111111111106"/>
    <n v="1"/>
    <n v="0.5"/>
    <n v="0"/>
    <s v="{&quot;scheduledTs&quot;:1742339687,&quot;startedTs&quot;:1742337901,&quot;completedTs&quot;:1742339705,&quot;cancelledTs&quot;:null}"/>
    <s v="B306"/>
    <s v="B306"/>
    <s v="Minivan"/>
    <s v="North &amp; South Central Plano"/>
    <n v="0"/>
    <n v="0"/>
    <s v="autoAccept"/>
    <n v="19"/>
    <n v="17"/>
    <n v="0"/>
    <n v="0"/>
    <n v="2"/>
    <n v="0"/>
    <n v="0"/>
    <s v="Kalin Humphrey"/>
    <n v="1.0669444444444445"/>
    <n v="50"/>
    <n v="7.6022222222222222"/>
    <n v="6.55"/>
    <n v="0"/>
    <m/>
    <m/>
    <m/>
    <m/>
    <m/>
  </r>
  <r>
    <x v="29"/>
    <s v="Week2"/>
    <n v="45735"/>
    <n v="7.2569444444444438"/>
    <n v="4.6296296296296294E-5"/>
    <n v="0"/>
    <n v="0"/>
    <n v="0"/>
    <x v="1"/>
    <d v="1899-12-30T12:30:04"/>
    <d v="1899-12-30T20:02:20"/>
    <n v="6.23"/>
    <s v="Big Star"/>
    <s v="0345d9f4-5060-4162-8db6-5a367e04c0d8"/>
    <s v="-"/>
    <s v="1028"/>
    <s v="March 17, 2025 11:26:53 AM"/>
    <n v="45735.520833333336"/>
    <n v="45735.520879629628"/>
    <n v="45735.833333333336"/>
    <n v="45735.834965277776"/>
    <s v="-"/>
    <s v="completed"/>
    <n v="7.54"/>
    <n v="7.5"/>
    <n v="106.39"/>
    <n v="94.43"/>
    <n v="34.590000000000003"/>
    <n v="3.92"/>
    <n v="1.85"/>
    <s v="paused 10 min for rematches, and add break. AH"/>
    <n v="0.25"/>
    <n v="1"/>
    <n v="0.25"/>
    <n v="3.38"/>
    <s v="{&quot;scheduledTs&quot;:1742431171,&quot;startedTs&quot;:1742430300,&quot;completedTs&quot;:1742431200,&quot;cancelledTs&quot;:null}"/>
    <s v="B306"/>
    <s v="B306"/>
    <s v="Minivan"/>
    <s v="North &amp; South Central Plano"/>
    <n v="0"/>
    <n v="0"/>
    <s v="autoAccept"/>
    <n v="25"/>
    <n v="19"/>
    <n v="0"/>
    <n v="0"/>
    <n v="6"/>
    <n v="0"/>
    <n v="0"/>
    <s v="Kalin Humphrey"/>
    <n v="0.28083333333333332"/>
    <n v="50"/>
    <n v="7.5377777777777775"/>
    <n v="6.23"/>
    <n v="0"/>
    <m/>
    <m/>
    <m/>
    <m/>
    <m/>
  </r>
  <r>
    <x v="29"/>
    <s v="Week2"/>
    <n v="45737"/>
    <n v="8.9944444444444454"/>
    <n v="3.1250000000000001E-4"/>
    <n v="0"/>
    <n v="0"/>
    <n v="0"/>
    <x v="1"/>
    <d v="1899-12-30T14:30:27"/>
    <d v="1899-12-30T00:00:56"/>
    <n v="5.29"/>
    <s v="Big Star"/>
    <s v="8afc2250-7cd9-4d75-be08-de2d96623b5d"/>
    <s v="-"/>
    <s v="1026"/>
    <s v="March 17, 2025 11:48:21 AM"/>
    <n v="45737.604166666664"/>
    <n v="45737.604479166665"/>
    <n v="45737.999305555553"/>
    <n v="45738.000740740739"/>
    <s v="-"/>
    <s v="completed"/>
    <n v="9.51"/>
    <n v="9.48"/>
    <n v="50.02"/>
    <n v="43.36"/>
    <n v="30.85"/>
    <n v="10.38"/>
    <n v="0"/>
    <s v="-"/>
    <n v="0.51361111111111113"/>
    <n v="1"/>
    <n v="0.5"/>
    <n v="0"/>
    <s v="{&quot;scheduledTs&quot;:1742603448,&quot;startedTs&quot;:1742601611,&quot;completedTs&quot;:1742603460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Kalin Humphrey"/>
    <n v="0.51361111111111113"/>
    <n v="50"/>
    <n v="9.5080555555555559"/>
    <n v="5.29"/>
    <n v="0"/>
    <m/>
    <m/>
    <m/>
    <m/>
    <m/>
  </r>
  <r>
    <x v="30"/>
    <s v="Week2"/>
    <n v="45733"/>
    <n v="7.5416666666666661"/>
    <n v="0"/>
    <n v="0"/>
    <n v="0"/>
    <n v="0"/>
    <x v="1"/>
    <d v="1899-12-30T04:59:30"/>
    <d v="1899-12-30T12:32:00"/>
    <n v="6.74"/>
    <s v="Big Star"/>
    <s v="5862124c-d323-49d4-9763-f22e35f2371f"/>
    <s v="-"/>
    <s v="1027"/>
    <s v="March 10, 2025 9:09:46 AM"/>
    <n v="45733.208333333336"/>
    <n v="45733.207986111112"/>
    <n v="45733.520833333336"/>
    <n v="45733.522326388891"/>
    <s v="-"/>
    <s v="completed"/>
    <n v="7.54"/>
    <n v="7.5"/>
    <n v="110.36"/>
    <n v="103"/>
    <n v="52.12"/>
    <n v="4.3499999999999996"/>
    <n v="0"/>
    <s v="-"/>
    <n v="0"/>
    <n v="0"/>
    <n v="0"/>
    <n v="0"/>
    <s v="-"/>
    <s v="B359"/>
    <s v="B359"/>
    <s v="Minivan"/>
    <s v="North &amp; South Central Plano"/>
    <n v="0"/>
    <n v="0"/>
    <s v="autoAccept"/>
    <n v="26"/>
    <n v="19"/>
    <n v="0"/>
    <n v="0"/>
    <n v="7"/>
    <n v="0"/>
    <n v="0"/>
    <s v="Karina Jiminez"/>
    <n v="0"/>
    <n v="50"/>
    <n v="7.5416666666666661"/>
    <n v="6.74"/>
    <n v="0"/>
    <m/>
    <m/>
    <m/>
    <m/>
    <m/>
  </r>
  <r>
    <x v="30"/>
    <s v="Week2"/>
    <n v="45734"/>
    <n v="7.5474999999999994"/>
    <n v="0"/>
    <n v="0"/>
    <n v="0"/>
    <n v="0"/>
    <x v="1"/>
    <d v="1899-12-30T04:59:13"/>
    <d v="1899-12-30T12:32:04"/>
    <n v="6.7"/>
    <s v="Big Star"/>
    <s v="1faf5a11-a540-4341-944b-8c445ad916e4"/>
    <s v="-"/>
    <s v="1027"/>
    <s v="March 10, 2025 9:09:17 AM"/>
    <n v="45734.208333333336"/>
    <n v="45734.207789351851"/>
    <n v="45734.520833333336"/>
    <n v="45734.522303240738"/>
    <s v="-"/>
    <s v="completed"/>
    <n v="7.55"/>
    <n v="7.5"/>
    <n v="84.77"/>
    <n v="76.25"/>
    <n v="35.94"/>
    <n v="4.6500000000000004"/>
    <n v="0"/>
    <s v="-"/>
    <n v="0"/>
    <n v="0"/>
    <n v="0"/>
    <n v="0"/>
    <s v="-"/>
    <s v="B306"/>
    <s v="B306"/>
    <s v="Minivan"/>
    <s v="North &amp; South Central Plano"/>
    <n v="0"/>
    <n v="0"/>
    <s v="autoAccept"/>
    <n v="22"/>
    <n v="20"/>
    <n v="0"/>
    <n v="0"/>
    <n v="2"/>
    <n v="0"/>
    <n v="0"/>
    <s v="Karina Jiminez"/>
    <n v="0"/>
    <n v="50"/>
    <n v="7.5474999999999994"/>
    <n v="6.7"/>
    <n v="0"/>
    <m/>
    <m/>
    <m/>
    <m/>
    <m/>
  </r>
  <r>
    <x v="30"/>
    <s v="Week2"/>
    <n v="45735"/>
    <n v="7.5602777777777774"/>
    <n v="0"/>
    <n v="0"/>
    <n v="0"/>
    <n v="0"/>
    <x v="1"/>
    <d v="1899-12-30T04:59:20"/>
    <d v="1899-12-30T12:32:57"/>
    <n v="7.04"/>
    <s v="Big Star"/>
    <s v="94a4fc7f-f6e5-47a9-a4ad-8eec9c92844e"/>
    <s v="-"/>
    <s v="1027"/>
    <s v="March 17, 2025 11:26:56 AM"/>
    <n v="45735.208333333336"/>
    <n v="45735.207870370374"/>
    <n v="45735.520833333336"/>
    <n v="45735.522905092592"/>
    <s v="-"/>
    <s v="completed"/>
    <n v="7.56"/>
    <n v="7.5"/>
    <n v="103.88"/>
    <n v="97.63"/>
    <n v="41.76"/>
    <n v="4.43"/>
    <n v="0"/>
    <s v="-"/>
    <n v="0"/>
    <n v="0"/>
    <n v="0"/>
    <n v="0"/>
    <s v="-"/>
    <s v="B306"/>
    <s v="B306"/>
    <s v="Minivan"/>
    <s v="North &amp; South Central Plano"/>
    <n v="0"/>
    <n v="0"/>
    <s v="autoAccept"/>
    <n v="23"/>
    <n v="19"/>
    <n v="0"/>
    <n v="0"/>
    <n v="4"/>
    <n v="0"/>
    <n v="0"/>
    <s v="Karina Jiminez"/>
    <n v="0"/>
    <n v="50"/>
    <n v="7.5602777777777774"/>
    <n v="7.04"/>
    <n v="0"/>
    <m/>
    <m/>
    <m/>
    <m/>
    <m/>
  </r>
  <r>
    <x v="30"/>
    <s v="Week2"/>
    <n v="45736"/>
    <n v="7.5666666666666664"/>
    <n v="0"/>
    <n v="0"/>
    <n v="0"/>
    <n v="0"/>
    <x v="1"/>
    <d v="1899-12-30T04:58:07"/>
    <d v="1899-12-30T12:32:07"/>
    <n v="6.92"/>
    <s v="Big Star"/>
    <s v="6a16535d-99ab-49b9-9cce-e3d5beb04d53"/>
    <s v="-"/>
    <s v="1027"/>
    <s v="March 17, 2025 11:42:21 AM"/>
    <n v="45736.208333333336"/>
    <n v="45736.207025462965"/>
    <n v="45736.520833333336"/>
    <n v="45736.522407407407"/>
    <s v="-"/>
    <s v="completed"/>
    <n v="7.57"/>
    <n v="7.5"/>
    <n v="98.24"/>
    <n v="86.95"/>
    <n v="46.65"/>
    <n v="4.53"/>
    <n v="0"/>
    <s v="-"/>
    <n v="0"/>
    <n v="0"/>
    <n v="0"/>
    <n v="0"/>
    <s v="-"/>
    <s v="B377"/>
    <s v="B377"/>
    <s v="Minivan"/>
    <s v="North &amp; South Central Plano"/>
    <n v="0"/>
    <n v="0"/>
    <s v="autoAccept"/>
    <n v="22"/>
    <n v="18"/>
    <n v="0"/>
    <n v="0"/>
    <n v="4"/>
    <n v="0"/>
    <n v="0"/>
    <s v="Karina Jiminez"/>
    <n v="0"/>
    <n v="50"/>
    <n v="7.5666666666666664"/>
    <n v="6.92"/>
    <n v="0"/>
    <m/>
    <m/>
    <m/>
    <m/>
    <m/>
  </r>
  <r>
    <x v="30"/>
    <s v="Week2"/>
    <n v="45737"/>
    <n v="7.546666666666666"/>
    <n v="0"/>
    <n v="0"/>
    <n v="0"/>
    <n v="0"/>
    <x v="1"/>
    <d v="1899-12-30T04:59:39"/>
    <d v="1899-12-30T12:32:27"/>
    <n v="6.63"/>
    <s v="Big Star"/>
    <s v="9f90b838-0d55-44c4-a788-e11befa9ea09"/>
    <s v="-"/>
    <s v="1027"/>
    <s v="March 17, 2025 11:48:21 AM"/>
    <n v="45737.208333333336"/>
    <n v="45737.208090277774"/>
    <n v="45737.520833333336"/>
    <n v="45737.522650462961"/>
    <s v="-"/>
    <s v="completed"/>
    <n v="7.55"/>
    <n v="7.5"/>
    <n v="107.02"/>
    <n v="94.95"/>
    <n v="47.8"/>
    <n v="4.58"/>
    <n v="0"/>
    <s v="-"/>
    <n v="0"/>
    <n v="0"/>
    <n v="0"/>
    <n v="0"/>
    <s v="-"/>
    <s v="B377"/>
    <s v="B377"/>
    <s v="Minivan"/>
    <s v="North &amp; South Central Plano"/>
    <n v="0"/>
    <n v="0"/>
    <s v="autoAccept"/>
    <n v="22"/>
    <n v="20"/>
    <n v="0"/>
    <n v="0"/>
    <n v="2"/>
    <n v="0"/>
    <n v="0"/>
    <s v="Karina Jiminez"/>
    <n v="0"/>
    <n v="50"/>
    <n v="7.546666666666666"/>
    <n v="6.63"/>
    <n v="0"/>
    <m/>
    <m/>
    <m/>
    <m/>
    <m/>
  </r>
  <r>
    <x v="31"/>
    <s v="Week2"/>
    <n v="45736"/>
    <n v="8.6408888888888882"/>
    <n v="0"/>
    <n v="0"/>
    <n v="0"/>
    <n v="0"/>
    <x v="1"/>
    <d v="1899-12-30T04:55:25"/>
    <d v="1899-12-30T14:32:24"/>
    <n v="8.01"/>
    <s v="Big Star"/>
    <s v="32be02a6-f47c-4617-972d-48b1997c4f51"/>
    <s v="-"/>
    <s v="1055"/>
    <s v="March 17, 2025 11:42:13 AM"/>
    <n v="45736.208333333336"/>
    <n v="45736.205150462964"/>
    <n v="45736.604166666664"/>
    <n v="45736.605844907404"/>
    <s v="-"/>
    <s v="completed"/>
    <n v="9.6199999999999992"/>
    <n v="9.5"/>
    <n v="169.83"/>
    <n v="161.81"/>
    <n v="84.52"/>
    <n v="6.73"/>
    <n v="28.48"/>
    <s v="pause @12:36 10-7 GWpaused 30 min for rematches, driver has family emergency, has to return to base. AH"/>
    <n v="0.50083333333333335"/>
    <n v="1"/>
    <n v="0.5"/>
    <n v="0"/>
    <s v="{&quot;scheduledTs&quot;:1742484576,&quot;startedTs&quot;:1742482802,&quot;completedTs&quot;:1742484605,&quot;cancelledTs&quot;:null}"/>
    <s v="B310"/>
    <s v="B310"/>
    <s v="Minivan"/>
    <s v="Keller Springs &amp; NW Carrollton"/>
    <n v="0"/>
    <n v="0"/>
    <s v="autoAccept"/>
    <n v="20"/>
    <n v="17"/>
    <n v="0"/>
    <n v="0"/>
    <n v="3"/>
    <n v="0"/>
    <n v="0"/>
    <s v="Kendrick Gassaway"/>
    <n v="0.97550000000000003"/>
    <n v="50"/>
    <n v="9.6163888888888884"/>
    <n v="8.01"/>
    <n v="0"/>
    <m/>
    <m/>
    <m/>
    <m/>
    <m/>
  </r>
  <r>
    <x v="32"/>
    <s v="Week2"/>
    <n v="45733"/>
    <n v="9.0361111111111114"/>
    <n v="0"/>
    <n v="0"/>
    <n v="0"/>
    <n v="0"/>
    <x v="0"/>
    <d v="1899-12-30T04:57:33"/>
    <d v="1899-12-30T14:30:42"/>
    <n v="8.49"/>
    <s v="Big Star"/>
    <s v="ec305fd0-f873-475f-a499-4a1fe81cfe1a"/>
    <s v="-"/>
    <s v="1048"/>
    <s v="March 10, 2025 9:09:46 AM"/>
    <n v="45733.208333333336"/>
    <n v="45733.206631944442"/>
    <n v="45733.604166666664"/>
    <n v="45733.604675925926"/>
    <s v="-"/>
    <s v="completed"/>
    <n v="9.5500000000000007"/>
    <n v="9.5"/>
    <n v="170"/>
    <n v="163.65"/>
    <n v="68.23"/>
    <n v="5.48"/>
    <n v="0"/>
    <s v="-"/>
    <n v="0.5163888888888889"/>
    <n v="1"/>
    <n v="0.5"/>
    <n v="2.33"/>
    <s v="{&quot;scheduledTs&quot;:1742231398,&quot;startedTs&quot;:1742229547,&quot;completedTs&quot;:1742231406,&quot;cancelledTs&quot;:null}"/>
    <s v="B315"/>
    <s v="B315"/>
    <s v="Minivan"/>
    <s v="Cypress Waters"/>
    <n v="0"/>
    <n v="0"/>
    <s v="autoAccept"/>
    <n v="34"/>
    <n v="33"/>
    <n v="0"/>
    <n v="0"/>
    <n v="1"/>
    <n v="0"/>
    <n v="0"/>
    <s v="Kenneth Smith"/>
    <n v="0.5163888888888889"/>
    <n v="50"/>
    <n v="9.5525000000000002"/>
    <n v="8.49"/>
    <n v="0"/>
    <m/>
    <m/>
    <m/>
    <m/>
    <m/>
  </r>
  <r>
    <x v="32"/>
    <s v="Week2"/>
    <n v="45736"/>
    <n v="9.056111111111111"/>
    <n v="0"/>
    <n v="0"/>
    <n v="0"/>
    <n v="0"/>
    <x v="0"/>
    <d v="1899-12-30T14:27:40"/>
    <d v="1899-12-30T00:01:02"/>
    <n v="8.34"/>
    <s v="Big Star"/>
    <s v="295bfcfb-21f9-47d6-83ab-a23b072c3f15"/>
    <s v="-"/>
    <s v="1070"/>
    <s v="March 17, 2025 11:42:20 AM"/>
    <n v="45736.604166666664"/>
    <n v="45736.60255787037"/>
    <n v="45736.999305555553"/>
    <n v="45737.000787037039"/>
    <s v="-"/>
    <s v="completed"/>
    <n v="9.56"/>
    <n v="9.48"/>
    <n v="155.6"/>
    <n v="141.49"/>
    <n v="86.19"/>
    <n v="6.47"/>
    <n v="0"/>
    <s v="-"/>
    <n v="0.5"/>
    <n v="1"/>
    <n v="0.5"/>
    <n v="2.7"/>
    <s v="{&quot;scheduledTs&quot;:1742524834,&quot;startedTs&quot;:1742523060,&quot;completedTs&quot;:1742524860,&quot;cancelledTs&quot;:null}"/>
    <s v="B315"/>
    <s v="B315"/>
    <s v="Minivan"/>
    <s v="Cypress Waters"/>
    <n v="0"/>
    <n v="0"/>
    <s v="autoAccept"/>
    <n v="28"/>
    <n v="26"/>
    <n v="0"/>
    <n v="0"/>
    <n v="2"/>
    <n v="0"/>
    <n v="0"/>
    <s v="Kenneth Smith"/>
    <n v="0.5"/>
    <n v="50"/>
    <n v="9.556111111111111"/>
    <n v="8.34"/>
    <n v="0"/>
    <m/>
    <m/>
    <m/>
    <m/>
    <m/>
  </r>
  <r>
    <x v="32"/>
    <s v="Week2"/>
    <n v="45737"/>
    <n v="9.0261111111111099"/>
    <n v="0"/>
    <n v="0"/>
    <n v="0"/>
    <n v="0"/>
    <x v="0"/>
    <d v="1899-12-30T14:28:27"/>
    <d v="1899-12-30T00:01:01"/>
    <n v="7.72"/>
    <s v="Big Star"/>
    <s v="0f23b676-34f3-4a1e-a1a1-2b0d29333100"/>
    <s v="-"/>
    <s v="1070"/>
    <s v="March 17, 2025 11:48:23 AM"/>
    <n v="45737.604166666664"/>
    <n v="45737.603090277778"/>
    <n v="45737.999305555553"/>
    <n v="45738.000752314816"/>
    <s v="-"/>
    <s v="completed"/>
    <n v="9.5399999999999991"/>
    <n v="9.48"/>
    <n v="148.47999999999999"/>
    <n v="132.43"/>
    <n v="74.430000000000007"/>
    <n v="6.54"/>
    <n v="0"/>
    <s v="-"/>
    <n v="0.51666666666666672"/>
    <n v="1"/>
    <n v="0.5"/>
    <n v="6.56"/>
    <s v="{&quot;scheduledTs&quot;:1742604692,&quot;startedTs&quot;:1742602861,&quot;completedTs&quot;:1742604721,&quot;cancelledTs&quot;:null}"/>
    <s v="B315"/>
    <s v="B315"/>
    <s v="Minivan"/>
    <s v="Cypress Waters"/>
    <n v="0"/>
    <n v="0"/>
    <s v="autoAccept"/>
    <n v="32"/>
    <n v="30"/>
    <n v="0"/>
    <n v="0"/>
    <n v="2"/>
    <n v="0"/>
    <n v="0"/>
    <s v="Kenneth Smith"/>
    <n v="0.51666666666666672"/>
    <n v="50"/>
    <n v="9.5427777777777774"/>
    <n v="7.72"/>
    <n v="0"/>
    <m/>
    <m/>
    <m/>
    <m/>
    <m/>
  </r>
  <r>
    <x v="33"/>
    <s v="Week2"/>
    <n v="45733"/>
    <n v="9.0283333333333324"/>
    <n v="0"/>
    <n v="0"/>
    <n v="0"/>
    <n v="0"/>
    <x v="1"/>
    <d v="1899-12-30T04:59:29"/>
    <d v="1899-12-30T14:32:13"/>
    <n v="7.86"/>
    <s v="Big Star"/>
    <s v="f2977af2-d9a9-4d5e-828b-9b132310632a"/>
    <s v="-"/>
    <s v="1068"/>
    <s v="March 10, 2025 9:09:45 AM"/>
    <n v="45733.208333333336"/>
    <n v="45733.207974537036"/>
    <n v="45733.604166666664"/>
    <n v="45733.605752314812"/>
    <s v="-"/>
    <s v="completed"/>
    <n v="9.5500000000000007"/>
    <n v="9.5"/>
    <n v="165.79"/>
    <n v="149.71"/>
    <n v="69.510000000000005"/>
    <n v="5.5"/>
    <n v="0"/>
    <s v="b305 his tablet is frozen and phone is frozen will be on pause "/>
    <n v="0.51722222222222225"/>
    <n v="1"/>
    <n v="0.5"/>
    <n v="2.78"/>
    <s v="{&quot;scheduledTs&quot;:1742227526,&quot;startedTs&quot;:1742225944,&quot;completedTs&quot;:1742227806,&quot;cancelledTs&quot;:null}"/>
    <s v="B308"/>
    <s v="B308"/>
    <s v="Minivan"/>
    <s v="Plano Zone to Zone"/>
    <n v="0"/>
    <n v="0"/>
    <s v="autoAccept"/>
    <n v="23"/>
    <n v="21"/>
    <n v="0"/>
    <n v="0"/>
    <n v="2"/>
    <n v="0"/>
    <n v="0"/>
    <s v="Kevin Owen"/>
    <n v="0.51722222222222225"/>
    <n v="50"/>
    <n v="9.5455555555555556"/>
    <n v="7.86"/>
    <n v="0"/>
    <m/>
    <m/>
    <m/>
    <m/>
    <m/>
  </r>
  <r>
    <x v="33"/>
    <s v="Week2"/>
    <n v="45734"/>
    <n v="9.0555555555555554"/>
    <n v="0"/>
    <n v="0"/>
    <n v="0"/>
    <n v="0"/>
    <x v="1"/>
    <d v="1899-12-30T04:58:10"/>
    <d v="1899-12-30T14:32:26"/>
    <n v="8.39"/>
    <s v="Big Star"/>
    <s v="02148435-1234-4a8d-a4fd-1976ff4190db"/>
    <s v="-"/>
    <s v="1031"/>
    <s v="March 10, 2025 9:09:17 AM"/>
    <n v="45734.208333333336"/>
    <n v="45734.207060185188"/>
    <n v="45734.604166666664"/>
    <n v="45734.605868055558"/>
    <s v="-"/>
    <s v="completed"/>
    <n v="9.57"/>
    <n v="9.5"/>
    <n v="157.63"/>
    <n v="152.71"/>
    <n v="87.06"/>
    <n v="6.72"/>
    <n v="0"/>
    <s v="-"/>
    <n v="0.51555555555555554"/>
    <n v="1"/>
    <n v="0.5"/>
    <n v="0.33"/>
    <s v="{&quot;scheduledTs&quot;:1742313871,&quot;startedTs&quot;:1742312045,&quot;completedTs&quot;:1742313901,&quot;cancelledTs&quot;:null}"/>
    <s v="B303"/>
    <s v="B303"/>
    <s v="Minivan"/>
    <s v="Plano Zone to Zone"/>
    <n v="0"/>
    <n v="0"/>
    <s v="autoAccept"/>
    <n v="24"/>
    <n v="20"/>
    <n v="0"/>
    <n v="0"/>
    <n v="4"/>
    <n v="0"/>
    <n v="0"/>
    <s v="Kevin Owen"/>
    <n v="0.51555555555555554"/>
    <n v="50"/>
    <n v="9.5711111111111116"/>
    <n v="8.39"/>
    <n v="0"/>
    <m/>
    <m/>
    <m/>
    <m/>
    <m/>
  </r>
  <r>
    <x v="33"/>
    <s v="Week2"/>
    <n v="45736"/>
    <n v="9.0511111111111102"/>
    <n v="0"/>
    <n v="0"/>
    <n v="0"/>
    <n v="0"/>
    <x v="1"/>
    <d v="1899-12-30T04:58:01"/>
    <d v="1899-12-30T14:32:12"/>
    <n v="7.07"/>
    <s v="Big Star"/>
    <s v="c047411c-a155-44ad-bd62-4379b5eb2fd9"/>
    <s v="-"/>
    <s v="1035"/>
    <s v="March 17, 2025 11:42:18 AM"/>
    <n v="45736.208333333336"/>
    <n v="45736.206956018519"/>
    <n v="45736.604166666664"/>
    <n v="45736.605740740742"/>
    <s v="-"/>
    <s v="completed"/>
    <n v="9.57"/>
    <n v="9.5"/>
    <n v="116.84"/>
    <n v="111.69"/>
    <n v="43.89"/>
    <n v="7.05"/>
    <n v="0"/>
    <s v="-"/>
    <n v="0.51861111111111113"/>
    <n v="1"/>
    <n v="0.5"/>
    <n v="0.96"/>
    <s v="{&quot;scheduledTs&quot;:1742482973,&quot;startedTs&quot;:1742481122,&quot;completedTs&quot;:1742482989,&quot;cancelledTs&quot;:null}"/>
    <s v="B306"/>
    <s v="B306"/>
    <s v="Minivan"/>
    <s v="Far North Plano"/>
    <n v="0"/>
    <n v="0"/>
    <s v="autoAccept"/>
    <n v="15"/>
    <n v="13"/>
    <n v="0"/>
    <n v="0"/>
    <n v="2"/>
    <n v="0"/>
    <n v="0"/>
    <s v="Kevin Owen"/>
    <n v="0.51861111111111113"/>
    <n v="50"/>
    <n v="9.5697222222222216"/>
    <n v="7.07"/>
    <n v="0"/>
    <m/>
    <m/>
    <m/>
    <m/>
    <m/>
  </r>
  <r>
    <x v="33"/>
    <s v="Week2"/>
    <n v="45738"/>
    <n v="9.0391666666666666"/>
    <n v="0"/>
    <n v="0"/>
    <n v="0"/>
    <n v="0"/>
    <x v="1"/>
    <d v="1899-12-30T04:56:50"/>
    <d v="1899-12-30T14:30:14"/>
    <n v="8.35"/>
    <s v="Big Star"/>
    <s v="62d21f1a-cbe0-40dd-972a-d2abd94472ae"/>
    <s v="-"/>
    <s v="2045"/>
    <s v="March 14, 2025 11:28:03 AM"/>
    <n v="45738.208333333336"/>
    <n v="45738.206134259257"/>
    <n v="45738.604166666664"/>
    <n v="45738.604375000003"/>
    <s v="-"/>
    <s v="completed"/>
    <n v="9.56"/>
    <n v="9.5"/>
    <n v="131.25"/>
    <n v="119"/>
    <n v="64.510000000000005"/>
    <n v="7.01"/>
    <n v="0"/>
    <s v="-"/>
    <n v="0.51749999999999996"/>
    <n v="1"/>
    <n v="0.5"/>
    <n v="0"/>
    <s v="{&quot;scheduledTs&quot;:1742656182,&quot;startedTs&quot;:1742654342,&quot;completedTs&quot;:1742656205,&quot;cancelledTs&quot;:null}"/>
    <s v="B304"/>
    <s v="B304"/>
    <s v="Minivan"/>
    <s v="North Dallas Zone to Zone"/>
    <n v="0"/>
    <n v="0"/>
    <s v="autoAccept"/>
    <n v="20"/>
    <n v="20"/>
    <n v="0"/>
    <n v="0"/>
    <n v="0"/>
    <n v="0"/>
    <n v="0"/>
    <s v="Kevin Owen"/>
    <n v="0.51749999999999996"/>
    <n v="50"/>
    <n v="9.5566666666666666"/>
    <n v="8.35"/>
    <n v="0"/>
    <m/>
    <m/>
    <m/>
    <m/>
    <m/>
  </r>
  <r>
    <x v="33"/>
    <s v="Week2"/>
    <n v="45739"/>
    <n v="9.0863888888888891"/>
    <n v="0"/>
    <n v="0"/>
    <n v="0"/>
    <n v="0"/>
    <x v="1"/>
    <d v="1899-12-30T04:56:49"/>
    <d v="1899-12-30T14:32:00"/>
    <n v="8.5399999999999991"/>
    <s v="Big Star"/>
    <s v="65a4710e-caf9-45f6-a6a7-e0d2213e2313"/>
    <s v="-"/>
    <s v="3035"/>
    <s v="March 14, 2025 11:31:34 AM"/>
    <n v="45739.208333333336"/>
    <n v="45739.206122685187"/>
    <n v="45739.604166666664"/>
    <n v="45739.605590277781"/>
    <s v="-"/>
    <s v="completed"/>
    <n v="9.59"/>
    <n v="9.5"/>
    <n v="172.98"/>
    <n v="165.02"/>
    <n v="80.91"/>
    <n v="6.34"/>
    <n v="0"/>
    <s v="-"/>
    <n v="0.5"/>
    <n v="1"/>
    <n v="0.5"/>
    <n v="1.6"/>
    <s v="{&quot;scheduledTs&quot;:1742742463,&quot;startedTs&quot;:1742740680,&quot;completedTs&quot;:1742742480,&quot;cancelledTs&quot;:null}"/>
    <s v="B304"/>
    <s v="B304"/>
    <s v="Minivan"/>
    <s v="Plano Zone to Zone"/>
    <n v="0"/>
    <n v="0"/>
    <s v="autoAccept"/>
    <n v="22"/>
    <n v="20"/>
    <n v="0"/>
    <n v="0"/>
    <n v="2"/>
    <n v="0"/>
    <n v="0"/>
    <s v="Kevin Owen"/>
    <n v="0.5"/>
    <n v="50"/>
    <n v="9.5863888888888891"/>
    <n v="8.5399999999999991"/>
    <n v="0"/>
    <m/>
    <m/>
    <m/>
    <m/>
    <m/>
  </r>
  <r>
    <x v="34"/>
    <s v="Week2"/>
    <n v="45733"/>
    <n v="0.15700000000000003"/>
    <n v="0"/>
    <n v="0.18863425925925925"/>
    <n v="0"/>
    <n v="50"/>
    <x v="1"/>
    <d v="1899-12-30T14:27:05"/>
    <d v="1899-12-30T19:27:22"/>
    <n v="4.49"/>
    <s v="Big Star"/>
    <s v="e4b25772-38c9-421d-9201-3d19f010d0c9"/>
    <s v="-"/>
    <s v="1032"/>
    <s v="March 10, 2025 9:09:47 AM"/>
    <n v="45733.604166666664"/>
    <n v="45733.602141203701"/>
    <n v="45733.999305555553"/>
    <n v="45734.000810185185"/>
    <s v="-"/>
    <s v="completed"/>
    <n v="9.57"/>
    <n v="9.48"/>
    <n v="73.900000000000006"/>
    <n v="65.16"/>
    <n v="32.22"/>
    <n v="7.07"/>
    <n v="259.88"/>
    <s v="DRIVER SAID THEY WERE GETTING SICK AND CALLING MANGEMENT. GETTEING A REPLACEMENT DRIVER FOR THAT ZONE. "/>
    <n v="0.5163888888888889"/>
    <n v="1"/>
    <n v="0.5"/>
    <n v="8.6"/>
    <s v="{&quot;scheduledTs&quot;:1742258588,&quot;startedTs&quot;:1742256842,&quot;completedTs&quot;:1742258701,&quot;cancelledTs&quot;:null}"/>
    <s v="B309"/>
    <s v="B309"/>
    <s v="Minivan"/>
    <s v="Plano Zone to Zone"/>
    <n v="0"/>
    <n v="0"/>
    <s v="autoAccept"/>
    <n v="18"/>
    <n v="17"/>
    <n v="0"/>
    <n v="0"/>
    <n v="1"/>
    <n v="0"/>
    <n v="0"/>
    <s v="LaSonia Saddler"/>
    <n v="4.847722222222222"/>
    <n v="50"/>
    <n v="5.0047222222222221"/>
    <n v="4.49"/>
    <n v="50"/>
    <m/>
    <m/>
    <m/>
    <m/>
    <m/>
  </r>
  <r>
    <x v="35"/>
    <s v="Week2"/>
    <n v="45735"/>
    <n v="8.9297222222222228"/>
    <n v="0"/>
    <n v="4.8958333333333336E-3"/>
    <n v="0"/>
    <n v="50"/>
    <x v="3"/>
    <d v="1899-12-30T14:25:11"/>
    <d v="1899-12-30T23:51:57"/>
    <n v="7.94"/>
    <s v="Big Star"/>
    <s v="f5ffee8d-8045-4089-92bb-c91fb5ea6ac5"/>
    <s v="-"/>
    <s v="1056"/>
    <s v="March 17, 2025 11:26:49 AM"/>
    <n v="45735.604166666664"/>
    <n v="45735.60083333333"/>
    <n v="45735.999305555553"/>
    <n v="45736.000821759262"/>
    <s v="-"/>
    <s v="completed"/>
    <n v="9.6"/>
    <n v="9.48"/>
    <n v="148.01"/>
    <n v="131.19999999999999"/>
    <n v="86.73"/>
    <n v="7.2"/>
    <n v="0"/>
    <s v="Left early due to vehicle malfunction/ technicalities.-JB 3/12/25"/>
    <n v="0.5163888888888889"/>
    <n v="1"/>
    <n v="0.5"/>
    <n v="3.16"/>
    <s v="{&quot;scheduledTs&quot;:1742442239,&quot;startedTs&quot;:1742440381,&quot;completedTs&quot;:1742442240,&quot;cancelledTs&quot;:null}"/>
    <s v="B339"/>
    <s v="B339"/>
    <s v="Minivan"/>
    <s v="Keller Springs &amp; NW Carrollton"/>
    <n v="0"/>
    <n v="0"/>
    <s v="autoAccept"/>
    <n v="30"/>
    <n v="30"/>
    <n v="0"/>
    <n v="0"/>
    <n v="0"/>
    <n v="0"/>
    <n v="0"/>
    <s v="Linda Holland"/>
    <n v="0.5163888888888889"/>
    <n v="50"/>
    <n v="9.4461111111111116"/>
    <n v="7.94"/>
    <n v="50"/>
    <m/>
    <m/>
    <m/>
    <m/>
    <m/>
  </r>
  <r>
    <x v="35"/>
    <s v="Week2"/>
    <n v="45737"/>
    <n v="8.8822222222222216"/>
    <n v="3.8310185185185183E-3"/>
    <n v="3.5879629629629629E-4"/>
    <n v="50"/>
    <n v="0"/>
    <x v="3"/>
    <d v="1899-12-30T14:35:31"/>
    <d v="1899-12-30T23:58:29"/>
    <n v="8.64"/>
    <s v="Big Star"/>
    <s v="d202b4a0-84d1-423a-b2b9-49808a3fc843"/>
    <s v="-"/>
    <s v="1046"/>
    <s v="March 17, 2025 11:48:19 AM"/>
    <n v="45737.604166666664"/>
    <n v="45737.607997685183"/>
    <n v="45737.999305555553"/>
    <n v="45738.000821759262"/>
    <s v="-"/>
    <s v="completed"/>
    <n v="9.43"/>
    <n v="9.48"/>
    <n v="97.19"/>
    <n v="90.7"/>
    <n v="39.659999999999997"/>
    <n v="5.61"/>
    <n v="0"/>
    <s v="-"/>
    <n v="0.50055555555555553"/>
    <n v="1"/>
    <n v="0.5"/>
    <n v="1.24"/>
    <s v="{&quot;scheduledTs&quot;:1742603394,&quot;startedTs&quot;:1742601603,&quot;completedTs&quot;:1742603405,&quot;cancelledTs&quot;:null}"/>
    <s v="B355"/>
    <s v="B355"/>
    <s v="Minivan"/>
    <s v="Farmers Branch"/>
    <n v="0"/>
    <n v="0"/>
    <s v="autoAccept"/>
    <n v="26"/>
    <n v="22"/>
    <n v="0"/>
    <n v="0"/>
    <n v="4"/>
    <n v="0"/>
    <n v="0"/>
    <s v="Linda Holland"/>
    <n v="0.50055555555555553"/>
    <n v="50"/>
    <n v="9.3827777777777772"/>
    <n v="8.64"/>
    <n v="50"/>
    <m/>
    <m/>
    <m/>
    <m/>
    <m/>
  </r>
  <r>
    <x v="35"/>
    <s v="Week2"/>
    <n v="45739"/>
    <n v="8.7342222222222219"/>
    <n v="0"/>
    <n v="4.6180555555555558E-3"/>
    <n v="0"/>
    <n v="50"/>
    <x v="3"/>
    <d v="1899-12-30T14:27:57"/>
    <d v="1899-12-30T23:52:21"/>
    <n v="8.24"/>
    <s v="Big Star"/>
    <s v="f8e93eba-459a-4e74-91c5-d3ae06ae2772"/>
    <s v="-"/>
    <s v="3038"/>
    <s v="March 14, 2025 11:31:37 AM"/>
    <n v="45739.604166666664"/>
    <n v="45739.602743055555"/>
    <n v="45739.999305555553"/>
    <n v="45740.000752314816"/>
    <s v="-"/>
    <s v="completed"/>
    <n v="9.5500000000000007"/>
    <n v="9.48"/>
    <n v="163.47999999999999"/>
    <n v="147.91999999999999"/>
    <n v="98.45"/>
    <n v="7.16"/>
    <n v="10.33"/>
    <s v="-"/>
    <n v="0.50027777777777782"/>
    <n v="1"/>
    <n v="0.5"/>
    <n v="3.66"/>
    <s v="{&quot;scheduledTs&quot;:1742784059,&quot;startedTs&quot;:1742782260,&quot;completedTs&quot;:1742784061,&quot;cancelledTs&quot;:null}"/>
    <s v="B302"/>
    <s v="B302"/>
    <s v="Minivan"/>
    <s v="Cypress Waters"/>
    <n v="0"/>
    <n v="0"/>
    <s v="autoAccept"/>
    <n v="25"/>
    <n v="24"/>
    <n v="0"/>
    <n v="0"/>
    <n v="1"/>
    <n v="0"/>
    <n v="0"/>
    <s v="Linda Holland"/>
    <n v="0.67244444444444451"/>
    <n v="50"/>
    <n v="9.4066666666666663"/>
    <n v="8.24"/>
    <n v="50"/>
    <m/>
    <m/>
    <m/>
    <m/>
    <m/>
  </r>
  <r>
    <x v="36"/>
    <s v="Week2"/>
    <n v="45738"/>
    <n v="8.9133333333333322"/>
    <n v="4.0162037037037041E-3"/>
    <n v="0"/>
    <n v="50"/>
    <n v="0"/>
    <x v="3"/>
    <d v="1899-12-30T05:05:47"/>
    <d v="1899-12-30T14:31:35"/>
    <n v="8.09"/>
    <s v="Big Star"/>
    <s v="c5824da8-5c60-4a68-954e-ff4fe79723bc"/>
    <s v="-"/>
    <s v="2029"/>
    <s v="March 14, 2025 11:28:04 AM"/>
    <n v="45738.208333333336"/>
    <n v="45738.208483796298"/>
    <n v="45738.604166666664"/>
    <n v="45738.605509259258"/>
    <s v="-"/>
    <s v="completed"/>
    <n v="9.5299999999999994"/>
    <n v="9.5"/>
    <n v="217.27"/>
    <n v="199.73"/>
    <n v="100.58"/>
    <n v="6.4"/>
    <n v="0"/>
    <s v="-"/>
    <n v="0.51666666666666672"/>
    <n v="1"/>
    <n v="0.5"/>
    <n v="0.98"/>
    <s v="{&quot;scheduledTs&quot;:1742658149,&quot;startedTs&quot;:1742656321,&quot;completedTs&quot;:1742658181,&quot;cancelledTs&quot;:null}"/>
    <s v="B376"/>
    <s v="B376"/>
    <s v="Minivan"/>
    <s v="East Plano &amp; East Telecom"/>
    <n v="0"/>
    <n v="0"/>
    <s v="autoAccept"/>
    <n v="16"/>
    <n v="15"/>
    <n v="0"/>
    <n v="0"/>
    <n v="1"/>
    <n v="0"/>
    <n v="0"/>
    <s v="Manny Gomez"/>
    <n v="0.51666666666666672"/>
    <n v="50"/>
    <n v="9.43"/>
    <n v="8.09"/>
    <n v="50"/>
    <m/>
    <m/>
    <m/>
    <m/>
    <m/>
  </r>
  <r>
    <x v="58"/>
    <s v="Week2"/>
    <n v="45737"/>
    <n v="7.5538888888888884"/>
    <n v="0"/>
    <n v="0"/>
    <n v="0"/>
    <n v="0"/>
    <x v="2"/>
    <d v="1899-12-30T04:59:13"/>
    <d v="1899-12-30T12:32:27"/>
    <n v="6.94"/>
    <s v="Big Star"/>
    <s v="04e98d31-66fb-485d-8da8-438e2182207f"/>
    <s v="-"/>
    <s v="1061"/>
    <s v="March 17, 2025 11:48:18 AM"/>
    <n v="45737.208333333336"/>
    <n v="45737.207789351851"/>
    <n v="45737.520833333336"/>
    <n v="45737.522604166668"/>
    <s v="-"/>
    <s v="completed"/>
    <n v="7.56"/>
    <n v="7.5"/>
    <n v="263.88"/>
    <n v="245.85"/>
    <n v="139"/>
    <n v="4.26"/>
    <n v="0"/>
    <s v="-"/>
    <n v="0"/>
    <n v="0"/>
    <n v="0"/>
    <n v="0"/>
    <s v="-"/>
    <s v="B331"/>
    <s v="B331"/>
    <s v="Minivan"/>
    <s v="North Dallas Zone to Zone"/>
    <n v="0"/>
    <n v="0"/>
    <s v="autoAccept"/>
    <n v="20"/>
    <n v="19"/>
    <n v="0"/>
    <n v="0"/>
    <n v="1"/>
    <n v="0"/>
    <n v="0"/>
    <s v="Mark Kabah"/>
    <n v="0"/>
    <n v="50"/>
    <n v="7.5538888888888884"/>
    <n v="6.94"/>
    <n v="0"/>
    <m/>
    <m/>
    <m/>
    <m/>
    <m/>
  </r>
  <r>
    <x v="58"/>
    <s v="Week2"/>
    <n v="45739"/>
    <n v="9.0349999999999984"/>
    <n v="0"/>
    <n v="0"/>
    <n v="0"/>
    <n v="0"/>
    <x v="2"/>
    <d v="1899-12-30T04:59:05"/>
    <d v="1899-12-30T14:32:07"/>
    <n v="7.89"/>
    <s v="Big Star"/>
    <s v="a8bbfba8-ba64-4045-8c68-91058e1d6b75"/>
    <s v="-"/>
    <s v="1063"/>
    <s v="March 14, 2025 11:31:34 AM"/>
    <n v="45739.208333333336"/>
    <n v="45739.207696759258"/>
    <n v="45739.604166666664"/>
    <n v="45739.605636574073"/>
    <s v="-"/>
    <s v="completed"/>
    <n v="9.5500000000000007"/>
    <n v="9.5"/>
    <n v="152.53"/>
    <n v="146.80000000000001"/>
    <n v="84.92"/>
    <n v="6.96"/>
    <n v="0"/>
    <s v="-"/>
    <n v="0.51555555555555554"/>
    <n v="1"/>
    <n v="0.5"/>
    <n v="0.02"/>
    <s v="{&quot;scheduledTs&quot;:1742742051,&quot;startedTs&quot;:1742740206,&quot;completedTs&quot;:1742742062,&quot;cancelledTs&quot;:null}"/>
    <s v="B324"/>
    <s v="B324"/>
    <s v="Minivan"/>
    <s v="North Dallas Zone to Zone"/>
    <n v="0"/>
    <n v="0"/>
    <s v="autoAccept"/>
    <n v="23"/>
    <n v="23"/>
    <n v="0"/>
    <n v="0"/>
    <n v="0"/>
    <n v="0"/>
    <n v="0"/>
    <s v="Mark Kabah"/>
    <n v="0.51555555555555554"/>
    <n v="50"/>
    <n v="9.5505555555555546"/>
    <n v="7.89"/>
    <n v="0"/>
    <m/>
    <m/>
    <m/>
    <m/>
    <m/>
  </r>
  <r>
    <x v="37"/>
    <s v="Week2"/>
    <n v="45735"/>
    <n v="7.5205555555555552"/>
    <n v="1.2847222222222223E-3"/>
    <n v="0"/>
    <n v="50"/>
    <n v="0"/>
    <x v="2"/>
    <d v="1899-12-30T05:01:51"/>
    <d v="1899-12-30T12:33:05"/>
    <n v="6.74"/>
    <s v="Big Star"/>
    <s v="5a27e5a9-f265-4cf3-971c-a38033f6c8b3"/>
    <s v="-"/>
    <s v="1064"/>
    <s v="March 17, 2025 11:26:56 AM"/>
    <n v="45735.208333333336"/>
    <n v="45735.20826388889"/>
    <n v="45735.520833333336"/>
    <n v="45735.522974537038"/>
    <s v="-"/>
    <s v="completed"/>
    <n v="7.55"/>
    <n v="7.5"/>
    <n v="99.29"/>
    <n v="82.08"/>
    <n v="56.97"/>
    <n v="4.5999999999999996"/>
    <n v="0"/>
    <s v="-"/>
    <n v="0"/>
    <n v="0"/>
    <n v="0"/>
    <n v="0"/>
    <s v="-"/>
    <s v="B320"/>
    <s v="B320"/>
    <s v="Minivan"/>
    <s v="North Dallas Zone to Zone"/>
    <n v="0"/>
    <n v="0"/>
    <s v="autoAccept"/>
    <n v="16"/>
    <n v="11"/>
    <n v="0"/>
    <n v="0"/>
    <n v="5"/>
    <n v="0"/>
    <n v="0"/>
    <s v="Mauridi  Sanganira (Big Star)"/>
    <n v="0"/>
    <n v="50"/>
    <n v="7.5205555555555552"/>
    <n v="6.74"/>
    <n v="50"/>
    <m/>
    <m/>
    <m/>
    <m/>
    <m/>
  </r>
  <r>
    <x v="37"/>
    <s v="Week2"/>
    <n v="45736"/>
    <n v="7.5997222222222218"/>
    <n v="0"/>
    <n v="0"/>
    <n v="0"/>
    <n v="0"/>
    <x v="2"/>
    <d v="1899-12-30T04:56:08"/>
    <d v="1899-12-30T12:32:07"/>
    <n v="6.87"/>
    <s v="Big Star"/>
    <s v="b2194d0e-70aa-40c8-86d5-1aa91e214b9e"/>
    <s v="-"/>
    <s v="1064"/>
    <s v="March 17, 2025 11:42:19 AM"/>
    <n v="45736.208333333336"/>
    <n v="45736.20553240741"/>
    <n v="45736.520833333336"/>
    <n v="45736.52239583333"/>
    <s v="-"/>
    <s v="completed"/>
    <n v="7.6"/>
    <n v="7.5"/>
    <n v="111.99"/>
    <n v="104.62"/>
    <n v="54.54"/>
    <n v="4.5199999999999996"/>
    <n v="0"/>
    <s v="-"/>
    <n v="0"/>
    <n v="0"/>
    <n v="0"/>
    <n v="0"/>
    <s v="-"/>
    <s v="B320"/>
    <s v="B320"/>
    <s v="Minivan"/>
    <s v="North Dallas Zone to Zone"/>
    <n v="0"/>
    <n v="0"/>
    <s v="autoAccept"/>
    <n v="17"/>
    <n v="10"/>
    <n v="0"/>
    <n v="0"/>
    <n v="7"/>
    <n v="0"/>
    <n v="0"/>
    <s v="Mauridi  Sanganira (Big Star)"/>
    <n v="0"/>
    <n v="50"/>
    <n v="7.5997222222222218"/>
    <n v="6.87"/>
    <n v="0"/>
    <m/>
    <m/>
    <m/>
    <m/>
    <m/>
  </r>
  <r>
    <x v="37"/>
    <s v="Week2"/>
    <n v="45737"/>
    <n v="9.0625"/>
    <n v="0"/>
    <n v="0"/>
    <n v="0"/>
    <n v="0"/>
    <x v="2"/>
    <d v="1899-12-30T04:56:23"/>
    <d v="1899-12-30T14:30:53"/>
    <n v="8.77"/>
    <s v="Big Star"/>
    <s v="631321c8-ce8d-40a5-aebd-e91195f21b0a"/>
    <s v="-"/>
    <s v="1064"/>
    <s v="March 17, 2025 11:48:20 AM"/>
    <n v="45737.208333333336"/>
    <n v="45737.205821759257"/>
    <n v="45737.604166666664"/>
    <n v="45737.605624999997"/>
    <s v="-"/>
    <s v="completed"/>
    <n v="9.6"/>
    <n v="9.5"/>
    <n v="148.31"/>
    <n v="145.47999999999999"/>
    <n v="65.069999999999993"/>
    <n v="6.35"/>
    <n v="0"/>
    <s v="-"/>
    <n v="0.51249999999999996"/>
    <n v="1"/>
    <n v="0.5"/>
    <n v="1.23"/>
    <s v="{&quot;scheduledTs&quot;:1742569249,&quot;startedTs&quot;:1742567418,&quot;completedTs&quot;:1742569263,&quot;cancelledTs&quot;:null}"/>
    <s v="B370"/>
    <s v="B370"/>
    <s v="Minivan"/>
    <s v="North Dallas Zone to Zone"/>
    <n v="0"/>
    <n v="0"/>
    <s v="autoAccept"/>
    <n v="19"/>
    <n v="14"/>
    <n v="0"/>
    <n v="0"/>
    <n v="5"/>
    <n v="0"/>
    <n v="0"/>
    <s v="Mauridi  Sanganira (Big Star)"/>
    <n v="0.51249999999999996"/>
    <n v="50"/>
    <n v="9.5749999999999993"/>
    <n v="8.77"/>
    <n v="0"/>
    <m/>
    <m/>
    <m/>
    <m/>
    <m/>
  </r>
  <r>
    <x v="37"/>
    <s v="Week2"/>
    <n v="45738"/>
    <n v="7.5816666666666661"/>
    <n v="0"/>
    <n v="0"/>
    <n v="0"/>
    <n v="0"/>
    <x v="2"/>
    <d v="1899-12-30T04:55:11"/>
    <d v="1899-12-30T12:30:05"/>
    <n v="6.73"/>
    <s v="Big Star"/>
    <s v="af59187f-1bd3-40c4-97b5-9344fdff3ac9"/>
    <s v="-"/>
    <s v="1064"/>
    <s v="March 14, 2025 11:28:04 AM"/>
    <n v="45738.208333333336"/>
    <n v="45738.204988425925"/>
    <n v="45738.520833333336"/>
    <n v="45738.522326388891"/>
    <s v="-"/>
    <s v="completed"/>
    <n v="7.62"/>
    <n v="7.5"/>
    <n v="98.65"/>
    <n v="96.61"/>
    <n v="42.2"/>
    <n v="4.8"/>
    <n v="0"/>
    <s v="-"/>
    <n v="0"/>
    <n v="0"/>
    <n v="0"/>
    <n v="0"/>
    <s v="-"/>
    <s v="B370"/>
    <s v="B370"/>
    <s v="Minivan"/>
    <s v="Plano Zone to Zone"/>
    <n v="0"/>
    <n v="0"/>
    <s v="autoAccept"/>
    <n v="18"/>
    <n v="18"/>
    <n v="0"/>
    <n v="0"/>
    <n v="0"/>
    <n v="0"/>
    <n v="0"/>
    <s v="Mauridi  Sanganira (Big Star)"/>
    <n v="0"/>
    <n v="50"/>
    <n v="7.5816666666666661"/>
    <n v="6.73"/>
    <n v="0"/>
    <m/>
    <m/>
    <m/>
    <m/>
    <m/>
  </r>
  <r>
    <x v="37"/>
    <s v="Week2"/>
    <n v="45739"/>
    <n v="9.0747222222222224"/>
    <n v="0"/>
    <n v="0"/>
    <n v="0"/>
    <n v="0"/>
    <x v="2"/>
    <d v="1899-12-30T04:55:20"/>
    <d v="1899-12-30T14:30:46"/>
    <n v="7.82"/>
    <s v="Big Star"/>
    <s v="5c5fb526-cd87-46a7-9769-db828138756a"/>
    <s v="-"/>
    <s v="1064"/>
    <s v="March 14, 2025 11:31:34 AM"/>
    <n v="45739.208333333336"/>
    <n v="45739.205092592594"/>
    <n v="45739.604166666664"/>
    <n v="45739.605636574073"/>
    <s v="-"/>
    <s v="completed"/>
    <n v="9.61"/>
    <n v="9.5"/>
    <n v="113.84"/>
    <n v="105.97"/>
    <n v="58.52"/>
    <n v="7.5"/>
    <n v="0"/>
    <s v="-"/>
    <n v="0.51583333333333337"/>
    <n v="1"/>
    <n v="0.5"/>
    <n v="4.1399999999999997"/>
    <s v="{&quot;scheduledTs&quot;:1742742042,&quot;startedTs&quot;:1742740204,&quot;completedTs&quot;:1742742061,&quot;cancelledTs&quot;:null}"/>
    <s v="B331"/>
    <s v="B331"/>
    <s v="Minivan"/>
    <s v="North Dallas Zone to Zone"/>
    <n v="0"/>
    <n v="0"/>
    <s v="autoAccept"/>
    <n v="18"/>
    <n v="17"/>
    <n v="0"/>
    <n v="0"/>
    <n v="1"/>
    <n v="0"/>
    <n v="0"/>
    <s v="Mauridi  Sanganira (Big Star)"/>
    <n v="0.51583333333333337"/>
    <n v="50"/>
    <n v="9.5905555555555555"/>
    <n v="7.82"/>
    <n v="0"/>
    <m/>
    <m/>
    <m/>
    <m/>
    <m/>
  </r>
  <r>
    <x v="38"/>
    <s v="Week2"/>
    <n v="45734"/>
    <n v="8.9924999999999997"/>
    <n v="0"/>
    <n v="2.9050925925925928E-3"/>
    <n v="0"/>
    <n v="50"/>
    <x v="1"/>
    <d v="1899-12-30T14:25:14"/>
    <d v="1899-12-30T23:54:49"/>
    <n v="8"/>
    <s v="Big Star"/>
    <s v="bdabcadb-4a77-428c-8f73-7764a0248bcb"/>
    <s v="-"/>
    <s v="1038"/>
    <s v="March 10, 2025 9:09:19 AM"/>
    <n v="45734.604166666664"/>
    <n v="45734.600856481484"/>
    <n v="45734.999305555553"/>
    <n v="45735.000740740739"/>
    <s v="-"/>
    <s v="completed"/>
    <n v="9.6"/>
    <n v="9.48"/>
    <n v="128.13"/>
    <n v="118.44"/>
    <n v="42.29"/>
    <n v="4.5999999999999996"/>
    <n v="0"/>
    <s v="-"/>
    <n v="0.50055555555555553"/>
    <n v="1"/>
    <n v="0.5"/>
    <n v="1.52"/>
    <s v="{&quot;scheduledTs&quot;:1742354391,&quot;startedTs&quot;:1742352600,&quot;completedTs&quot;:1742354402,&quot;cancelledTs&quot;:null}"/>
    <s v="B377"/>
    <s v="B377"/>
    <s v="Minivan"/>
    <s v="North &amp; South Central Plano"/>
    <n v="0"/>
    <n v="0"/>
    <s v="autoAccept"/>
    <n v="33"/>
    <n v="24"/>
    <n v="0"/>
    <n v="0"/>
    <n v="9"/>
    <n v="0"/>
    <n v="0"/>
    <s v="Michael Pope"/>
    <n v="0.50055555555555553"/>
    <n v="50"/>
    <n v="9.4930555555555554"/>
    <n v="8"/>
    <n v="50"/>
    <m/>
    <m/>
    <m/>
    <m/>
    <m/>
  </r>
  <r>
    <x v="38"/>
    <s v="Week2"/>
    <n v="45735"/>
    <n v="8.6597222222222214"/>
    <n v="1.0995370370370371E-2"/>
    <n v="1.7939814814814815E-3"/>
    <n v="50"/>
    <n v="50"/>
    <x v="1"/>
    <d v="1899-12-30T14:45:50"/>
    <d v="1899-12-30T23:56:25"/>
    <n v="8.52"/>
    <s v="Big Star"/>
    <s v="66dfdd06-ed43-4369-9ce8-879c02b4425f"/>
    <s v="-"/>
    <s v="1032"/>
    <s v="March 17, 2025 11:26:47 AM"/>
    <n v="45735.604166666664"/>
    <n v="45735.601087962961"/>
    <n v="45735.999305555553"/>
    <n v="45736.000763888886"/>
    <s v="-"/>
    <s v="completed"/>
    <n v="9.59"/>
    <n v="9.48"/>
    <n v="144.72999999999999"/>
    <n v="136.15"/>
    <n v="70.83"/>
    <n v="6.1"/>
    <n v="0"/>
    <s v="-"/>
    <n v="0.51666666666666672"/>
    <n v="1"/>
    <n v="0.5"/>
    <n v="1.9"/>
    <s v="{&quot;scheduledTs&quot;:1742441382,&quot;startedTs&quot;:1742439541,&quot;completedTs&quot;:1742441401,&quot;cancelledTs&quot;:null}"/>
    <s v="B303"/>
    <s v="B303"/>
    <s v="Minivan"/>
    <s v="Plano Zone to Zone"/>
    <n v="0"/>
    <n v="0"/>
    <s v="autoAccept"/>
    <n v="29"/>
    <n v="27"/>
    <n v="0"/>
    <n v="0"/>
    <n v="2"/>
    <n v="0"/>
    <n v="0"/>
    <s v="Michael Pope"/>
    <n v="0.51666666666666672"/>
    <n v="50"/>
    <n v="9.1763888888888889"/>
    <n v="8.52"/>
    <n v="100"/>
    <m/>
    <m/>
    <m/>
    <m/>
    <m/>
  </r>
  <r>
    <x v="38"/>
    <s v="Week2"/>
    <n v="45736"/>
    <n v="8.8786111111111108"/>
    <n v="5.5439814814814813E-3"/>
    <n v="0"/>
    <n v="50"/>
    <n v="0"/>
    <x v="1"/>
    <d v="1899-12-30T14:37:59"/>
    <d v="1899-12-30T00:00:42"/>
    <n v="8.4700000000000006"/>
    <s v="Big Star"/>
    <s v="e35d6e39-7dad-40e3-8e13-ae64c16b45f4"/>
    <s v="-"/>
    <s v="1056"/>
    <s v="March 17, 2025 11:42:18 AM"/>
    <n v="45736.604166666664"/>
    <n v="45736.606990740744"/>
    <n v="45736.999305555553"/>
    <n v="45737.000763888886"/>
    <s v="-"/>
    <s v="completed"/>
    <n v="9.4499999999999993"/>
    <n v="9.48"/>
    <n v="138.06"/>
    <n v="135.72"/>
    <n v="81.430000000000007"/>
    <n v="6.98"/>
    <n v="0"/>
    <s v="-"/>
    <n v="0.5"/>
    <n v="1"/>
    <n v="0.5"/>
    <n v="1.71"/>
    <s v="{&quot;scheduledTs&quot;:1742521617,&quot;startedTs&quot;:1742519820,&quot;completedTs&quot;:1742521620,&quot;cancelledTs&quot;:null}"/>
    <s v="B308"/>
    <s v="B308"/>
    <s v="Minivan"/>
    <s v="Keller Springs &amp; NW Carrollton"/>
    <n v="0"/>
    <n v="0"/>
    <s v="autoAccept"/>
    <n v="21"/>
    <n v="20"/>
    <n v="0"/>
    <n v="0"/>
    <n v="1"/>
    <n v="0"/>
    <n v="0"/>
    <s v="Michael Pope"/>
    <n v="0.5"/>
    <n v="50"/>
    <n v="9.3786111111111108"/>
    <n v="8.4700000000000006"/>
    <n v="50"/>
    <m/>
    <m/>
    <m/>
    <m/>
    <m/>
  </r>
  <r>
    <x v="38"/>
    <s v="Week2"/>
    <n v="45737"/>
    <n v="8.9977777777777774"/>
    <n v="0"/>
    <n v="2.662037037037037E-3"/>
    <n v="0"/>
    <n v="50"/>
    <x v="1"/>
    <d v="1899-12-30T14:25:18"/>
    <d v="1899-12-30T23:55:10"/>
    <n v="8.42"/>
    <s v="Big Star"/>
    <s v="3d25ff7a-7045-4245-8a46-a3e7a44a61f0"/>
    <s v="-"/>
    <s v="1032"/>
    <s v="March 17, 2025 11:48:20 AM"/>
    <n v="45737.604166666664"/>
    <n v="45737.600902777776"/>
    <n v="45737.999305555553"/>
    <n v="45738.000798611109"/>
    <s v="-"/>
    <s v="completed"/>
    <n v="9.6"/>
    <n v="9.48"/>
    <n v="153.55000000000001"/>
    <n v="138.79"/>
    <n v="74.260000000000005"/>
    <n v="5.97"/>
    <n v="0"/>
    <s v="-"/>
    <n v="0.5"/>
    <n v="1"/>
    <n v="0.5"/>
    <n v="8.27"/>
    <s v="{&quot;scheduledTs&quot;:1742605658,&quot;startedTs&quot;:1742603880,&quot;completedTs&quot;:1742605680,&quot;cancelledTs&quot;:null}"/>
    <s v="B313"/>
    <s v="B313"/>
    <s v="Minivan"/>
    <s v="Plano Zone to Zone"/>
    <n v="0"/>
    <n v="0"/>
    <s v="autoAccept"/>
    <n v="32"/>
    <n v="27"/>
    <n v="0"/>
    <n v="0"/>
    <n v="5"/>
    <n v="0"/>
    <n v="0"/>
    <s v="Michael Pope"/>
    <n v="0.5"/>
    <n v="50"/>
    <n v="9.4977777777777774"/>
    <n v="8.42"/>
    <n v="50"/>
    <m/>
    <m/>
    <m/>
    <m/>
    <m/>
  </r>
  <r>
    <x v="38"/>
    <s v="Week2"/>
    <n v="45739"/>
    <n v="9.0980555555555558"/>
    <n v="0"/>
    <n v="0"/>
    <n v="0"/>
    <n v="0"/>
    <x v="1"/>
    <d v="1899-12-30T14:25:04"/>
    <d v="1899-12-30T00:00:57"/>
    <n v="8"/>
    <s v="Big Star"/>
    <s v="1901bfc4-0d6d-4016-8913-0546bc3d2675"/>
    <s v="-"/>
    <s v="3050"/>
    <s v="March 14, 2025 11:31:38 AM"/>
    <n v="45739.604166666664"/>
    <n v="45739.600752314815"/>
    <n v="45739.999305555553"/>
    <n v="45740.000740740739"/>
    <s v="-"/>
    <s v="completed"/>
    <n v="9.6"/>
    <n v="9.48"/>
    <n v="131.96"/>
    <n v="128.68"/>
    <n v="79.34"/>
    <n v="8.08"/>
    <n v="0"/>
    <s v="-"/>
    <n v="0.5"/>
    <n v="1"/>
    <n v="0.5"/>
    <n v="7.0000000000000007E-2"/>
    <s v="{&quot;scheduledTs&quot;:1742781093,&quot;startedTs&quot;:1742779320,&quot;completedTs&quot;:1742781120,&quot;cancelledTs&quot;:null}"/>
    <s v="B308"/>
    <s v="B308"/>
    <s v="Minivan"/>
    <s v="Keller Springs &amp; NW Carrollton"/>
    <n v="0"/>
    <n v="0"/>
    <s v="autoAccept"/>
    <n v="16"/>
    <n v="16"/>
    <n v="0"/>
    <n v="0"/>
    <n v="0"/>
    <n v="0"/>
    <n v="0"/>
    <s v="Michael Pope"/>
    <n v="0.5"/>
    <n v="50"/>
    <n v="9.5980555555555558"/>
    <n v="8"/>
    <n v="0"/>
    <m/>
    <m/>
    <m/>
    <m/>
    <m/>
  </r>
  <r>
    <x v="39"/>
    <s v="Week2"/>
    <n v="45733"/>
    <n v="8.8941666666666652"/>
    <n v="4.7453703703703703E-3"/>
    <n v="0"/>
    <n v="50"/>
    <n v="0"/>
    <x v="3"/>
    <d v="1899-12-30T14:36:50"/>
    <d v="1899-12-30T00:00:35"/>
    <n v="8.2799999999999994"/>
    <s v="Big Star"/>
    <s v="64378b2a-edb3-4116-9560-fd8d53edda17"/>
    <s v="-"/>
    <s v="1071"/>
    <s v="March 10, 2025 9:09:47 AM"/>
    <n v="45733.604166666664"/>
    <n v="45733.608912037038"/>
    <n v="45733.999305555553"/>
    <n v="45734.000428240739"/>
    <s v="-"/>
    <s v="completed"/>
    <n v="9.4"/>
    <n v="9.48"/>
    <n v="183.45"/>
    <n v="175.33"/>
    <n v="83.06"/>
    <n v="6.03"/>
    <n v="0"/>
    <s v="provider called asking to change the name K.L"/>
    <n v="0.50166666666666671"/>
    <n v="1"/>
    <n v="0.5"/>
    <n v="4.57"/>
    <s v="{&quot;scheduledTs&quot;:1742260004,&quot;startedTs&quot;:1742258220,&quot;completedTs&quot;:1742260026,&quot;cancelledTs&quot;:null}"/>
    <s v="B315"/>
    <s v="B315"/>
    <s v="Minivan"/>
    <s v="Cypress Waters"/>
    <n v="0"/>
    <n v="0"/>
    <s v="autoAccept"/>
    <n v="25"/>
    <n v="25"/>
    <n v="0"/>
    <n v="0"/>
    <n v="0"/>
    <n v="0"/>
    <n v="0"/>
    <s v="Michael Smith"/>
    <n v="0.50166666666666671"/>
    <n v="50"/>
    <n v="9.3958333333333321"/>
    <n v="8.2799999999999994"/>
    <n v="50"/>
    <m/>
    <m/>
    <m/>
    <m/>
    <m/>
  </r>
  <r>
    <x v="39"/>
    <s v="Week2"/>
    <n v="45738"/>
    <n v="9.0844444444444434"/>
    <n v="0"/>
    <n v="0"/>
    <n v="0"/>
    <n v="0"/>
    <x v="3"/>
    <d v="1899-12-30T14:25:04"/>
    <d v="1899-12-30T00:01:05"/>
    <n v="8.52"/>
    <s v="Big Star"/>
    <s v="f93a90cf-30b3-4aaf-97b2-f55004e235a4"/>
    <s v="-"/>
    <s v="2040"/>
    <s v="March 14, 2025 11:28:06 AM"/>
    <n v="45738.604166666664"/>
    <n v="45738.600740740738"/>
    <n v="45738.999305555553"/>
    <n v="45739.000763888886"/>
    <s v="-"/>
    <s v="completed"/>
    <n v="9.6"/>
    <n v="9.48"/>
    <n v="157.44"/>
    <n v="148.94"/>
    <n v="71.17"/>
    <n v="6.13"/>
    <n v="0"/>
    <s v="-"/>
    <n v="0.51583333333333337"/>
    <n v="1"/>
    <n v="0.5"/>
    <n v="3.95"/>
    <s v="{&quot;scheduledTs&quot;:1742699310,&quot;startedTs&quot;:1742697483,&quot;completedTs&quot;:1742699340,&quot;cancelledTs&quot;:null}"/>
    <s v="B302"/>
    <s v="B302"/>
    <s v="Minivan"/>
    <s v="Cypress Waters"/>
    <n v="0"/>
    <n v="0"/>
    <s v="autoAccept"/>
    <n v="37"/>
    <n v="36"/>
    <n v="0"/>
    <n v="0"/>
    <n v="1"/>
    <n v="0"/>
    <n v="0"/>
    <s v="Michael Smith"/>
    <n v="0.51583333333333337"/>
    <n v="50"/>
    <n v="9.6002777777777766"/>
    <n v="8.52"/>
    <n v="0"/>
    <m/>
    <m/>
    <m/>
    <m/>
    <m/>
  </r>
  <r>
    <x v="40"/>
    <s v="Week2"/>
    <n v="45737"/>
    <n v="8.7545000000000002"/>
    <n v="0"/>
    <n v="0"/>
    <n v="0"/>
    <n v="0"/>
    <x v="1"/>
    <d v="1899-12-30T14:25:30"/>
    <d v="1899-12-30T00:01:04"/>
    <n v="8.01"/>
    <s v="Big Star"/>
    <s v="95afe5d9-d49f-43f9-89fe-5d75ea82075d"/>
    <s v="-"/>
    <s v="1030"/>
    <s v="March 17, 2025 11:48:18 AM"/>
    <n v="45737.604166666664"/>
    <n v="45737.601041666669"/>
    <n v="45737.999305555553"/>
    <n v="45738.000775462962"/>
    <s v="-"/>
    <s v="completed"/>
    <n v="9.59"/>
    <n v="9.48"/>
    <n v="154.91"/>
    <n v="141.09"/>
    <n v="62.79"/>
    <n v="5.0999999999999996"/>
    <n v="20.28"/>
    <s v="-"/>
    <n v="0.50027777777777782"/>
    <n v="1"/>
    <n v="0.5"/>
    <n v="1.04"/>
    <s v="{&quot;scheduledTs&quot;:1742607105,&quot;startedTs&quot;:1742605320,&quot;completedTs&quot;:1742607121,&quot;cancelledTs&quot;:null}"/>
    <s v="B304"/>
    <s v="B304"/>
    <s v="Minivan"/>
    <s v="Plano Zone to Zone"/>
    <n v="0"/>
    <n v="0"/>
    <s v="autoAccept"/>
    <n v="29"/>
    <n v="25"/>
    <n v="0"/>
    <n v="0"/>
    <n v="4"/>
    <n v="0"/>
    <n v="0"/>
    <s v="MIRO PASKALEV"/>
    <n v="0.8382777777777779"/>
    <n v="50"/>
    <n v="9.5927777777777781"/>
    <n v="8.01"/>
    <n v="0"/>
    <m/>
    <m/>
    <m/>
    <m/>
    <m/>
  </r>
  <r>
    <x v="40"/>
    <s v="Week2"/>
    <n v="45738"/>
    <n v="7.046666666666666"/>
    <n v="0"/>
    <n v="0"/>
    <n v="0"/>
    <n v="0"/>
    <x v="1"/>
    <d v="1899-12-30T12:29:11"/>
    <d v="1899-12-30T20:01:59"/>
    <n v="6.45"/>
    <s v="Big Star"/>
    <s v="86226584-a895-450b-9149-c2122decf138"/>
    <s v="-"/>
    <s v="2028"/>
    <s v="March 14, 2025 11:28:05 AM"/>
    <n v="45738.520833333336"/>
    <n v="45738.520266203705"/>
    <n v="45738.833333333336"/>
    <n v="45738.834814814814"/>
    <s v="-"/>
    <s v="completed"/>
    <n v="7.55"/>
    <n v="7.5"/>
    <n v="103.08"/>
    <n v="96.36"/>
    <n v="40.75"/>
    <n v="4.18"/>
    <n v="0"/>
    <s v="-"/>
    <n v="0.5"/>
    <n v="1"/>
    <n v="0.5"/>
    <n v="1.06"/>
    <s v="{&quot;scheduledTs&quot;:1742690149,&quot;startedTs&quot;:1742688360,&quot;completedTs&quot;:1742690160,&quot;cancelledTs&quot;:null}"/>
    <s v="B306"/>
    <s v="B306"/>
    <s v="Minivan"/>
    <s v="North &amp; South Central Plano"/>
    <n v="0"/>
    <n v="0"/>
    <s v="autoAccept"/>
    <n v="27"/>
    <n v="25"/>
    <n v="0"/>
    <n v="0"/>
    <n v="2"/>
    <n v="0"/>
    <n v="0"/>
    <s v="MIRO PASKALEV"/>
    <n v="0.5"/>
    <n v="50"/>
    <n v="7.546666666666666"/>
    <n v="6.45"/>
    <n v="0"/>
    <m/>
    <m/>
    <m/>
    <m/>
    <m/>
  </r>
  <r>
    <x v="41"/>
    <s v="Week2"/>
    <n v="45733"/>
    <n v="9.0805555555555557"/>
    <n v="0"/>
    <n v="0"/>
    <n v="0"/>
    <n v="0"/>
    <x v="1"/>
    <d v="1899-12-30T14:26:22"/>
    <d v="1899-12-30T00:01:12"/>
    <n v="8.3000000000000007"/>
    <s v="Big Star"/>
    <s v="2737686b-a47c-4531-82e1-3c265a6f9c6f"/>
    <s v="-"/>
    <s v="1038"/>
    <s v="March 10, 2025 9:09:46 AM"/>
    <n v="45733.604166666664"/>
    <n v="45733.601643518516"/>
    <n v="45733.999305555553"/>
    <n v="45734.000833333332"/>
    <s v="-"/>
    <s v="completed"/>
    <n v="9.58"/>
    <n v="9.48"/>
    <n v="163.62"/>
    <n v="153.13999999999999"/>
    <n v="48.57"/>
    <n v="4.26"/>
    <n v="0"/>
    <s v="-"/>
    <n v="0.5"/>
    <n v="1"/>
    <n v="0.5"/>
    <n v="4.03"/>
    <s v="{&quot;scheduledTs&quot;:1742265574,&quot;startedTs&quot;:1742263800,&quot;completedTs&quot;:1742265600,&quot;cancelledTs&quot;:null}"/>
    <s v="B304"/>
    <s v="B304"/>
    <s v="Minivan"/>
    <s v="North &amp; South Central Plano"/>
    <n v="0"/>
    <n v="0"/>
    <s v="autoAccept"/>
    <n v="34"/>
    <n v="33"/>
    <n v="0"/>
    <n v="0"/>
    <n v="1"/>
    <n v="0"/>
    <n v="0"/>
    <s v="Morshed Chowdhury"/>
    <n v="0.5"/>
    <n v="50"/>
    <n v="9.5805555555555557"/>
    <n v="8.3000000000000007"/>
    <n v="0"/>
    <m/>
    <m/>
    <m/>
    <m/>
    <m/>
  </r>
  <r>
    <x v="41"/>
    <s v="Week2"/>
    <n v="45734"/>
    <n v="9.07"/>
    <n v="0"/>
    <n v="0"/>
    <n v="0"/>
    <n v="0"/>
    <x v="1"/>
    <d v="1899-12-30T14:26:54"/>
    <d v="1899-12-30T00:01:07"/>
    <n v="8.4"/>
    <s v="Big Star"/>
    <s v="d22ca91e-9e05-47b0-9632-0714ceae50e0"/>
    <s v="-"/>
    <s v="1034"/>
    <s v="March 10, 2025 9:09:19 AM"/>
    <n v="45734.604166666664"/>
    <n v="45734.602013888885"/>
    <n v="45734.999305555553"/>
    <n v="45735.000775462962"/>
    <s v="-"/>
    <s v="completed"/>
    <n v="9.57"/>
    <n v="9.48"/>
    <n v="203.15"/>
    <n v="195.13"/>
    <n v="94.62"/>
    <n v="6.35"/>
    <n v="0"/>
    <s v="-"/>
    <n v="0.50027777777777782"/>
    <n v="1"/>
    <n v="0.5"/>
    <n v="2.09"/>
    <s v="{&quot;scheduledTs&quot;:1742347255,&quot;startedTs&quot;:1742345460,&quot;completedTs&quot;:1742347261,&quot;cancelledTs&quot;:null}"/>
    <s v="B309"/>
    <s v="B309"/>
    <s v="Minivan"/>
    <s v="East Plano &amp; East Telecom"/>
    <n v="0"/>
    <n v="0"/>
    <s v="autoAccept"/>
    <n v="29"/>
    <n v="27"/>
    <n v="0"/>
    <n v="0"/>
    <n v="2"/>
    <n v="0"/>
    <n v="0"/>
    <s v="Morshed Chowdhury"/>
    <n v="0.50027777777777782"/>
    <n v="50"/>
    <n v="9.5702777777777772"/>
    <n v="8.4"/>
    <n v="0"/>
    <m/>
    <m/>
    <m/>
    <m/>
    <m/>
  </r>
  <r>
    <x v="41"/>
    <s v="Week2"/>
    <n v="45735"/>
    <n v="9.0949999999999989"/>
    <n v="0"/>
    <n v="0"/>
    <n v="0"/>
    <n v="0"/>
    <x v="1"/>
    <d v="1899-12-30T14:25:18"/>
    <d v="1899-12-30T00:01:00"/>
    <n v="6.96"/>
    <s v="Big Star"/>
    <s v="07d2f4a0-4f3b-45c3-9ba1-5e1110b240e7"/>
    <s v="-"/>
    <s v="1026"/>
    <s v="March 17, 2025 11:26:48 AM"/>
    <n v="45735.604166666664"/>
    <n v="45735.600902777776"/>
    <n v="45735.999305555553"/>
    <n v="45736.000740740739"/>
    <s v="-"/>
    <s v="completed"/>
    <n v="9.6"/>
    <n v="9.48"/>
    <n v="119.64"/>
    <n v="107.97"/>
    <n v="68.75"/>
    <n v="8.5299999999999994"/>
    <n v="0"/>
    <s v="-"/>
    <n v="0.5"/>
    <n v="2"/>
    <n v="1"/>
    <n v="0.34"/>
    <s v="{&quot;scheduledTs&quot;:1742430571,&quot;startedTs&quot;:1742428801,&quot;completedTs&quot;:1742430601,&quot;cancelledTs&quot;:null},{&quot;scheduledTs&quot;:1742434800,&quot;startedTs&quot;:null,&quot;completedTs&quot;:null,&quot;cancelledTs&quot;:1742434036}"/>
    <s v="B305"/>
    <s v="B305"/>
    <s v="Minivan"/>
    <s v="Legacy"/>
    <n v="0"/>
    <n v="0"/>
    <s v="autoAccept"/>
    <n v="13"/>
    <n v="13"/>
    <n v="0"/>
    <n v="0"/>
    <n v="0"/>
    <n v="0"/>
    <n v="0"/>
    <s v="Morshed Chowdhury"/>
    <n v="0.5"/>
    <n v="50"/>
    <n v="9.5949999999999989"/>
    <n v="6.96"/>
    <n v="0"/>
    <m/>
    <m/>
    <m/>
    <m/>
    <m/>
  </r>
  <r>
    <x v="41"/>
    <s v="Week2"/>
    <n v="45736"/>
    <n v="9.0352777777777771"/>
    <n v="0"/>
    <n v="0"/>
    <n v="0"/>
    <n v="0"/>
    <x v="1"/>
    <d v="1899-12-30T14:27:55"/>
    <d v="1899-12-30T00:01:00"/>
    <n v="6.92"/>
    <s v="Big Star"/>
    <s v="43b783c4-117c-4832-aaf4-11fd2a9a0fa3"/>
    <s v="-"/>
    <s v="1026"/>
    <s v="March 17, 2025 11:42:19 AM"/>
    <n v="45736.604166666664"/>
    <n v="45736.602731481478"/>
    <n v="45736.999305555553"/>
    <n v="45737.000740740739"/>
    <s v="-"/>
    <s v="completed"/>
    <n v="9.5500000000000007"/>
    <n v="9.48"/>
    <n v="79.34"/>
    <n v="68.400000000000006"/>
    <n v="57.11"/>
    <n v="9.17"/>
    <n v="0"/>
    <s v="ETA 30 mins to Legacy swamping out"/>
    <n v="0.51611111111111108"/>
    <n v="1"/>
    <n v="0.5"/>
    <n v="2.34"/>
    <s v="{&quot;scheduledTs&quot;:1742517008,&quot;startedTs&quot;:1742515203,&quot;completedTs&quot;:1742517061,&quot;cancelledTs&quot;:null}"/>
    <s v="B305"/>
    <s v="B305"/>
    <s v="Minivan"/>
    <s v="Legacy"/>
    <n v="0"/>
    <n v="0"/>
    <s v="autoAccept"/>
    <n v="8"/>
    <n v="7"/>
    <n v="0"/>
    <n v="0"/>
    <n v="1"/>
    <n v="0"/>
    <n v="0"/>
    <s v="Morshed Chowdhury"/>
    <n v="0.51611111111111108"/>
    <n v="50"/>
    <n v="9.5513888888888889"/>
    <n v="6.92"/>
    <n v="0"/>
    <m/>
    <m/>
    <m/>
    <m/>
    <m/>
  </r>
  <r>
    <x v="41"/>
    <s v="Week2"/>
    <n v="45738"/>
    <n v="9.0533333333333328"/>
    <n v="0"/>
    <n v="0"/>
    <n v="0"/>
    <n v="0"/>
    <x v="1"/>
    <d v="1899-12-30T14:26:52"/>
    <d v="1899-12-30T00:01:03"/>
    <n v="8.59"/>
    <s v="Big Star"/>
    <s v="216899bd-2da2-4f00-b4fd-8cbef899327c"/>
    <s v="-"/>
    <s v="2036"/>
    <s v="March 14, 2025 11:28:07 AM"/>
    <n v="45738.604166666664"/>
    <n v="45738.60125"/>
    <n v="45738.999305555553"/>
    <n v="45739.000810185185"/>
    <s v="-"/>
    <s v="completed"/>
    <n v="9.59"/>
    <n v="9.48"/>
    <n v="207.19"/>
    <n v="201.51"/>
    <n v="72.77"/>
    <n v="5.38"/>
    <n v="0"/>
    <s v="-"/>
    <n v="0.5163888888888889"/>
    <n v="1"/>
    <n v="0.5"/>
    <n v="3.24"/>
    <s v="{&quot;scheduledTs&quot;:1742691033,&quot;startedTs&quot;:1742689202,&quot;completedTs&quot;:1742691061,&quot;cancelledTs&quot;:null}"/>
    <s v="B377"/>
    <s v="B377"/>
    <s v="Minivan"/>
    <s v="North &amp; South Central Plano"/>
    <n v="0"/>
    <n v="0"/>
    <s v="autoAccept"/>
    <n v="27"/>
    <n v="23"/>
    <n v="0"/>
    <n v="0"/>
    <n v="4"/>
    <n v="0"/>
    <n v="0"/>
    <s v="Morshed Chowdhury"/>
    <n v="0.5163888888888889"/>
    <n v="50"/>
    <n v="9.5697222222222216"/>
    <n v="8.59"/>
    <n v="0"/>
    <m/>
    <m/>
    <m/>
    <m/>
    <m/>
  </r>
  <r>
    <x v="41"/>
    <s v="Week2"/>
    <n v="45739"/>
    <n v="8.8944444444444439"/>
    <n v="0"/>
    <n v="0"/>
    <n v="0"/>
    <n v="0"/>
    <x v="1"/>
    <d v="1899-12-30T14:25:19"/>
    <d v="1899-12-30T00:00:59"/>
    <n v="0.12"/>
    <s v="Big Star"/>
    <s v="bc668e6c-cc0b-4046-88dd-c759c6e8206f"/>
    <s v="-"/>
    <s v="3032"/>
    <s v="March 14, 2025 11:31:37 AM"/>
    <n v="45739.604166666664"/>
    <n v="45739.600914351853"/>
    <n v="45739.999305555553"/>
    <n v="45740.000717592593"/>
    <s v="-"/>
    <s v="completed"/>
    <n v="9.6"/>
    <n v="9.48"/>
    <n v="10.119999999999999"/>
    <n v="1.1499999999999999"/>
    <n v="8.9700000000000006"/>
    <n v="15.3"/>
    <n v="0"/>
    <s v="-"/>
    <n v="0.7"/>
    <n v="2"/>
    <n v="1"/>
    <n v="0.28999999999999998"/>
    <s v="{&quot;scheduledTs&quot;:1742775116,&quot;startedTs&quot;:1742774401,&quot;completedTs&quot;:null,&quot;cancelledTs&quot;:1742775120},{&quot;scheduledTs&quot;:1742778776,&quot;startedTs&quot;:1742776980,&quot;completedTs&quot;:1742778781,&quot;cancelledTs&quot;:null}"/>
    <s v="B303"/>
    <s v="B303"/>
    <s v="Minivan"/>
    <s v="Legacy"/>
    <n v="0"/>
    <n v="0"/>
    <s v="autoAccept"/>
    <n v="1"/>
    <n v="1"/>
    <n v="0"/>
    <n v="0"/>
    <n v="0"/>
    <n v="0"/>
    <n v="0"/>
    <s v="Morshed Chowdhury"/>
    <n v="0.7"/>
    <n v="50"/>
    <n v="9.5944444444444432"/>
    <n v="0.12"/>
    <n v="0"/>
    <m/>
    <m/>
    <m/>
    <m/>
    <m/>
  </r>
  <r>
    <x v="42"/>
    <s v="Week2"/>
    <n v="45733"/>
    <n v="9.2030555555555562"/>
    <n v="0"/>
    <n v="0"/>
    <n v="0"/>
    <n v="0"/>
    <x v="3"/>
    <d v="1899-12-30T04:55:47"/>
    <d v="1899-12-30T14:38:05"/>
    <n v="8.36"/>
    <s v="Big Star"/>
    <s v="ef3a082b-a752-49f5-a14e-cbc98e1cae4b"/>
    <s v="-"/>
    <s v="1045"/>
    <s v="March 10, 2025 9:09:44 AM"/>
    <n v="45733.208333333336"/>
    <n v="45733.205405092594"/>
    <n v="45733.604166666664"/>
    <n v="45733.609791666669"/>
    <s v="-"/>
    <s v="completed"/>
    <n v="9.7100000000000009"/>
    <n v="9.5"/>
    <n v="248.05"/>
    <n v="235.55"/>
    <n v="84.94"/>
    <n v="5.33"/>
    <n v="0"/>
    <s v="-"/>
    <n v="0.50194444444444442"/>
    <n v="1"/>
    <n v="0.5"/>
    <n v="2.98"/>
    <s v="{&quot;scheduledTs&quot;:1742223719,&quot;startedTs&quot;:1742221922,&quot;completedTs&quot;:1742223729,&quot;cancelledTs&quot;:null}"/>
    <s v="B376"/>
    <s v="B376"/>
    <s v="Minivan"/>
    <s v="Farmers Branch"/>
    <n v="0"/>
    <n v="0"/>
    <s v="autoAccept"/>
    <n v="36"/>
    <n v="35"/>
    <n v="0"/>
    <n v="0"/>
    <n v="1"/>
    <n v="0"/>
    <n v="0"/>
    <s v="Natalie  Haney"/>
    <n v="0.50194444444444442"/>
    <n v="50"/>
    <n v="9.7050000000000001"/>
    <n v="8.36"/>
    <n v="0"/>
    <m/>
    <m/>
    <m/>
    <m/>
    <m/>
  </r>
  <r>
    <x v="42"/>
    <s v="Week2"/>
    <n v="45734"/>
    <n v="9.086666666666666"/>
    <n v="0"/>
    <n v="0"/>
    <n v="0"/>
    <n v="0"/>
    <x v="3"/>
    <d v="1899-12-30T04:56:12"/>
    <d v="1899-12-30T14:32:27"/>
    <n v="8.2200000000000006"/>
    <s v="Big Star"/>
    <s v="2ede8a93-ae22-43bc-85cb-c90537d36b22"/>
    <s v="-"/>
    <s v="1045"/>
    <s v="March 10, 2025 9:09:18 AM"/>
    <n v="45734.208333333336"/>
    <n v="45734.205694444441"/>
    <n v="45734.604166666664"/>
    <n v="45734.605879629627"/>
    <s v="-"/>
    <s v="completed"/>
    <n v="9.6"/>
    <n v="9.5"/>
    <n v="136.25"/>
    <n v="131.63999999999999"/>
    <n v="76.569999999999993"/>
    <n v="7.05"/>
    <n v="1.05"/>
    <s v="-"/>
    <n v="0.5"/>
    <n v="1"/>
    <n v="0.5"/>
    <n v="1.05"/>
    <s v="{&quot;scheduledTs&quot;:1742311176,&quot;startedTs&quot;:1742309402,&quot;completedTs&quot;:1742311202,&quot;cancelledTs&quot;:null}"/>
    <s v="B376"/>
    <s v="B376"/>
    <s v="Minivan"/>
    <s v="Farmers Branch"/>
    <n v="0"/>
    <n v="0"/>
    <s v="autoAccept"/>
    <n v="25"/>
    <n v="22"/>
    <n v="0"/>
    <n v="0"/>
    <n v="3"/>
    <n v="0"/>
    <n v="0"/>
    <s v="Natalie  Haney"/>
    <n v="0.51749999999999996"/>
    <n v="50"/>
    <n v="9.6041666666666661"/>
    <n v="8.2200000000000006"/>
    <n v="0"/>
    <m/>
    <m/>
    <m/>
    <m/>
    <m/>
  </r>
  <r>
    <x v="42"/>
    <s v="Week2"/>
    <n v="45735"/>
    <n v="8.5183888888888895"/>
    <n v="0"/>
    <n v="0"/>
    <n v="0"/>
    <n v="0"/>
    <x v="3"/>
    <d v="1899-12-30T04:55:12"/>
    <d v="1899-12-30T14:33:20"/>
    <n v="8.33"/>
    <s v="Big Star"/>
    <s v="027d28eb-46c7-4311-ab92-27cec716f798"/>
    <s v="-"/>
    <s v="1045"/>
    <s v="March 17, 2025 11:26:49 AM"/>
    <n v="45735.208333333336"/>
    <n v="45735.205000000002"/>
    <n v="45735.604166666664"/>
    <n v="45735.606990740744"/>
    <s v="-"/>
    <s v="completed"/>
    <n v="9.65"/>
    <n v="9.5"/>
    <n v="114.9"/>
    <n v="105.93"/>
    <n v="55.95"/>
    <n v="6.64"/>
    <n v="36.08"/>
    <s v="paused 30 min waiting for gas card. AH"/>
    <n v="0.51583333333333337"/>
    <n v="1"/>
    <n v="0.5"/>
    <n v="4.4000000000000004"/>
    <s v="{&quot;scheduledTs&quot;:1742398381,&quot;startedTs&quot;:1742396527,&quot;completedTs&quot;:1742398384,&quot;cancelledTs&quot;:null}"/>
    <s v="B376"/>
    <s v="B376"/>
    <s v="Minivan"/>
    <s v="Farmers Branch"/>
    <n v="0"/>
    <n v="0"/>
    <s v="autoAccept"/>
    <n v="33"/>
    <n v="31"/>
    <n v="0"/>
    <n v="0"/>
    <n v="2"/>
    <n v="0"/>
    <n v="0"/>
    <s v="Natalie  Haney"/>
    <n v="1.1171666666666666"/>
    <n v="50"/>
    <n v="9.6355555555555554"/>
    <n v="8.33"/>
    <n v="0"/>
    <m/>
    <m/>
    <m/>
    <m/>
    <m/>
  </r>
  <r>
    <x v="42"/>
    <s v="Week2"/>
    <n v="45738"/>
    <n v="8.8752777777777769"/>
    <n v="0"/>
    <n v="8.9120370370370373E-4"/>
    <n v="0"/>
    <n v="50"/>
    <x v="3"/>
    <d v="1899-12-30T04:55:16"/>
    <d v="1899-12-30T14:18:43"/>
    <n v="8.0399999999999991"/>
    <s v="Big Star"/>
    <s v="01d3439d-4996-406d-b612-378d3ba67e40"/>
    <s v="-"/>
    <s v="2041"/>
    <s v="March 14, 2025 11:28:03 AM"/>
    <n v="45738.208333333336"/>
    <n v="45738.205046296294"/>
    <n v="45738.597222222219"/>
    <n v="45738.598645833335"/>
    <s v="-"/>
    <s v="completed"/>
    <n v="9.4499999999999993"/>
    <n v="9.33"/>
    <n v="138.11000000000001"/>
    <n v="131.5"/>
    <n v="64.430000000000007"/>
    <n v="6.29"/>
    <n v="0"/>
    <s v="-"/>
    <n v="0.51555555555555554"/>
    <n v="1"/>
    <n v="0.5"/>
    <n v="2.27"/>
    <s v="{&quot;scheduledTs&quot;:1742655840,&quot;startedTs&quot;:1742653985,&quot;completedTs&quot;:1742655841,&quot;cancelledTs&quot;:null}"/>
    <s v="B311"/>
    <s v="B311"/>
    <s v="Minivan"/>
    <s v="Farmers Branch"/>
    <n v="0"/>
    <n v="0"/>
    <s v="autoAccept"/>
    <n v="28"/>
    <n v="21"/>
    <n v="0"/>
    <n v="0"/>
    <n v="7"/>
    <n v="0"/>
    <n v="0"/>
    <s v="Natalie  Haney"/>
    <n v="0.51555555555555554"/>
    <n v="50"/>
    <n v="9.3908333333333331"/>
    <n v="8.0399999999999991"/>
    <n v="50"/>
    <m/>
    <m/>
    <m/>
    <m/>
    <m/>
  </r>
  <r>
    <x v="42"/>
    <s v="Week2"/>
    <n v="45739"/>
    <n v="9.1183333333333323"/>
    <n v="0"/>
    <n v="0"/>
    <n v="0"/>
    <n v="0"/>
    <x v="3"/>
    <d v="1899-12-30T04:55:04"/>
    <d v="1899-12-30T14:32:10"/>
    <n v="7.64"/>
    <s v="Big Star"/>
    <s v="6315c7ec-1495-467e-9f55-95356a4031db"/>
    <s v="-"/>
    <s v="3039"/>
    <s v="March 14, 2025 11:31:35 AM"/>
    <n v="45739.208333333336"/>
    <n v="45739.204907407409"/>
    <n v="45739.604166666664"/>
    <n v="45739.605671296296"/>
    <s v="-"/>
    <s v="completed"/>
    <n v="9.6199999999999992"/>
    <n v="9.5"/>
    <n v="180.1"/>
    <n v="165.99"/>
    <n v="101.25"/>
    <n v="8.2899999999999991"/>
    <n v="0"/>
    <s v="-"/>
    <n v="0.5"/>
    <n v="1"/>
    <n v="0.5"/>
    <n v="3.05"/>
    <s v="{&quot;scheduledTs&quot;:1742742043,&quot;startedTs&quot;:1742740262,&quot;completedTs&quot;:1742742062,&quot;cancelledTs&quot;:null}"/>
    <s v="B311"/>
    <s v="B311"/>
    <s v="Minivan"/>
    <s v="Farmers Branch"/>
    <n v="0"/>
    <n v="0"/>
    <s v="autoAccept"/>
    <n v="15"/>
    <n v="14"/>
    <n v="0"/>
    <n v="0"/>
    <n v="1"/>
    <n v="0"/>
    <n v="0"/>
    <s v="Natalie  Haney"/>
    <n v="0.5"/>
    <n v="50"/>
    <n v="9.6183333333333323"/>
    <n v="7.64"/>
    <n v="0"/>
    <m/>
    <m/>
    <m/>
    <m/>
    <m/>
  </r>
  <r>
    <x v="43"/>
    <s v="Week2"/>
    <n v="45733"/>
    <n v="9.030555555555555"/>
    <n v="0"/>
    <n v="0"/>
    <n v="0"/>
    <n v="0"/>
    <x v="3"/>
    <d v="1899-12-30T04:59:19"/>
    <d v="1899-12-30T14:32:01"/>
    <n v="8.33"/>
    <s v="Big Star"/>
    <s v="ba2a9c78-c96f-4823-a361-14ec6756adfd"/>
    <s v="-"/>
    <s v="1055"/>
    <s v="March 10, 2025 9:09:45 AM"/>
    <n v="45733.208333333336"/>
    <n v="45733.207858796297"/>
    <n v="45733.604166666664"/>
    <n v="45733.605624999997"/>
    <s v="-"/>
    <s v="completed"/>
    <n v="9.5500000000000007"/>
    <n v="9.5"/>
    <n v="191.26"/>
    <n v="182.31"/>
    <n v="117.97"/>
    <n v="6.96"/>
    <n v="0"/>
    <s v="-"/>
    <n v="0.51444444444444448"/>
    <n v="1"/>
    <n v="0.5"/>
    <n v="6.54"/>
    <s v="{&quot;scheduledTs&quot;:1742226833,&quot;startedTs&quot;:1742224989,&quot;completedTs&quot;:1742226841,&quot;cancelledTs&quot;:null}"/>
    <s v="B357"/>
    <s v="B357"/>
    <s v="Minivan"/>
    <s v="Keller Springs &amp; NW Carrollton"/>
    <n v="0"/>
    <n v="0"/>
    <s v="autoAccept"/>
    <n v="21"/>
    <n v="16"/>
    <n v="0"/>
    <n v="0"/>
    <n v="5"/>
    <n v="0"/>
    <n v="0"/>
    <s v="Natasha Tittle"/>
    <n v="0.51444444444444448"/>
    <n v="50"/>
    <n v="9.5449999999999999"/>
    <n v="8.33"/>
    <n v="0"/>
    <m/>
    <m/>
    <m/>
    <m/>
    <m/>
  </r>
  <r>
    <x v="43"/>
    <s v="Week2"/>
    <n v="45738"/>
    <n v="9.4819444444444443"/>
    <n v="0"/>
    <n v="0"/>
    <n v="0"/>
    <n v="0"/>
    <x v="3"/>
    <d v="1899-12-30T04:55:06"/>
    <d v="1899-12-30T14:32:07"/>
    <n v="8.17"/>
    <s v="Big Star"/>
    <s v="4a0bc5bf-bc79-4f77-81b5-3a4ee5185ec5"/>
    <s v="-"/>
    <s v="2039"/>
    <s v="March 14, 2025 11:28:04 AM"/>
    <n v="45738.208333333336"/>
    <n v="45738.204930555556"/>
    <n v="45738.604166666664"/>
    <n v="45738.605671296296"/>
    <s v="-"/>
    <s v="completed"/>
    <n v="9.6199999999999992"/>
    <n v="9.5"/>
    <n v="146.16999999999999"/>
    <n v="138.36000000000001"/>
    <n v="81.47"/>
    <n v="6.39"/>
    <n v="0"/>
    <s v="-"/>
    <n v="0.13500000000000001"/>
    <n v="1"/>
    <n v="0.5"/>
    <n v="2.89"/>
    <s v="{&quot;scheduledTs&quot;:1742656059,&quot;startedTs&quot;:1742655603,&quot;completedTs&quot;:null,&quot;cancelledTs&quot;:1742656089}"/>
    <s v="B347"/>
    <s v="B347"/>
    <s v="Minivan"/>
    <s v="Cypress Waters"/>
    <n v="0"/>
    <n v="0"/>
    <s v="autoAccept"/>
    <n v="25"/>
    <n v="25"/>
    <n v="0"/>
    <n v="0"/>
    <n v="0"/>
    <n v="0"/>
    <n v="0"/>
    <s v="Natasha Tittle"/>
    <n v="0.13500000000000001"/>
    <n v="50"/>
    <n v="9.6169444444444441"/>
    <n v="8.17"/>
    <n v="0"/>
    <m/>
    <m/>
    <m/>
    <m/>
    <m/>
  </r>
  <r>
    <x v="44"/>
    <s v="Week2"/>
    <n v="45736"/>
    <n v="8.4508333333333336"/>
    <n v="2.361111111111111E-2"/>
    <n v="0"/>
    <n v="50"/>
    <n v="0"/>
    <x v="3"/>
    <d v="1899-12-30T15:04:00"/>
    <d v="1899-12-30T00:01:03"/>
    <n v="7.19"/>
    <s v="Big Star"/>
    <s v="c66a099e-25f2-4431-8d83-f6e93cbc9edd"/>
    <s v="-"/>
    <s v="1034"/>
    <s v="March 17, 2025 11:42:20 AM"/>
    <n v="45736.604166666664"/>
    <n v="45736.624918981484"/>
    <n v="45736.999305555553"/>
    <n v="45737.000798611109"/>
    <s v="-"/>
    <s v="completed"/>
    <n v="9.02"/>
    <n v="9.48"/>
    <n v="118.35"/>
    <n v="107.91"/>
    <n v="67.14"/>
    <n v="6.56"/>
    <n v="0"/>
    <s v="-"/>
    <n v="0.5"/>
    <n v="1"/>
    <n v="0.5"/>
    <n v="2.21"/>
    <s v="{&quot;scheduledTs&quot;:1742517354,&quot;startedTs&quot;:1742515560,&quot;completedTs&quot;:1742517360,&quot;cancelledTs&quot;:null}"/>
    <s v="B311"/>
    <s v="B311"/>
    <s v="Minivan"/>
    <s v="East Plano &amp; East Telecom"/>
    <n v="0"/>
    <n v="0"/>
    <s v="autoAccept"/>
    <n v="25"/>
    <n v="24"/>
    <n v="0"/>
    <n v="0"/>
    <n v="1"/>
    <n v="0"/>
    <n v="0"/>
    <s v="Nekedra Jacobs"/>
    <n v="0.5"/>
    <n v="50"/>
    <n v="8.9508333333333336"/>
    <n v="7.19"/>
    <n v="50"/>
    <m/>
    <m/>
    <m/>
    <m/>
    <m/>
  </r>
  <r>
    <x v="44"/>
    <s v="Week2"/>
    <n v="45738"/>
    <n v="9.0680555555555546"/>
    <n v="0"/>
    <n v="0"/>
    <n v="0"/>
    <n v="0"/>
    <x v="3"/>
    <d v="1899-12-30T14:27:06"/>
    <d v="1899-12-30T00:01:11"/>
    <n v="6.63"/>
    <s v="Big Star"/>
    <s v="6dfade1c-e53e-4373-887f-71a48abb9124"/>
    <s v="-"/>
    <s v="2034"/>
    <s v="March 14, 2025 11:28:06 AM"/>
    <n v="45738.604166666664"/>
    <n v="45738.600787037038"/>
    <n v="45738.999305555553"/>
    <n v="45739.000868055555"/>
    <s v="-"/>
    <s v="completed"/>
    <n v="9.6"/>
    <n v="9.48"/>
    <n v="132.71"/>
    <n v="116.85"/>
    <n v="81.209999999999994"/>
    <n v="7.79"/>
    <n v="0"/>
    <s v="-"/>
    <n v="0.5"/>
    <n v="1"/>
    <n v="0.5"/>
    <n v="6.49"/>
    <s v="{&quot;scheduledTs&quot;:1742693596,&quot;startedTs&quot;:1742691840,&quot;completedTs&quot;:1742693640,&quot;cancelledTs&quot;:null}"/>
    <s v="B312"/>
    <s v="B312"/>
    <s v="Minivan"/>
    <s v="Far North Plano"/>
    <n v="0"/>
    <n v="0"/>
    <s v="autoAccept"/>
    <n v="20"/>
    <n v="20"/>
    <n v="0"/>
    <n v="0"/>
    <n v="0"/>
    <n v="0"/>
    <n v="0"/>
    <s v="Nekedra Jacobs"/>
    <n v="0.5"/>
    <n v="50"/>
    <n v="9.5680555555555546"/>
    <n v="6.63"/>
    <n v="0"/>
    <m/>
    <m/>
    <m/>
    <m/>
    <m/>
  </r>
  <r>
    <x v="44"/>
    <s v="Week2"/>
    <n v="45739"/>
    <n v="9.0499999999999989"/>
    <n v="0"/>
    <n v="0"/>
    <n v="0"/>
    <n v="0"/>
    <x v="3"/>
    <d v="1899-12-30T14:28:06"/>
    <d v="1899-12-30T00:01:06"/>
    <n v="7.52"/>
    <s v="Big Star"/>
    <s v="20fc9398-528a-4295-84c8-9a6df7490dd2"/>
    <s v="-"/>
    <s v="3040"/>
    <s v="March 14, 2025 11:31:38 AM"/>
    <n v="45739.604166666664"/>
    <n v="45739.602847222224"/>
    <n v="45739.999305555553"/>
    <n v="45740.000775462962"/>
    <s v="-"/>
    <s v="completed"/>
    <n v="9.5500000000000007"/>
    <n v="9.48"/>
    <n v="116.53"/>
    <n v="112.92"/>
    <n v="65.53"/>
    <n v="6.99"/>
    <n v="0"/>
    <s v="-"/>
    <n v="0.5"/>
    <n v="1"/>
    <n v="0.5"/>
    <n v="0"/>
    <s v="{&quot;scheduledTs&quot;:1742780676,&quot;startedTs&quot;:1742778900,&quot;completedTs&quot;:1742780700,&quot;cancelledTs&quot;:null}"/>
    <s v="B376"/>
    <s v="B376"/>
    <s v="Minivan"/>
    <s v="Farmers Branch"/>
    <n v="0"/>
    <n v="0"/>
    <s v="autoAccept"/>
    <n v="34"/>
    <n v="32"/>
    <n v="0"/>
    <n v="0"/>
    <n v="2"/>
    <n v="0"/>
    <n v="0"/>
    <s v="Nekedra Jacobs"/>
    <n v="0.5"/>
    <n v="50"/>
    <n v="9.5499999999999989"/>
    <n v="7.52"/>
    <n v="0"/>
    <m/>
    <m/>
    <m/>
    <m/>
    <m/>
  </r>
  <r>
    <x v="45"/>
    <s v="Week2"/>
    <n v="45738"/>
    <n v="7.6149999999999993"/>
    <n v="0"/>
    <n v="0"/>
    <n v="0"/>
    <n v="0"/>
    <x v="2"/>
    <d v="1899-12-30T12:25:12"/>
    <d v="1899-12-30T20:02:06"/>
    <n v="7.1"/>
    <s v="Big Star"/>
    <s v="464fdf1f-73b5-4b1d-a803-2fb1c4fc6978"/>
    <s v="-"/>
    <s v="1084"/>
    <s v="March 14, 2025 11:28:05 AM"/>
    <n v="45738.520833333336"/>
    <n v="45738.517500000002"/>
    <n v="45738.833333333336"/>
    <n v="45738.834814814814"/>
    <s v="-"/>
    <s v="completed"/>
    <n v="7.62"/>
    <n v="7.5"/>
    <n v="254.15"/>
    <n v="234.98"/>
    <n v="118.21"/>
    <n v="4.25"/>
    <n v="0"/>
    <s v="-"/>
    <n v="0"/>
    <n v="0"/>
    <n v="0"/>
    <n v="0"/>
    <s v="-"/>
    <s v="B320"/>
    <s v="B320"/>
    <s v="Minivan"/>
    <s v="North Dallas Zone to Zone"/>
    <n v="0"/>
    <n v="0"/>
    <s v="autoAccept"/>
    <n v="25"/>
    <n v="24"/>
    <n v="0"/>
    <n v="0"/>
    <n v="1"/>
    <n v="0"/>
    <n v="0"/>
    <s v="Phillip Saylor"/>
    <n v="0"/>
    <n v="50"/>
    <n v="7.6149999999999993"/>
    <n v="7.1"/>
    <n v="0"/>
    <m/>
    <m/>
    <m/>
    <m/>
    <m/>
  </r>
  <r>
    <x v="46"/>
    <s v="Week2"/>
    <n v="45733"/>
    <n v="9.0666666666666664"/>
    <n v="0"/>
    <n v="0"/>
    <n v="0"/>
    <n v="0"/>
    <x v="2"/>
    <d v="1899-12-30T14:26:11"/>
    <d v="1899-12-30T00:00:11"/>
    <n v="8.48"/>
    <s v="Big Star"/>
    <s v="585960b8-8648-4fe4-a475-cee2ec546897"/>
    <s v="-"/>
    <s v="1088"/>
    <s v="March 10, 2025 9:09:47 AM"/>
    <n v="45733.604166666664"/>
    <n v="45733.6015162037"/>
    <n v="45733.999305555553"/>
    <n v="45734.000138888892"/>
    <s v="-"/>
    <s v="completed"/>
    <n v="9.57"/>
    <n v="9.48"/>
    <n v="156.19"/>
    <n v="156.15"/>
    <n v="65.849999999999994"/>
    <n v="5.96"/>
    <n v="0"/>
    <s v="-"/>
    <n v="0.5"/>
    <n v="1"/>
    <n v="0.5"/>
    <n v="0"/>
    <s v="{&quot;scheduledTs&quot;:1742266371,&quot;startedTs&quot;:1742264580,&quot;completedTs&quot;:1742266380,&quot;cancelledTs&quot;:null}"/>
    <s v="B375"/>
    <s v="B375"/>
    <s v="Minivan"/>
    <s v="Park Cities"/>
    <n v="0"/>
    <n v="0"/>
    <s v="autoAccept"/>
    <n v="25"/>
    <n v="21"/>
    <n v="0"/>
    <n v="0"/>
    <n v="4"/>
    <n v="0"/>
    <n v="0"/>
    <s v="Prince Williams"/>
    <n v="0.5"/>
    <n v="50"/>
    <n v="9.5666666666666664"/>
    <n v="8.48"/>
    <n v="0"/>
    <m/>
    <m/>
    <m/>
    <m/>
    <m/>
  </r>
  <r>
    <x v="46"/>
    <s v="Week2"/>
    <n v="45734"/>
    <n v="9.0469444444444456"/>
    <n v="0"/>
    <n v="0"/>
    <n v="0"/>
    <n v="0"/>
    <x v="2"/>
    <d v="1899-12-30T14:27:10"/>
    <d v="1899-12-30T00:00:00"/>
    <n v="8.4"/>
    <s v="Big Star"/>
    <s v="181786b6-6cd9-4e40-b6a2-56f5ba124c61"/>
    <s v="-"/>
    <s v="1088"/>
    <s v="March 10, 2025 9:09:19 AM"/>
    <n v="45734.604166666664"/>
    <n v="45734.602199074077"/>
    <n v="45734.999305555553"/>
    <n v="45735.000034722223"/>
    <s v="-"/>
    <s v="completed"/>
    <n v="9.5500000000000007"/>
    <n v="9.48"/>
    <n v="154.57"/>
    <n v="143.28"/>
    <n v="54.55"/>
    <n v="4.91"/>
    <n v="0"/>
    <s v="-"/>
    <n v="0.50027777777777782"/>
    <n v="1"/>
    <n v="0.5"/>
    <n v="0.23"/>
    <s v="{&quot;scheduledTs&quot;:1742347293,&quot;startedTs&quot;:1742345520,&quot;completedTs&quot;:1742347321,&quot;cancelledTs&quot;:null}"/>
    <s v="B375"/>
    <s v="B375"/>
    <s v="Minivan"/>
    <s v="Park Cities"/>
    <n v="0"/>
    <n v="0"/>
    <s v="autoAccept"/>
    <n v="25"/>
    <n v="18"/>
    <n v="0"/>
    <n v="0"/>
    <n v="7"/>
    <n v="0"/>
    <n v="0"/>
    <s v="Prince Williams"/>
    <n v="0.50027777777777782"/>
    <n v="50"/>
    <n v="9.5472222222222225"/>
    <n v="8.4"/>
    <n v="0"/>
    <m/>
    <m/>
    <m/>
    <m/>
    <m/>
  </r>
  <r>
    <x v="46"/>
    <s v="Week2"/>
    <n v="45735"/>
    <n v="9.0144444444444449"/>
    <n v="0"/>
    <n v="0"/>
    <n v="0"/>
    <n v="0"/>
    <x v="2"/>
    <d v="1899-12-30T14:29:14"/>
    <d v="1899-12-30T00:00:06"/>
    <n v="7.58"/>
    <s v="Big Star"/>
    <s v="e83f00f5-cd3e-46ba-9448-a3eba30bd23b"/>
    <s v="-"/>
    <s v="1088"/>
    <s v="March 17, 2025 11:26:49 AM"/>
    <n v="45735.604166666664"/>
    <n v="45735.603634259256"/>
    <n v="45735.999305555553"/>
    <n v="45736.000092592592"/>
    <s v="-"/>
    <s v="completed"/>
    <n v="9.52"/>
    <n v="9.48"/>
    <n v="178.16"/>
    <n v="178.11"/>
    <n v="77.39"/>
    <n v="5.79"/>
    <n v="0"/>
    <s v="-"/>
    <n v="0.5"/>
    <n v="1"/>
    <n v="0.5"/>
    <n v="0.3"/>
    <s v="{&quot;scheduledTs&quot;:1742432277,&quot;startedTs&quot;:1742430481,&quot;completedTs&quot;:1742432281,&quot;cancelledTs&quot;:null}"/>
    <s v="B375"/>
    <s v="B375"/>
    <s v="Minivan"/>
    <s v="Park Cities"/>
    <n v="0"/>
    <n v="0"/>
    <s v="autoAccept"/>
    <n v="30"/>
    <n v="26"/>
    <n v="0"/>
    <n v="0"/>
    <n v="4"/>
    <n v="0"/>
    <n v="0"/>
    <s v="Prince Williams"/>
    <n v="0.5"/>
    <n v="50"/>
    <n v="9.5144444444444449"/>
    <n v="7.58"/>
    <n v="0"/>
    <m/>
    <m/>
    <m/>
    <m/>
    <m/>
  </r>
  <r>
    <x v="46"/>
    <s v="Week2"/>
    <n v="45736"/>
    <n v="8.9874999999999989"/>
    <n v="0"/>
    <n v="0"/>
    <n v="0"/>
    <n v="0"/>
    <x v="2"/>
    <d v="1899-12-30T14:29:47"/>
    <d v="1899-12-30T00:00:03"/>
    <n v="8.06"/>
    <s v="Big Star"/>
    <s v="f817a873-549a-4712-a8ee-dc482bbf7952"/>
    <s v="-"/>
    <s v="1088"/>
    <s v="March 17, 2025 11:42:22 AM"/>
    <n v="45736.604166666664"/>
    <n v="45736.604027777779"/>
    <n v="45736.999305555553"/>
    <n v="45737.000069444446"/>
    <s v="-"/>
    <s v="completed"/>
    <n v="9.51"/>
    <n v="9.48"/>
    <n v="211.95"/>
    <n v="203.84"/>
    <n v="91.39"/>
    <n v="5.97"/>
    <n v="0"/>
    <s v="-"/>
    <n v="0.51694444444444443"/>
    <n v="1"/>
    <n v="0.5"/>
    <n v="1.01"/>
    <s v="{&quot;scheduledTs&quot;:1742518319,&quot;startedTs&quot;:1742516462,&quot;completedTs&quot;:1742518323,&quot;cancelledTs&quot;:null}"/>
    <s v="B375"/>
    <s v="B375"/>
    <s v="Minivan"/>
    <s v="Park Cities"/>
    <n v="0"/>
    <n v="0"/>
    <s v="autoAccept"/>
    <n v="29"/>
    <n v="26"/>
    <n v="0"/>
    <n v="0"/>
    <n v="3"/>
    <n v="0"/>
    <n v="0"/>
    <s v="Prince Williams"/>
    <n v="0.51694444444444443"/>
    <n v="50"/>
    <n v="9.5044444444444434"/>
    <n v="8.06"/>
    <n v="0"/>
    <m/>
    <m/>
    <m/>
    <m/>
    <m/>
  </r>
  <r>
    <x v="46"/>
    <s v="Week2"/>
    <n v="45737"/>
    <n v="9.0466666666666669"/>
    <n v="0"/>
    <n v="0"/>
    <n v="0"/>
    <n v="0"/>
    <x v="2"/>
    <d v="1899-12-30T14:27:15"/>
    <d v="1899-12-30T00:00:03"/>
    <n v="7.63"/>
    <s v="Big Star"/>
    <s v="ce8ca6f6-fd44-49a1-826a-fa7c6818236d"/>
    <s v="-"/>
    <s v="1084"/>
    <s v="March 17, 2025 11:48:17 AM"/>
    <n v="45737.604166666664"/>
    <n v="45737.602256944447"/>
    <n v="45737.999305555553"/>
    <n v="45738.000057870369"/>
    <s v="-"/>
    <s v="completed"/>
    <n v="9.5500000000000007"/>
    <n v="9.48"/>
    <n v="97.81"/>
    <n v="87.67"/>
    <n v="48.73"/>
    <n v="6.92"/>
    <n v="0"/>
    <s v="-"/>
    <n v="0.5"/>
    <n v="1"/>
    <n v="0.5"/>
    <n v="0"/>
    <s v="{&quot;scheduledTs&quot;:1742604355,&quot;startedTs&quot;:1742602561,&quot;completedTs&quot;:1742604361,&quot;cancelledTs&quot;:null}"/>
    <s v="B375"/>
    <s v="B375"/>
    <s v="Minivan"/>
    <s v="Park Cities"/>
    <n v="0"/>
    <n v="0"/>
    <s v="autoAccept"/>
    <n v="18"/>
    <n v="16"/>
    <n v="0"/>
    <n v="0"/>
    <n v="2"/>
    <n v="0"/>
    <n v="0"/>
    <s v="Prince Williams"/>
    <n v="0.5"/>
    <n v="50"/>
    <n v="9.5466666666666669"/>
    <n v="7.63"/>
    <n v="0"/>
    <m/>
    <m/>
    <m/>
    <m/>
    <m/>
  </r>
  <r>
    <x v="46"/>
    <s v="Week2"/>
    <n v="45739"/>
    <n v="9.041944444444443"/>
    <n v="0"/>
    <n v="0"/>
    <n v="0"/>
    <n v="0"/>
    <x v="2"/>
    <d v="1899-12-30T14:27:41"/>
    <d v="1899-12-30T00:00:13"/>
    <n v="8.06"/>
    <s v="Big Star"/>
    <s v="0947b407-e1b6-4b80-8855-6ab431f9256b"/>
    <s v="-"/>
    <s v="1088"/>
    <s v="March 14, 2025 11:31:37 AM"/>
    <n v="45739.604166666664"/>
    <n v="45739.60255787037"/>
    <n v="45739.999305555553"/>
    <n v="45740.000162037039"/>
    <s v="-"/>
    <s v="completed"/>
    <n v="9.5399999999999991"/>
    <n v="9.48"/>
    <n v="154.54"/>
    <n v="148.85"/>
    <n v="97.62"/>
    <n v="7.7"/>
    <n v="0"/>
    <s v="-"/>
    <n v="0.50027777777777782"/>
    <n v="1"/>
    <n v="0.5"/>
    <n v="2.6"/>
    <s v="{&quot;scheduledTs&quot;:1742779111,&quot;startedTs&quot;:1742777340,&quot;completedTs&quot;:1742779141,&quot;cancelledTs&quot;:null}"/>
    <s v="B375"/>
    <s v="B375"/>
    <s v="Minivan"/>
    <s v="Park Cities"/>
    <n v="0"/>
    <n v="0"/>
    <s v="autoAccept"/>
    <n v="21"/>
    <n v="17"/>
    <n v="0"/>
    <n v="0"/>
    <n v="4"/>
    <n v="0"/>
    <n v="0"/>
    <s v="Prince Williams"/>
    <n v="0.50027777777777782"/>
    <n v="50"/>
    <n v="9.5422222222222217"/>
    <n v="8.06"/>
    <n v="0"/>
    <m/>
    <m/>
    <m/>
    <m/>
    <m/>
  </r>
  <r>
    <x v="47"/>
    <s v="Week2"/>
    <n v="45733"/>
    <n v="9.0261111111111099"/>
    <n v="0"/>
    <n v="0"/>
    <n v="0"/>
    <n v="0"/>
    <x v="2"/>
    <d v="1899-12-30T14:29:30"/>
    <d v="1899-12-30T00:01:10"/>
    <n v="8.27"/>
    <s v="Big Star"/>
    <s v="3d1a7777-49db-404c-bcfc-d0d9cfcba3d4"/>
    <s v="-"/>
    <s v="1083"/>
    <s v="March 10, 2025 9:09:47 AM"/>
    <n v="45733.604166666664"/>
    <n v="45733.603819444441"/>
    <n v="45733.999305555553"/>
    <n v="45734.000821759262"/>
    <s v="-"/>
    <s v="completed"/>
    <n v="9.5299999999999994"/>
    <n v="9.48"/>
    <n v="154.56"/>
    <n v="143.44999999999999"/>
    <n v="75.31"/>
    <n v="5.84"/>
    <n v="0"/>
    <s v="-"/>
    <n v="0.50166666666666671"/>
    <n v="1"/>
    <n v="0.5"/>
    <n v="3.91"/>
    <s v="{&quot;scheduledTs&quot;:1742262578,&quot;startedTs&quot;:1742260800,&quot;completedTs&quot;:1742262606,&quot;cancelledTs&quot;:null}"/>
    <s v="B331"/>
    <s v="B331"/>
    <s v="Minivan"/>
    <s v="North Dallas Zone to Zone"/>
    <n v="0"/>
    <n v="0"/>
    <s v="autoAccept"/>
    <n v="21"/>
    <n v="15"/>
    <n v="0"/>
    <n v="0"/>
    <n v="6"/>
    <n v="0"/>
    <n v="0"/>
    <s v="Rochelle Dawson"/>
    <n v="0.50166666666666671"/>
    <n v="50"/>
    <n v="9.5277777777777768"/>
    <n v="8.27"/>
    <n v="0"/>
    <m/>
    <m/>
    <m/>
    <m/>
    <m/>
  </r>
  <r>
    <x v="47"/>
    <s v="Week2"/>
    <n v="45734"/>
    <n v="9.0283333333333324"/>
    <n v="0"/>
    <n v="0"/>
    <n v="0"/>
    <n v="0"/>
    <x v="2"/>
    <d v="1899-12-30T14:29:12"/>
    <d v="1899-12-30T00:00:54"/>
    <n v="7.18"/>
    <s v="Big Star"/>
    <s v="eb35722c-2f82-4444-8ffa-410ec1ae448d"/>
    <s v="-"/>
    <s v="1083"/>
    <s v="March 10, 2025 9:09:19 AM"/>
    <n v="45734.604166666664"/>
    <n v="45734.60361111111"/>
    <n v="45734.999305555553"/>
    <n v="45735.000740740739"/>
    <s v="-"/>
    <s v="completed"/>
    <n v="9.5299999999999994"/>
    <n v="9.48"/>
    <n v="170.77"/>
    <n v="152.61000000000001"/>
    <n v="70.73"/>
    <n v="6.12"/>
    <n v="0"/>
    <s v="-"/>
    <n v="0.5"/>
    <n v="1"/>
    <n v="0.5"/>
    <n v="0.04"/>
    <s v="{&quot;scheduledTs&quot;:1742347828,&quot;startedTs&quot;:1742346061,&quot;completedTs&quot;:1742347861,&quot;cancelledTs&quot;:null}"/>
    <s v="B324"/>
    <s v="B324"/>
    <s v="Minivan"/>
    <s v="North Dallas Zone to Zone"/>
    <n v="0"/>
    <n v="0"/>
    <s v="autoAccept"/>
    <n v="19"/>
    <n v="16"/>
    <n v="0"/>
    <n v="0"/>
    <n v="3"/>
    <n v="0"/>
    <n v="0"/>
    <s v="Rochelle Dawson"/>
    <n v="0.5"/>
    <n v="50"/>
    <n v="9.5283333333333324"/>
    <n v="7.18"/>
    <n v="0"/>
    <m/>
    <m/>
    <m/>
    <m/>
    <m/>
  </r>
  <r>
    <x v="47"/>
    <s v="Week2"/>
    <n v="45735"/>
    <n v="9.0852777777777778"/>
    <n v="0"/>
    <n v="0"/>
    <n v="0"/>
    <n v="0"/>
    <x v="2"/>
    <d v="1899-12-30T14:25:58"/>
    <d v="1899-12-30T00:01:05"/>
    <n v="8.6"/>
    <s v="Big Star"/>
    <s v="ac34fca8-b8cf-4fef-9307-69860aaf6063"/>
    <s v="-"/>
    <s v="1087"/>
    <s v="March 17, 2025 11:26:53 AM"/>
    <n v="45735.604166666664"/>
    <n v="45735.601365740738"/>
    <n v="45735.999305555553"/>
    <n v="45736.000775462962"/>
    <s v="-"/>
    <s v="completed"/>
    <n v="9.59"/>
    <n v="9.48"/>
    <n v="147.77000000000001"/>
    <n v="142.51"/>
    <n v="56.44"/>
    <n v="5.57"/>
    <n v="0"/>
    <s v="-"/>
    <n v="0.5"/>
    <n v="1"/>
    <n v="0.5"/>
    <n v="0.28000000000000003"/>
    <s v="{&quot;scheduledTs&quot;:1742433772,&quot;startedTs&quot;:1742431981,&quot;completedTs&quot;:1742433781,&quot;cancelledTs&quot;:null}"/>
    <s v="B370"/>
    <s v="B370"/>
    <s v="Minivan"/>
    <s v="North Dallas Zone to Zone"/>
    <n v="0"/>
    <n v="0"/>
    <s v="autoAccept"/>
    <n v="24"/>
    <n v="22"/>
    <n v="0"/>
    <n v="0"/>
    <n v="2"/>
    <n v="0"/>
    <n v="0"/>
    <s v="Rochelle Dawson"/>
    <n v="0.5"/>
    <n v="50"/>
    <n v="9.5852777777777778"/>
    <n v="8.6"/>
    <n v="0"/>
    <m/>
    <m/>
    <m/>
    <m/>
    <m/>
  </r>
  <r>
    <x v="47"/>
    <s v="Week2"/>
    <n v="45737"/>
    <n v="7.0566666666666666"/>
    <n v="0"/>
    <n v="0"/>
    <n v="0"/>
    <n v="0"/>
    <x v="2"/>
    <d v="1899-12-30T12:27:47"/>
    <d v="1899-12-30T20:02:11"/>
    <n v="6.36"/>
    <s v="Big Star"/>
    <s v="f89d07b0-1054-4387-bd2c-dd065e8e5566"/>
    <s v="-"/>
    <s v="1083"/>
    <s v="March 17, 2025 11:48:18 AM"/>
    <n v="45737.520833333336"/>
    <n v="45737.519293981481"/>
    <n v="45737.833333333336"/>
    <n v="45737.834849537037"/>
    <s v="-"/>
    <s v="completed"/>
    <n v="7.57"/>
    <n v="7.5"/>
    <n v="111.71"/>
    <n v="104.89"/>
    <n v="41.81"/>
    <n v="4.6399999999999997"/>
    <n v="0"/>
    <s v="driver confirmed on Orion vehicle B371"/>
    <n v="0.51666666666666672"/>
    <n v="1"/>
    <n v="0.5"/>
    <n v="3.82"/>
    <s v="{&quot;scheduledTs&quot;:1742602558,&quot;startedTs&quot;:1742600703,&quot;completedTs&quot;:1742602563,&quot;cancelledTs&quot;:null}"/>
    <s v="B371"/>
    <s v="B371"/>
    <s v="Minivan"/>
    <s v="North Dallas Zone to Zone"/>
    <n v="0"/>
    <n v="0"/>
    <s v="autoAccept"/>
    <n v="19"/>
    <n v="12"/>
    <n v="0"/>
    <n v="0"/>
    <n v="7"/>
    <n v="0"/>
    <n v="0"/>
    <s v="Rochelle Dawson"/>
    <n v="0.51666666666666672"/>
    <n v="50"/>
    <n v="7.5733333333333333"/>
    <n v="6.36"/>
    <n v="0"/>
    <m/>
    <m/>
    <m/>
    <m/>
    <m/>
  </r>
  <r>
    <x v="47"/>
    <s v="Week2"/>
    <n v="45738"/>
    <n v="9.0491666666666646"/>
    <n v="0"/>
    <n v="0"/>
    <n v="0"/>
    <n v="0"/>
    <x v="2"/>
    <d v="1899-12-30T14:27:13"/>
    <d v="1899-12-30T00:01:10"/>
    <n v="8.43"/>
    <s v="Big Star"/>
    <s v="a164dd5c-df72-4013-8d0b-06a9ddcd3619"/>
    <s v="-"/>
    <s v="1083"/>
    <s v="March 14, 2025 11:28:06 AM"/>
    <n v="45738.604166666664"/>
    <n v="45738.602233796293"/>
    <n v="45738.999305555553"/>
    <n v="45739.000844907408"/>
    <s v="-"/>
    <s v="completed"/>
    <n v="9.57"/>
    <n v="9.48"/>
    <n v="144.81"/>
    <n v="139.5"/>
    <n v="61.94"/>
    <n v="6.24"/>
    <n v="0"/>
    <s v="-"/>
    <n v="0.51666666666666672"/>
    <n v="1"/>
    <n v="0.5"/>
    <n v="2.2599999999999998"/>
    <s v="{&quot;scheduledTs&quot;:1742693991,&quot;startedTs&quot;:1742692141,&quot;completedTs&quot;:1742694001,&quot;cancelledTs&quot;:null}"/>
    <s v="B371"/>
    <s v="B371"/>
    <s v="Minivan"/>
    <s v="North Dallas Zone to Zone"/>
    <n v="0"/>
    <n v="0"/>
    <s v="autoAccept"/>
    <n v="20"/>
    <n v="19"/>
    <n v="0"/>
    <n v="0"/>
    <n v="1"/>
    <n v="0"/>
    <n v="0"/>
    <s v="Rochelle Dawson"/>
    <n v="0.51666666666666672"/>
    <n v="50"/>
    <n v="9.5658333333333321"/>
    <n v="8.43"/>
    <n v="0"/>
    <m/>
    <m/>
    <m/>
    <m/>
    <m/>
  </r>
  <r>
    <x v="47"/>
    <s v="Week2"/>
    <n v="45739"/>
    <n v="7.6102777777777773"/>
    <n v="0"/>
    <n v="0"/>
    <n v="0"/>
    <n v="0"/>
    <x v="2"/>
    <d v="1899-12-30T12:25:23"/>
    <d v="1899-12-30T20:02:00"/>
    <n v="7.03"/>
    <s v="Big Star"/>
    <s v="6411b75f-aa12-4e84-9ea9-5151ad53fd3e"/>
    <s v="-"/>
    <s v="1083"/>
    <s v="March 14, 2025 11:31:36 AM"/>
    <n v="45739.520833333336"/>
    <n v="45739.517638888887"/>
    <n v="45739.833333333336"/>
    <n v="45739.834756944445"/>
    <s v="-"/>
    <s v="completed"/>
    <n v="7.61"/>
    <n v="7.5"/>
    <n v="197.34"/>
    <n v="194.26"/>
    <n v="75.569999999999993"/>
    <n v="3.8"/>
    <n v="0"/>
    <s v="-"/>
    <n v="0"/>
    <n v="0"/>
    <n v="0"/>
    <n v="0"/>
    <s v="-"/>
    <s v="B322"/>
    <s v="B322"/>
    <s v="Minivan"/>
    <s v="North &amp; South Central Plano"/>
    <n v="0"/>
    <n v="0"/>
    <s v="autoAccept"/>
    <n v="28"/>
    <n v="28"/>
    <n v="0"/>
    <n v="0"/>
    <n v="0"/>
    <n v="0"/>
    <n v="0"/>
    <s v="Rochelle Dawson"/>
    <n v="0"/>
    <n v="50"/>
    <n v="7.6102777777777773"/>
    <n v="7.03"/>
    <n v="0"/>
    <m/>
    <m/>
    <m/>
    <m/>
    <m/>
  </r>
  <r>
    <x v="48"/>
    <s v="Week2"/>
    <n v="45733"/>
    <n v="7.5261111111111108"/>
    <n v="3.8194444444444446E-4"/>
    <n v="0"/>
    <n v="0"/>
    <n v="0"/>
    <x v="2"/>
    <d v="1899-12-30T12:30:33"/>
    <d v="1899-12-30T20:02:07"/>
    <n v="6.93"/>
    <s v="Big Star"/>
    <s v="b1fb1a59-3e68-45ef-894e-fa93064489f2"/>
    <s v="-"/>
    <s v="1087"/>
    <s v="March 10, 2025 9:09:46 AM"/>
    <n v="45733.520833333336"/>
    <n v="45733.521215277775"/>
    <n v="45733.833333333336"/>
    <n v="45733.834803240738"/>
    <s v="-"/>
    <s v="completed"/>
    <n v="7.53"/>
    <n v="7.5"/>
    <n v="193.24"/>
    <n v="187"/>
    <n v="66.14"/>
    <n v="3.75"/>
    <n v="0"/>
    <s v="-"/>
    <n v="0"/>
    <n v="0"/>
    <n v="0"/>
    <n v="0"/>
    <s v="-"/>
    <s v="B370"/>
    <s v="B370"/>
    <s v="Minivan"/>
    <s v="North Dallas Zone to Zone"/>
    <n v="0"/>
    <n v="0"/>
    <s v="autoAccept"/>
    <n v="28"/>
    <n v="27"/>
    <n v="0"/>
    <n v="0"/>
    <n v="1"/>
    <n v="0"/>
    <n v="0"/>
    <s v="Ronnie Carter"/>
    <n v="0"/>
    <n v="50"/>
    <n v="7.5261111111111108"/>
    <n v="6.93"/>
    <n v="0"/>
    <m/>
    <m/>
    <m/>
    <m/>
    <m/>
  </r>
  <r>
    <x v="48"/>
    <s v="Week2"/>
    <n v="45734"/>
    <n v="7.6008333333333331"/>
    <n v="0"/>
    <n v="0"/>
    <n v="0"/>
    <n v="0"/>
    <x v="2"/>
    <d v="1899-12-30T12:26:03"/>
    <d v="1899-12-30T20:02:06"/>
    <n v="7.44"/>
    <s v="Big Star"/>
    <s v="8dd06c78-21bd-44e8-abbe-976573944122"/>
    <s v="-"/>
    <s v="1087"/>
    <s v="March 10, 2025 9:09:19 AM"/>
    <n v="45734.520833333336"/>
    <n v="45734.518090277779"/>
    <n v="45734.833333333336"/>
    <n v="45734.834814814814"/>
    <s v="-"/>
    <s v="completed"/>
    <n v="7.6"/>
    <n v="7.5"/>
    <n v="210.71"/>
    <n v="205.23"/>
    <n v="109.02"/>
    <n v="4.3899999999999997"/>
    <n v="0"/>
    <s v="-"/>
    <n v="0"/>
    <n v="0"/>
    <n v="0"/>
    <n v="0"/>
    <s v="-"/>
    <s v="B370"/>
    <s v="B370"/>
    <s v="Minivan"/>
    <s v="North Dallas Zone to Zone"/>
    <n v="0"/>
    <n v="0"/>
    <s v="autoAccept"/>
    <n v="19"/>
    <n v="16"/>
    <n v="0"/>
    <n v="0"/>
    <n v="3"/>
    <n v="0"/>
    <n v="0"/>
    <s v="Ronnie Carter"/>
    <n v="0"/>
    <n v="50"/>
    <n v="7.6008333333333331"/>
    <n v="7.44"/>
    <n v="0"/>
    <m/>
    <m/>
    <m/>
    <m/>
    <m/>
  </r>
  <r>
    <x v="48"/>
    <s v="Week2"/>
    <n v="45736"/>
    <n v="9.0527777777777771"/>
    <n v="0"/>
    <n v="0"/>
    <n v="0"/>
    <n v="0"/>
    <x v="2"/>
    <d v="1899-12-30T14:27:59"/>
    <d v="1899-12-30T00:01:09"/>
    <n v="8.59"/>
    <s v="Big Star"/>
    <s v="0272ce56-b6b1-4585-80e1-c6c4bbf5c1de"/>
    <s v="-"/>
    <s v="1087"/>
    <s v="March 17, 2025 11:42:21 AM"/>
    <n v="45736.604166666664"/>
    <n v="45736.602766203701"/>
    <n v="45736.999305555553"/>
    <n v="45737.000798611109"/>
    <s v="-"/>
    <s v="completed"/>
    <n v="9.5500000000000007"/>
    <n v="9.48"/>
    <n v="190.61"/>
    <n v="184.16"/>
    <n v="85.2"/>
    <n v="5.64"/>
    <n v="0"/>
    <s v="-"/>
    <n v="0.5"/>
    <n v="1"/>
    <n v="0.5"/>
    <n v="4.46"/>
    <s v="{&quot;scheduledTs&quot;:1742527351,&quot;startedTs&quot;:1742525580,&quot;completedTs&quot;:1742527380,&quot;cancelledTs&quot;:null}"/>
    <s v="B370"/>
    <s v="B370"/>
    <s v="Minivan"/>
    <s v="North Dallas Zone to Zone"/>
    <n v="0"/>
    <n v="0"/>
    <s v="autoAccept"/>
    <n v="30"/>
    <n v="26"/>
    <n v="0"/>
    <n v="0"/>
    <n v="4"/>
    <n v="0"/>
    <n v="0"/>
    <s v="Ronnie Carter"/>
    <n v="0.5"/>
    <n v="50"/>
    <n v="9.5527777777777771"/>
    <n v="8.59"/>
    <n v="0"/>
    <m/>
    <m/>
    <m/>
    <m/>
    <m/>
  </r>
  <r>
    <x v="48"/>
    <s v="Week2"/>
    <n v="45739"/>
    <n v="9.0736111111111111"/>
    <n v="0"/>
    <n v="0"/>
    <n v="0"/>
    <n v="0"/>
    <x v="2"/>
    <d v="1899-12-30T14:26:39"/>
    <d v="1899-12-30T00:01:04"/>
    <n v="8.65"/>
    <s v="Big Star"/>
    <s v="4f865574-7f09-40f4-b77b-e3432e7eb7d8"/>
    <s v="-"/>
    <s v="1084"/>
    <s v="March 14, 2025 11:31:37 AM"/>
    <n v="45739.604166666664"/>
    <n v="45739.601840277777"/>
    <n v="45739.999305555553"/>
    <n v="45740.000740740739"/>
    <s v="-"/>
    <s v="completed"/>
    <n v="9.57"/>
    <n v="9.48"/>
    <n v="134.54"/>
    <n v="127.85"/>
    <n v="53"/>
    <n v="5.04"/>
    <n v="0"/>
    <s v="-"/>
    <n v="0.5"/>
    <n v="1"/>
    <n v="0.5"/>
    <n v="0.78"/>
    <s v="{&quot;scheduledTs&quot;:1742778882,&quot;startedTs&quot;:1742777101,&quot;completedTs&quot;:1742778901,&quot;cancelledTs&quot;:null}"/>
    <s v="B320"/>
    <s v="B320"/>
    <s v="Minivan"/>
    <s v="North &amp; South Central Plano"/>
    <n v="0"/>
    <n v="0"/>
    <s v="autoAccept"/>
    <n v="53"/>
    <n v="47"/>
    <n v="0"/>
    <n v="0"/>
    <n v="6"/>
    <n v="0"/>
    <n v="0"/>
    <s v="Ronnie Carter"/>
    <n v="0.5"/>
    <n v="50"/>
    <n v="9.5736111111111111"/>
    <n v="8.65"/>
    <n v="0"/>
    <m/>
    <m/>
    <m/>
    <m/>
    <m/>
  </r>
  <r>
    <x v="59"/>
    <s v="Week2"/>
    <n v="45737"/>
    <n v="8.98"/>
    <n v="0"/>
    <n v="1.6666666666666668E-3"/>
    <n v="0"/>
    <n v="50"/>
    <x v="3"/>
    <d v="1899-12-30T04:57:57"/>
    <d v="1899-12-30T14:27:36"/>
    <n v="8.34"/>
    <s v="Big Star"/>
    <s v="28ca8b45-52c5-4faa-93b9-1585ebb34dba"/>
    <s v="-"/>
    <s v="1055"/>
    <s v="March 17, 2025 11:48:23 AM"/>
    <n v="45737.208333333336"/>
    <n v="45737.206921296296"/>
    <n v="45737.604166666664"/>
    <n v="45737.602534722224"/>
    <s v="-"/>
    <s v="completed"/>
    <n v="9.49"/>
    <n v="9.5"/>
    <n v="161.83000000000001"/>
    <n v="153.1"/>
    <n v="87.33"/>
    <n v="6.31"/>
    <n v="0"/>
    <s v="-"/>
    <n v="0.51416666666666666"/>
    <n v="1"/>
    <n v="0.5"/>
    <n v="0.08"/>
    <s v="{&quot;scheduledTs&quot;:1742570255,&quot;startedTs&quot;:1742568432,&quot;completedTs&quot;:1742570283,&quot;cancelledTs&quot;:null}"/>
    <s v="B302"/>
    <s v="B302"/>
    <s v="Minivan"/>
    <s v="Keller Springs &amp; NW Carrollton"/>
    <n v="0"/>
    <n v="0"/>
    <s v="autoAccept"/>
    <n v="24"/>
    <n v="21"/>
    <n v="0"/>
    <n v="0"/>
    <n v="3"/>
    <n v="0"/>
    <n v="0"/>
    <s v="Ru-Christa McHenry"/>
    <n v="0.51416666666666666"/>
    <n v="50"/>
    <n v="9.4941666666666666"/>
    <n v="8.34"/>
    <n v="50"/>
    <m/>
    <m/>
    <m/>
    <m/>
    <m/>
  </r>
  <r>
    <x v="49"/>
    <s v="Week2"/>
    <n v="45733"/>
    <n v="7.5922222222222215"/>
    <n v="0"/>
    <n v="0"/>
    <n v="0"/>
    <n v="0"/>
    <x v="3"/>
    <d v="1899-12-30T12:26:35"/>
    <d v="1899-12-30T20:02:07"/>
    <n v="7.16"/>
    <s v="Big Star"/>
    <s v="15471410-36e8-43d7-8c63-1824ed3c2699"/>
    <s v="-"/>
    <s v="1044"/>
    <s v="March 10, 2025 9:09:46 AM"/>
    <n v="45733.520833333336"/>
    <n v="45733.517835648148"/>
    <n v="45733.833333333336"/>
    <n v="45733.834826388891"/>
    <s v="-"/>
    <s v="completed"/>
    <n v="7.61"/>
    <n v="7.5"/>
    <n v="149.85"/>
    <n v="141.35"/>
    <n v="67.88"/>
    <n v="3.87"/>
    <n v="0"/>
    <s v="Driver switched out vehicle"/>
    <n v="0"/>
    <n v="0"/>
    <n v="0"/>
    <n v="0"/>
    <s v="-"/>
    <s v="B301"/>
    <s v="B301"/>
    <s v="Minivan"/>
    <s v="Farmers Branch"/>
    <n v="0"/>
    <n v="0"/>
    <s v="autoAccept"/>
    <n v="23"/>
    <n v="17"/>
    <n v="0"/>
    <n v="0"/>
    <n v="6"/>
    <n v="0"/>
    <n v="0"/>
    <s v="Shuronda  Mosley"/>
    <n v="0"/>
    <n v="50"/>
    <n v="7.5922222222222215"/>
    <n v="7.16"/>
    <n v="0"/>
    <m/>
    <m/>
    <m/>
    <m/>
    <m/>
  </r>
  <r>
    <x v="49"/>
    <s v="Week2"/>
    <n v="45734"/>
    <n v="7.0394444444444444"/>
    <n v="0"/>
    <n v="0"/>
    <n v="0"/>
    <n v="0"/>
    <x v="3"/>
    <d v="1899-12-30T12:28:41"/>
    <d v="1899-12-30T20:01:58"/>
    <n v="6.04"/>
    <s v="Big Star"/>
    <s v="7b7544dc-0902-4840-b402-6766afd70907"/>
    <s v="-"/>
    <s v="1044"/>
    <s v="March 10, 2025 9:09:18 AM"/>
    <n v="45734.520833333336"/>
    <n v="45734.518483796295"/>
    <n v="45734.833333333336"/>
    <n v="45734.834768518522"/>
    <s v="-"/>
    <s v="completed"/>
    <n v="7.59"/>
    <n v="7.5"/>
    <n v="164.59"/>
    <n v="147.97"/>
    <n v="93.38"/>
    <n v="5.27"/>
    <n v="0"/>
    <s v="-"/>
    <n v="0.51527777777777772"/>
    <n v="1"/>
    <n v="0.5"/>
    <n v="5.08"/>
    <s v="{&quot;scheduledTs&quot;:1742337884,&quot;startedTs&quot;:1742336046,&quot;completedTs&quot;:1742337901,&quot;cancelledTs&quot;:null}"/>
    <s v="B302"/>
    <s v="B302"/>
    <s v="Minivan"/>
    <s v="Farmers Branch"/>
    <n v="0"/>
    <n v="0"/>
    <s v="autoAccept"/>
    <n v="16"/>
    <n v="9"/>
    <n v="0"/>
    <n v="0"/>
    <n v="7"/>
    <n v="0"/>
    <n v="0"/>
    <s v="Shuronda  Mosley"/>
    <n v="0.51527777777777772"/>
    <n v="50"/>
    <n v="7.5547222222222219"/>
    <n v="6.04"/>
    <n v="0"/>
    <m/>
    <m/>
    <m/>
    <m/>
    <m/>
  </r>
  <r>
    <x v="49"/>
    <s v="Week2"/>
    <n v="45735"/>
    <n v="7.0602777777777774"/>
    <n v="0"/>
    <n v="0"/>
    <n v="0"/>
    <n v="0"/>
    <x v="3"/>
    <d v="1899-12-30T12:28:01"/>
    <d v="1899-12-30T20:02:11"/>
    <n v="6.66"/>
    <s v="Big Star"/>
    <s v="2d00c00a-cd78-4dc1-9175-f73614df8f47"/>
    <s v="-"/>
    <s v="1044"/>
    <s v="March 17, 2025 11:36:28 AM"/>
    <n v="45735.520833333336"/>
    <n v="45735.519467592596"/>
    <n v="45735.833333333336"/>
    <n v="45735.83488425926"/>
    <s v="-"/>
    <s v="completed"/>
    <n v="7.57"/>
    <n v="7.5"/>
    <n v="123.01"/>
    <n v="118.4"/>
    <n v="53.87"/>
    <n v="4.3600000000000003"/>
    <n v="30.55"/>
    <s v="-"/>
    <n v="0"/>
    <n v="0"/>
    <n v="0"/>
    <n v="0"/>
    <s v="-"/>
    <s v="B302"/>
    <s v="B302"/>
    <s v="Minivan"/>
    <s v="Farmers Branch"/>
    <n v="0"/>
    <n v="0"/>
    <s v="autoAccept"/>
    <n v="24"/>
    <n v="23"/>
    <n v="0"/>
    <n v="0"/>
    <n v="1"/>
    <n v="0"/>
    <n v="0"/>
    <s v="Shuronda  Mosley"/>
    <n v="0.50916666666666666"/>
    <n v="50"/>
    <n v="7.5694444444444438"/>
    <n v="6.66"/>
    <n v="0"/>
    <m/>
    <m/>
    <m/>
    <m/>
    <m/>
  </r>
  <r>
    <x v="49"/>
    <s v="Week2"/>
    <n v="45736"/>
    <n v="7.5463888888888881"/>
    <n v="0"/>
    <n v="0"/>
    <n v="0"/>
    <n v="0"/>
    <x v="3"/>
    <d v="1899-12-30T12:29:28"/>
    <d v="1899-12-30T20:02:15"/>
    <n v="6.84"/>
    <s v="Big Star"/>
    <s v="f155557b-7e45-47fb-9a23-4b9db3672940"/>
    <s v="-"/>
    <s v="1044"/>
    <s v="March 17, 2025 11:42:15 AM"/>
    <n v="45736.520833333336"/>
    <n v="45736.520462962966"/>
    <n v="45736.833333333336"/>
    <n v="45736.834907407407"/>
    <s v="-"/>
    <s v="completed"/>
    <n v="7.55"/>
    <n v="7.5"/>
    <n v="221.46"/>
    <n v="217.28"/>
    <n v="110.74"/>
    <n v="4.6500000000000004"/>
    <n v="0"/>
    <s v="-"/>
    <n v="0"/>
    <n v="0"/>
    <n v="0"/>
    <n v="0"/>
    <s v="-"/>
    <s v="B355"/>
    <s v="B355"/>
    <s v="Minivan"/>
    <s v="Farmers Branch"/>
    <n v="0"/>
    <n v="0"/>
    <s v="autoAccept"/>
    <n v="22"/>
    <n v="14"/>
    <n v="0"/>
    <n v="0"/>
    <n v="8"/>
    <n v="0"/>
    <n v="0"/>
    <s v="Shuronda  Mosley"/>
    <n v="0"/>
    <n v="50"/>
    <n v="7.5463888888888881"/>
    <n v="6.84"/>
    <n v="0"/>
    <m/>
    <m/>
    <m/>
    <m/>
    <m/>
  </r>
  <r>
    <x v="50"/>
    <s v="Week2"/>
    <n v="45733"/>
    <n v="9.0811111111111096"/>
    <n v="0"/>
    <n v="0"/>
    <n v="0"/>
    <n v="0"/>
    <x v="3"/>
    <d v="1899-12-30T14:25:20"/>
    <d v="1899-12-30T00:01:08"/>
    <n v="8.4"/>
    <s v="Big Star"/>
    <s v="aa0dc8a3-4519-4322-8a94-2a1edc02a163"/>
    <s v="-"/>
    <s v="1046"/>
    <s v="March 10, 2025 9:09:47 AM"/>
    <n v="45733.604166666664"/>
    <n v="45733.600925925923"/>
    <n v="45733.999305555553"/>
    <n v="45734.000856481478"/>
    <s v="-"/>
    <s v="completed"/>
    <n v="9.6"/>
    <n v="9.48"/>
    <n v="96.26"/>
    <n v="94.45"/>
    <n v="40.19"/>
    <n v="6.16"/>
    <n v="0"/>
    <s v="-"/>
    <n v="0.51555555555555554"/>
    <n v="1"/>
    <n v="0.5"/>
    <n v="3.67"/>
    <s v="{&quot;scheduledTs&quot;:1742258990,&quot;startedTs&quot;:1742257145,&quot;completedTs&quot;:1742259001,&quot;cancelledTs&quot;:null}"/>
    <s v="B376"/>
    <s v="B376"/>
    <s v="Minivan"/>
    <s v="Farmers Branch"/>
    <n v="0"/>
    <n v="0"/>
    <s v="autoAccept"/>
    <n v="27"/>
    <n v="23"/>
    <n v="0"/>
    <n v="0"/>
    <n v="4"/>
    <n v="0"/>
    <n v="0"/>
    <s v="Tammy Spencer"/>
    <n v="0.51555555555555554"/>
    <n v="50"/>
    <n v="9.5966666666666658"/>
    <n v="8.4"/>
    <n v="0"/>
    <m/>
    <m/>
    <m/>
    <m/>
    <m/>
  </r>
  <r>
    <x v="50"/>
    <s v="Week2"/>
    <n v="45734"/>
    <n v="9.0697222222222216"/>
    <n v="0"/>
    <n v="0"/>
    <n v="0"/>
    <n v="0"/>
    <x v="3"/>
    <d v="1899-12-30T14:26:11"/>
    <d v="1899-12-30T00:01:04"/>
    <n v="8.25"/>
    <s v="Big Star"/>
    <s v="22d91b7a-c3f9-46d3-a4de-83725749ebc6"/>
    <s v="-"/>
    <s v="1046"/>
    <s v="March 10, 2025 9:09:19 AM"/>
    <n v="45734.604166666664"/>
    <n v="45734.6015162037"/>
    <n v="45734.999305555553"/>
    <n v="45735.000740740739"/>
    <s v="-"/>
    <s v="completed"/>
    <n v="9.58"/>
    <n v="9.48"/>
    <n v="102.5"/>
    <n v="99.5"/>
    <n v="52.5"/>
    <n v="6.44"/>
    <n v="0"/>
    <s v="-"/>
    <n v="0.51166666666666671"/>
    <n v="1"/>
    <n v="0.5"/>
    <n v="0"/>
    <s v="{&quot;scheduledTs&quot;:1742344234,&quot;startedTs&quot;:1742342418,&quot;completedTs&quot;:1742344260,&quot;cancelledTs&quot;:null}"/>
    <s v="B376"/>
    <s v="B376"/>
    <s v="Minivan"/>
    <s v="Farmers Branch"/>
    <n v="0"/>
    <n v="0"/>
    <s v="autoAccept"/>
    <n v="26"/>
    <n v="23"/>
    <n v="0"/>
    <n v="0"/>
    <n v="3"/>
    <n v="0"/>
    <n v="0"/>
    <s v="Tammy Spencer"/>
    <n v="0.51166666666666671"/>
    <n v="50"/>
    <n v="9.5813888888888883"/>
    <n v="8.25"/>
    <n v="0"/>
    <m/>
    <m/>
    <m/>
    <m/>
    <m/>
  </r>
  <r>
    <x v="50"/>
    <s v="Week2"/>
    <n v="45735"/>
    <n v="9.0691666666666659"/>
    <n v="0"/>
    <n v="0"/>
    <n v="0"/>
    <n v="0"/>
    <x v="3"/>
    <d v="1899-12-30T14:25:50"/>
    <d v="1899-12-30T00:00:58"/>
    <n v="8.0299999999999994"/>
    <s v="Big Star"/>
    <s v="dcad41d8-cf0e-4d7d-aa4e-88c75dba4db5"/>
    <s v="-"/>
    <s v="1046"/>
    <s v="March 17, 2025 11:26:48 AM"/>
    <n v="45735.604166666664"/>
    <n v="45735.601273148146"/>
    <n v="45735.999305555553"/>
    <n v="45736.000763888886"/>
    <s v="-"/>
    <s v="completed"/>
    <n v="9.59"/>
    <n v="9.48"/>
    <n v="103.12"/>
    <n v="101.01"/>
    <n v="56.25"/>
    <n v="6.87"/>
    <n v="0"/>
    <s v="-"/>
    <n v="0.5163888888888889"/>
    <n v="1"/>
    <n v="0.5"/>
    <n v="2.52"/>
    <s v="{&quot;scheduledTs&quot;:1742440795,&quot;startedTs&quot;:1742438941,&quot;completedTs&quot;:1742440800,&quot;cancelledTs&quot;:null}"/>
    <s v="B376"/>
    <s v="B376"/>
    <s v="Minivan"/>
    <s v="Farmers Branch"/>
    <n v="0"/>
    <n v="0"/>
    <s v="autoAccept"/>
    <n v="28"/>
    <n v="25"/>
    <n v="0"/>
    <n v="0"/>
    <n v="3"/>
    <n v="0"/>
    <n v="0"/>
    <s v="Tammy Spencer"/>
    <n v="0.5163888888888889"/>
    <n v="50"/>
    <n v="9.5855555555555547"/>
    <n v="8.0299999999999994"/>
    <n v="0"/>
    <m/>
    <m/>
    <m/>
    <m/>
    <m/>
  </r>
  <r>
    <x v="50"/>
    <s v="Week2"/>
    <n v="45737"/>
    <n v="8.9630555555555542"/>
    <n v="8.564814814814815E-4"/>
    <n v="0"/>
    <n v="50"/>
    <n v="0"/>
    <x v="3"/>
    <d v="1899-12-30T05:01:14"/>
    <d v="1899-12-30T14:32:03"/>
    <n v="8.2899999999999991"/>
    <s v="Big Star"/>
    <s v="44ac24d3-9f8d-46d9-97ae-7b525eea3409"/>
    <s v="-"/>
    <s v="1045"/>
    <s v="March 17, 2025 11:48:21 AM"/>
    <n v="45737.208333333336"/>
    <n v="45737.204930555556"/>
    <n v="45737.604166666664"/>
    <n v="45737.605682870373"/>
    <s v="-"/>
    <s v="completed"/>
    <n v="9.6199999999999992"/>
    <n v="9.5"/>
    <n v="133.66"/>
    <n v="113.94"/>
    <n v="78.180000000000007"/>
    <n v="6.94"/>
    <n v="2.25"/>
    <s v="-"/>
    <n v="0.5130555555555556"/>
    <n v="1"/>
    <n v="0.5"/>
    <n v="0.28999999999999998"/>
    <s v="{&quot;scheduledTs&quot;:1742569250,&quot;startedTs&quot;:1742567416,&quot;completedTs&quot;:1742569263,&quot;cancelledTs&quot;:null}"/>
    <s v="B376"/>
    <s v="B376"/>
    <s v="Minivan"/>
    <s v="Farmers Branch"/>
    <n v="0"/>
    <n v="0"/>
    <s v="autoAccept"/>
    <n v="21"/>
    <n v="19"/>
    <n v="0"/>
    <n v="0"/>
    <n v="2"/>
    <n v="0"/>
    <n v="0"/>
    <s v="Tammy Spencer"/>
    <n v="0.55055555555555558"/>
    <n v="50"/>
    <n v="9.5136111111111106"/>
    <n v="8.2899999999999991"/>
    <n v="50"/>
    <m/>
    <m/>
    <m/>
    <m/>
    <m/>
  </r>
  <r>
    <x v="50"/>
    <s v="Week2"/>
    <n v="45738"/>
    <n v="9.0983333333333327"/>
    <n v="0"/>
    <n v="0"/>
    <n v="0"/>
    <n v="0"/>
    <x v="3"/>
    <d v="1899-12-30T14:25:14"/>
    <d v="1899-12-30T00:01:08"/>
    <n v="7.11"/>
    <s v="Big Star"/>
    <s v="a13b045d-073d-4bf7-a79a-5282912e8be9"/>
    <s v="-"/>
    <s v="2042"/>
    <s v="March 14, 2025 11:28:08 AM"/>
    <n v="45738.604166666664"/>
    <n v="45738.600856481484"/>
    <n v="45738.999305555553"/>
    <n v="45739.000810185185"/>
    <s v="-"/>
    <s v="completed"/>
    <n v="9.6"/>
    <n v="9.48"/>
    <n v="82.6"/>
    <n v="74.42"/>
    <n v="39.9"/>
    <n v="7.03"/>
    <n v="0"/>
    <s v="-"/>
    <n v="0.5"/>
    <n v="1"/>
    <n v="0.5"/>
    <n v="0"/>
    <s v="{&quot;scheduledTs&quot;:1742688231,&quot;startedTs&quot;:1742686441,&quot;completedTs&quot;:1742688241,&quot;cancelledTs&quot;:null}"/>
    <s v="B376"/>
    <s v="B376"/>
    <s v="Minivan"/>
    <s v="Farmers Branch"/>
    <n v="0"/>
    <n v="0"/>
    <s v="autoAccept"/>
    <n v="16"/>
    <n v="13"/>
    <n v="0"/>
    <n v="0"/>
    <n v="3"/>
    <n v="0"/>
    <n v="0"/>
    <s v="Tammy Spencer"/>
    <n v="0.5"/>
    <n v="50"/>
    <n v="9.5983333333333327"/>
    <n v="7.11"/>
    <n v="0"/>
    <m/>
    <m/>
    <m/>
    <m/>
    <m/>
  </r>
  <r>
    <x v="60"/>
    <s v="Week2"/>
    <n v="45739"/>
    <n v="8.9316666666666666"/>
    <n v="3.6805555555555554E-3"/>
    <n v="0"/>
    <n v="50"/>
    <n v="0"/>
    <x v="3"/>
    <d v="1899-12-30T05:05:18"/>
    <d v="1899-12-30T14:31:12"/>
    <n v="7.88"/>
    <s v="Big Star"/>
    <s v="56ea8b2e-4ff0-4363-97f8-3962a067cc93"/>
    <s v="-"/>
    <s v="3027"/>
    <s v="March 14, 2025 11:31:34 AM"/>
    <n v="45739.208333333336"/>
    <n v="45739.204988425925"/>
    <n v="45739.604166666664"/>
    <n v="45739.605081018519"/>
    <s v="-"/>
    <s v="completed"/>
    <n v="9.6"/>
    <n v="9.5"/>
    <n v="331.49"/>
    <n v="287.73"/>
    <n v="210.56"/>
    <n v="7.24"/>
    <n v="0"/>
    <s v="-"/>
    <n v="0.5"/>
    <n v="1"/>
    <n v="0.5"/>
    <n v="6.43"/>
    <s v="{&quot;scheduledTs&quot;:1742742791,&quot;startedTs&quot;:1742741041,&quot;completedTs&quot;:1742742841,&quot;cancelledTs&quot;:null}"/>
    <s v="B376"/>
    <s v="B376"/>
    <s v="Minivan"/>
    <s v="East Plano &amp; East Telecom"/>
    <n v="0"/>
    <n v="0"/>
    <s v="autoAccept"/>
    <n v="27"/>
    <n v="27"/>
    <n v="0"/>
    <n v="0"/>
    <n v="0"/>
    <n v="0"/>
    <n v="0"/>
    <s v="Tmyra Francis"/>
    <n v="0.5"/>
    <n v="50"/>
    <n v="9.4316666666666666"/>
    <n v="7.88"/>
    <n v="50"/>
    <m/>
    <m/>
    <m/>
    <m/>
    <m/>
  </r>
  <r>
    <x v="51"/>
    <s v="Week2"/>
    <n v="45733"/>
    <n v="9.0769999999999982"/>
    <n v="0"/>
    <n v="0"/>
    <n v="0"/>
    <n v="0"/>
    <x v="1"/>
    <d v="1899-12-30T04:56:31"/>
    <d v="1899-12-30T14:32:13"/>
    <n v="8.09"/>
    <s v="Big Star"/>
    <s v="07c74780-52b6-4260-a805-9d97e0368259"/>
    <s v="-"/>
    <s v="1029"/>
    <s v="March 10, 2025 9:09:46 AM"/>
    <n v="45733.208333333336"/>
    <n v="45733.205925925926"/>
    <n v="45733.604166666664"/>
    <n v="45733.605706018519"/>
    <s v="-"/>
    <s v="completed"/>
    <n v="9.59"/>
    <n v="9.5"/>
    <n v="109.08"/>
    <n v="98.21"/>
    <n v="45.42"/>
    <n v="6.76"/>
    <n v="0.28000000000000003"/>
    <s v="-"/>
    <n v="0.51333333333333331"/>
    <n v="1"/>
    <n v="0.5"/>
    <n v="0.77"/>
    <s v="{&quot;scheduledTs&quot;:1742224562,&quot;startedTs&quot;:1742222715,&quot;completedTs&quot;:1742224563,&quot;cancelledTs&quot;:null}"/>
    <s v="B309"/>
    <s v="B309"/>
    <s v="Minivan"/>
    <s v="Plano Zone to Zone"/>
    <n v="0"/>
    <n v="0"/>
    <s v="autoAccept"/>
    <n v="14"/>
    <n v="14"/>
    <n v="0"/>
    <n v="0"/>
    <n v="0"/>
    <n v="0"/>
    <n v="0"/>
    <s v="Tonya Smith"/>
    <n v="0.51800000000000002"/>
    <n v="50"/>
    <n v="9.5949999999999989"/>
    <n v="8.09"/>
    <n v="0"/>
    <m/>
    <m/>
    <m/>
    <m/>
    <m/>
  </r>
  <r>
    <x v="51"/>
    <s v="Week2"/>
    <n v="45734"/>
    <n v="9.0513888888888872"/>
    <n v="0"/>
    <n v="0"/>
    <n v="0"/>
    <n v="0"/>
    <x v="1"/>
    <d v="1899-12-30T04:56:13"/>
    <d v="1899-12-30T14:30:18"/>
    <n v="8.66"/>
    <s v="Big Star"/>
    <s v="5bdfb751-f23e-4c5a-a5ae-d7adafca2f1b"/>
    <s v="-"/>
    <s v="1029"/>
    <s v="March 10, 2025 9:09:18 AM"/>
    <n v="45734.208333333336"/>
    <n v="45734.205706018518"/>
    <n v="45734.604166666664"/>
    <n v="45734.604409722226"/>
    <s v="-"/>
    <s v="completed"/>
    <n v="9.57"/>
    <n v="9.5"/>
    <n v="142.91"/>
    <n v="140.16999999999999"/>
    <n v="55.17"/>
    <n v="5.63"/>
    <n v="0"/>
    <s v="-"/>
    <n v="0.51666666666666672"/>
    <n v="1"/>
    <n v="0.5"/>
    <n v="1.1100000000000001"/>
    <s v="{&quot;scheduledTs&quot;:1742320343,&quot;startedTs&quot;:1742318522,&quot;completedTs&quot;:1742320382,&quot;cancelledTs&quot;:null}"/>
    <s v="B304"/>
    <s v="B304"/>
    <s v="Minivan"/>
    <s v="Plano Zone to Zone"/>
    <n v="0"/>
    <n v="0"/>
    <s v="autoAccept"/>
    <n v="30"/>
    <n v="28"/>
    <n v="0"/>
    <n v="0"/>
    <n v="2"/>
    <n v="0"/>
    <n v="0"/>
    <s v="Tonya Smith"/>
    <n v="0.51666666666666672"/>
    <n v="50"/>
    <n v="9.5680555555555546"/>
    <n v="8.66"/>
    <n v="0"/>
    <m/>
    <m/>
    <m/>
    <m/>
    <m/>
  </r>
  <r>
    <x v="51"/>
    <s v="Week2"/>
    <n v="45735"/>
    <n v="9.0549999999999997"/>
    <n v="0"/>
    <n v="0"/>
    <n v="0"/>
    <n v="0"/>
    <x v="1"/>
    <d v="1899-12-30T04:56:04"/>
    <d v="1899-12-30T14:30:19"/>
    <n v="8.44"/>
    <s v="Big Star"/>
    <s v="922ab19b-a2ca-4339-9c85-9d9f1baaa4ef"/>
    <s v="-"/>
    <s v="1029"/>
    <s v="March 17, 2025 11:26:53 AM"/>
    <n v="45735.208333333336"/>
    <n v="45735.205601851849"/>
    <n v="45735.604166666664"/>
    <n v="45735.605856481481"/>
    <s v="-"/>
    <s v="completed"/>
    <n v="9.61"/>
    <n v="9.5"/>
    <n v="168.03"/>
    <n v="161.19"/>
    <n v="72.48"/>
    <n v="5.52"/>
    <n v="0"/>
    <s v="-"/>
    <n v="0.51583333333333337"/>
    <n v="1"/>
    <n v="0.5"/>
    <n v="0.11"/>
    <s v="{&quot;scheduledTs&quot;:1742407009,&quot;startedTs&quot;:1742405164,&quot;completedTs&quot;:1742407021,&quot;cancelledTs&quot;:null}"/>
    <s v="B304"/>
    <s v="B304"/>
    <s v="Minivan"/>
    <s v="Plano Zone to Zone"/>
    <n v="0"/>
    <n v="0"/>
    <s v="autoAccept"/>
    <n v="22"/>
    <n v="17"/>
    <n v="0"/>
    <n v="0"/>
    <n v="5"/>
    <n v="0"/>
    <n v="0"/>
    <s v="Tonya Smith"/>
    <n v="0.51583333333333337"/>
    <n v="50"/>
    <n v="9.5708333333333329"/>
    <n v="8.44"/>
    <n v="0"/>
    <m/>
    <m/>
    <m/>
    <m/>
    <m/>
  </r>
  <r>
    <x v="51"/>
    <s v="Week2"/>
    <n v="45736"/>
    <n v="9.0722222222222211"/>
    <n v="0"/>
    <n v="0"/>
    <n v="0"/>
    <n v="0"/>
    <x v="1"/>
    <d v="1899-12-30T04:56:02"/>
    <d v="1899-12-30T14:30:22"/>
    <n v="8.33"/>
    <s v="Big Star"/>
    <s v="0ac1d824-f764-4099-ae86-72d4e6761fac"/>
    <s v="-"/>
    <s v="1029"/>
    <s v="March 17, 2025 11:42:23 AM"/>
    <n v="45736.208333333336"/>
    <n v="45736.205578703702"/>
    <n v="45736.604166666664"/>
    <n v="45736.604432870372"/>
    <s v="-"/>
    <s v="completed"/>
    <n v="9.57"/>
    <n v="9.5"/>
    <n v="156.54"/>
    <n v="143.01"/>
    <n v="81.400000000000006"/>
    <n v="5.76"/>
    <n v="0"/>
    <s v="-"/>
    <n v="0.5"/>
    <n v="1"/>
    <n v="0.5"/>
    <n v="0.35"/>
    <s v="{&quot;scheduledTs&quot;:1742493664,&quot;startedTs&quot;:1742491921,&quot;completedTs&quot;:1742493721,&quot;cancelledTs&quot;:null}"/>
    <s v="B304"/>
    <s v="B304"/>
    <s v="Minivan"/>
    <s v="Plano Zone to Zone"/>
    <n v="0"/>
    <n v="0"/>
    <s v="autoAccept"/>
    <n v="29"/>
    <n v="26"/>
    <n v="0"/>
    <n v="0"/>
    <n v="3"/>
    <n v="0"/>
    <n v="0"/>
    <s v="Tonya Smith"/>
    <n v="0.5"/>
    <n v="50"/>
    <n v="9.5722222222222211"/>
    <n v="8.33"/>
    <n v="0"/>
    <m/>
    <m/>
    <m/>
    <m/>
    <m/>
  </r>
  <r>
    <x v="52"/>
    <s v="Week2"/>
    <n v="45733"/>
    <n v="8.9663888888888881"/>
    <n v="1.5046296296296296E-3"/>
    <n v="0"/>
    <n v="50"/>
    <n v="0"/>
    <x v="3"/>
    <d v="1899-12-30T14:32:10"/>
    <d v="1899-12-30T00:01:10"/>
    <n v="7.88"/>
    <s v="Big Star"/>
    <s v="87782d45-8007-4e8a-bcf3-f2e6cbc9226e"/>
    <s v="-"/>
    <s v="1056"/>
    <s v="March 10, 2025 9:09:47 AM"/>
    <n v="45733.604166666664"/>
    <n v="45733.60087962963"/>
    <n v="45733.999305555553"/>
    <n v="45734.000833333332"/>
    <s v="-"/>
    <s v="completed"/>
    <n v="9.6"/>
    <n v="9.48"/>
    <n v="268.99"/>
    <n v="222.63"/>
    <n v="180.53"/>
    <n v="8.15"/>
    <n v="0"/>
    <s v="-"/>
    <n v="0.51694444444444443"/>
    <n v="1"/>
    <n v="0.5"/>
    <n v="2.89"/>
    <s v="{&quot;scheduledTs&quot;:1742260518,&quot;startedTs&quot;:1742258702,&quot;completedTs&quot;:1742260563,&quot;cancelledTs&quot;:null}"/>
    <s v="B357"/>
    <s v="B357"/>
    <s v="Minivan"/>
    <s v="Keller Springs &amp; NW Carrollton"/>
    <n v="0"/>
    <n v="0"/>
    <s v="autoAccept"/>
    <n v="17"/>
    <n v="16"/>
    <n v="0"/>
    <n v="0"/>
    <n v="1"/>
    <n v="0"/>
    <n v="0"/>
    <s v="Ulysses Griffin"/>
    <n v="0.51694444444444443"/>
    <n v="50"/>
    <n v="9.4833333333333325"/>
    <n v="7.88"/>
    <n v="50"/>
    <m/>
    <m/>
    <m/>
    <m/>
    <m/>
  </r>
  <r>
    <x v="52"/>
    <s v="Week2"/>
    <n v="45734"/>
    <n v="8.9458333333333329"/>
    <n v="0"/>
    <n v="1.1805555555555556E-3"/>
    <n v="0"/>
    <n v="50"/>
    <x v="3"/>
    <d v="1899-12-30T14:29:34"/>
    <d v="1899-12-30T23:57:18"/>
    <n v="8.1199999999999992"/>
    <s v="Big Star"/>
    <s v="9df55f02-40bc-42d3-818e-019766339ea5"/>
    <s v="-"/>
    <s v="1056"/>
    <s v="March 10, 2025 9:09:19 AM"/>
    <n v="45734.604166666664"/>
    <n v="45734.603761574072"/>
    <n v="45734.999305555553"/>
    <n v="45734.998159722221"/>
    <s v="-"/>
    <s v="completed"/>
    <n v="9.4700000000000006"/>
    <n v="9.48"/>
    <n v="272.75"/>
    <n v="243.1"/>
    <n v="179.12"/>
    <n v="7.84"/>
    <n v="0"/>
    <s v="-"/>
    <n v="0.5163888888888889"/>
    <n v="1"/>
    <n v="0.5"/>
    <n v="2.34"/>
    <s v="{&quot;scheduledTs&quot;:1742342088,&quot;startedTs&quot;:1742340241,&quot;completedTs&quot;:1742342100,&quot;cancelledTs&quot;:null}"/>
    <s v="B312"/>
    <s v="B312"/>
    <s v="Minivan"/>
    <s v="Keller Springs &amp; NW Carrollton"/>
    <n v="0"/>
    <n v="0"/>
    <s v="autoAccept"/>
    <n v="21"/>
    <n v="19"/>
    <n v="0"/>
    <n v="0"/>
    <n v="2"/>
    <n v="0"/>
    <n v="0"/>
    <s v="Ulysses Griffin"/>
    <n v="0.5163888888888889"/>
    <n v="50"/>
    <n v="9.4622222222222216"/>
    <n v="8.1199999999999992"/>
    <n v="50"/>
    <m/>
    <m/>
    <m/>
    <m/>
    <m/>
  </r>
  <r>
    <x v="52"/>
    <s v="Week2"/>
    <n v="45737"/>
    <n v="6.1"/>
    <n v="0"/>
    <n v="0"/>
    <n v="0"/>
    <n v="0"/>
    <x v="3"/>
    <d v="1899-12-30T13:55:11"/>
    <d v="1899-12-30T20:01:11"/>
    <n v="6.01"/>
    <s v="Big Star"/>
    <s v="cf109103-34b9-475e-8a80-6342825d5d5e"/>
    <s v="-"/>
    <s v="1044"/>
    <s v="March 17, 2025 11:48:22 AM"/>
    <n v="45737.583333333336"/>
    <n v="45737.579988425925"/>
    <n v="45737.833333333336"/>
    <n v="45737.834201388891"/>
    <s v="-"/>
    <s v="completed"/>
    <n v="6.1"/>
    <n v="6"/>
    <n v="157.43"/>
    <n v="154.85"/>
    <n v="70.290000000000006"/>
    <n v="3.46"/>
    <n v="0"/>
    <s v="push start time to 2 provider -do"/>
    <n v="0"/>
    <n v="0"/>
    <n v="0"/>
    <n v="0"/>
    <s v="-"/>
    <s v="B314"/>
    <s v="B314"/>
    <s v="Minivan"/>
    <s v="Farmers Branch"/>
    <n v="0"/>
    <n v="0"/>
    <s v="autoAccept"/>
    <n v="17"/>
    <n v="15"/>
    <n v="0"/>
    <n v="0"/>
    <n v="2"/>
    <n v="0"/>
    <n v="0"/>
    <s v="Ulysses Griffin"/>
    <n v="0"/>
    <n v="50"/>
    <n v="6.1"/>
    <n v="6.01"/>
    <n v="0"/>
    <m/>
    <m/>
    <m/>
    <m/>
    <m/>
  </r>
  <r>
    <x v="54"/>
    <s v="Week2"/>
    <n v="45733"/>
    <n v="9.1116666666666664"/>
    <n v="0"/>
    <n v="0"/>
    <n v="0"/>
    <n v="0"/>
    <x v="2"/>
    <d v="1899-12-30T04:55:25"/>
    <d v="1899-12-30T14:32:07"/>
    <n v="8.1"/>
    <s v="Big Star"/>
    <s v="0fc70b98-f1d5-4220-9a4a-8161e41c50a4"/>
    <s v="-"/>
    <s v="1061"/>
    <s v="March 10, 2025 9:09:44 AM"/>
    <n v="45733.208333333336"/>
    <n v="45733.205150462964"/>
    <n v="45733.604166666664"/>
    <n v="45733.60565972222"/>
    <s v="-"/>
    <s v="completed"/>
    <n v="9.61"/>
    <n v="9.5"/>
    <n v="306.52"/>
    <n v="264.23"/>
    <n v="149.83000000000001"/>
    <n v="6.52"/>
    <n v="0"/>
    <s v="-"/>
    <n v="0.5"/>
    <n v="1"/>
    <n v="0.5"/>
    <n v="4.01"/>
    <s v="{&quot;scheduledTs&quot;:1742231671,&quot;startedTs&quot;:1742229901,&quot;completedTs&quot;:1742231701,&quot;cancelledTs&quot;:null}"/>
    <s v="B331"/>
    <s v="B331"/>
    <s v="Minivan"/>
    <s v="North Dallas Zone to Zone"/>
    <n v="0"/>
    <n v="0"/>
    <s v="autoAccept"/>
    <n v="21"/>
    <n v="15"/>
    <n v="0"/>
    <n v="0"/>
    <n v="6"/>
    <n v="0"/>
    <n v="0"/>
    <s v="Wayne Lee"/>
    <n v="0.5"/>
    <n v="50"/>
    <n v="9.6116666666666664"/>
    <n v="8.1"/>
    <n v="0"/>
    <m/>
    <m/>
    <m/>
    <m/>
    <m/>
  </r>
  <r>
    <x v="54"/>
    <s v="Week2"/>
    <n v="45734"/>
    <n v="4.8705555555555557"/>
    <n v="0"/>
    <n v="0"/>
    <n v="0"/>
    <n v="0"/>
    <x v="2"/>
    <d v="1899-12-30T09:40:16"/>
    <d v="1899-12-30T14:32:30"/>
    <n v="4.5199999999999996"/>
    <s v="Big Star"/>
    <s v="9b36ad99-7676-4b7a-9049-ba3564fa665b"/>
    <s v="-"/>
    <s v="-"/>
    <s v="March 18, 2025 9:37:44 AM"/>
    <n v="45734.40625"/>
    <n v="45734.402962962966"/>
    <n v="45734.604166666664"/>
    <n v="45734.605914351851"/>
    <s v="-"/>
    <s v="completed"/>
    <n v="4.87"/>
    <n v="4.75"/>
    <n v="119.15"/>
    <n v="106.71"/>
    <n v="59.72"/>
    <n v="3.07"/>
    <n v="0"/>
    <s v="-"/>
    <n v="0"/>
    <n v="0"/>
    <n v="0"/>
    <n v="0"/>
    <s v="-"/>
    <s v="B324"/>
    <s v="B324"/>
    <s v="Minivan"/>
    <s v="North Dallas Zone to Zone"/>
    <n v="0"/>
    <n v="0"/>
    <s v="autoAccept"/>
    <n v="11"/>
    <n v="11"/>
    <n v="0"/>
    <n v="0"/>
    <n v="0"/>
    <n v="0"/>
    <n v="0"/>
    <s v="Wayne Lee"/>
    <n v="0"/>
    <n v="50"/>
    <n v="4.8705555555555557"/>
    <n v="4.5199999999999996"/>
    <n v="0"/>
    <m/>
    <m/>
    <m/>
    <m/>
    <m/>
  </r>
  <r>
    <x v="54"/>
    <s v="Week2"/>
    <n v="45737"/>
    <n v="9.1002777777777784"/>
    <n v="0"/>
    <n v="0"/>
    <n v="0"/>
    <n v="0"/>
    <x v="2"/>
    <d v="1899-12-30T04:55:08"/>
    <d v="1899-12-30T14:32:08"/>
    <n v="8.31"/>
    <s v="Big Star"/>
    <s v="b8406166-7de8-435c-9aa1-7fd69c7623c2"/>
    <s v="-"/>
    <s v="1063"/>
    <s v="March 17, 2025 11:48:17 AM"/>
    <n v="45737.208333333336"/>
    <n v="45737.204953703702"/>
    <n v="45737.604166666664"/>
    <n v="45737.60564814815"/>
    <s v="-"/>
    <s v="completed"/>
    <n v="9.6199999999999992"/>
    <n v="9.5"/>
    <n v="327.83"/>
    <n v="285.20999999999998"/>
    <n v="165.4"/>
    <n v="6.23"/>
    <n v="0"/>
    <s v="-"/>
    <n v="0.5163888888888889"/>
    <n v="1"/>
    <n v="0.5"/>
    <n v="4.22"/>
    <s v="{&quot;scheduledTs&quot;:1742577952,&quot;startedTs&quot;:1742576106,&quot;completedTs&quot;:1742577965,&quot;cancelledTs&quot;:null}"/>
    <s v="B324"/>
    <s v="B324"/>
    <s v="Minivan"/>
    <s v="North Dallas Zone to Zone"/>
    <n v="0"/>
    <n v="0"/>
    <s v="autoAccept"/>
    <n v="24"/>
    <n v="21"/>
    <n v="0"/>
    <n v="0"/>
    <n v="3"/>
    <n v="0"/>
    <n v="0"/>
    <s v="Wayne Lee"/>
    <n v="0.5163888888888889"/>
    <n v="50"/>
    <n v="9.6166666666666671"/>
    <n v="8.31"/>
    <n v="0"/>
    <m/>
    <m/>
    <m/>
    <m/>
    <m/>
  </r>
  <r>
    <x v="54"/>
    <s v="Week2"/>
    <n v="45739"/>
    <n v="7.6124999999999998"/>
    <n v="0"/>
    <n v="0"/>
    <n v="0"/>
    <n v="0"/>
    <x v="2"/>
    <d v="1899-12-30T04:55:13"/>
    <d v="1899-12-30T12:31:58"/>
    <n v="6.27"/>
    <s v="Big Star"/>
    <s v="4d35cb35-a9d2-45a2-92df-62c83a745879"/>
    <s v="-"/>
    <s v="1061"/>
    <s v="March 14, 2025 11:31:36 AM"/>
    <n v="45739.208333333336"/>
    <n v="45739.205011574071"/>
    <n v="45739.520833333336"/>
    <n v="45739.522268518522"/>
    <s v="-"/>
    <s v="completed"/>
    <n v="7.61"/>
    <n v="7.5"/>
    <n v="106.02"/>
    <n v="103.99"/>
    <n v="47.61"/>
    <n v="4.9000000000000004"/>
    <n v="0"/>
    <s v="-"/>
    <n v="0"/>
    <n v="0"/>
    <n v="0"/>
    <n v="0"/>
    <s v="-"/>
    <s v="B322"/>
    <s v="B322"/>
    <s v="Minivan"/>
    <s v="North &amp; South Central Plano"/>
    <n v="0"/>
    <n v="0"/>
    <s v="autoAccept"/>
    <n v="24"/>
    <n v="22"/>
    <n v="0"/>
    <n v="0"/>
    <n v="2"/>
    <n v="0"/>
    <n v="0"/>
    <s v="Wayne Lee"/>
    <n v="0"/>
    <n v="50"/>
    <n v="7.6124999999999998"/>
    <n v="6.27"/>
    <n v="0"/>
    <m/>
    <m/>
    <m/>
    <m/>
    <m/>
  </r>
  <r>
    <x v="55"/>
    <s v="Week2"/>
    <n v="45733"/>
    <n v="7.5727777777777776"/>
    <n v="0"/>
    <n v="0"/>
    <n v="0"/>
    <n v="0"/>
    <x v="0"/>
    <d v="1899-12-30T04:55:42"/>
    <d v="1899-12-30T12:30:04"/>
    <n v="6.95"/>
    <s v="Big Star"/>
    <s v="721da708-558a-4513-b8a8-5dcaa3cc131e"/>
    <s v="-"/>
    <s v="1049"/>
    <s v="March 10, 2025 9:09:45 AM"/>
    <n v="45733.208333333336"/>
    <n v="45733.205347222225"/>
    <n v="45733.520833333336"/>
    <n v="45733.522303240738"/>
    <s v="-"/>
    <s v="completed"/>
    <n v="7.61"/>
    <n v="7.5"/>
    <n v="129.02000000000001"/>
    <n v="113.83"/>
    <n v="65.41"/>
    <n v="4.6399999999999997"/>
    <n v="0"/>
    <s v="-"/>
    <n v="0"/>
    <n v="0"/>
    <n v="0"/>
    <n v="0"/>
    <s v="-"/>
    <s v="B316"/>
    <s v="B316"/>
    <s v="Minivan"/>
    <s v="Cypress Waters"/>
    <n v="0"/>
    <n v="0"/>
    <s v="autoAccept"/>
    <n v="22"/>
    <n v="21"/>
    <n v="0"/>
    <n v="0"/>
    <n v="1"/>
    <n v="0"/>
    <n v="0"/>
    <s v="Willie Williams"/>
    <n v="0"/>
    <n v="50"/>
    <n v="7.5727777777777776"/>
    <n v="6.95"/>
    <n v="0"/>
    <m/>
    <m/>
    <m/>
    <m/>
    <m/>
  </r>
  <r>
    <x v="55"/>
    <s v="Week2"/>
    <n v="45734"/>
    <n v="7.6161111111111106"/>
    <n v="0"/>
    <n v="0"/>
    <n v="0"/>
    <n v="0"/>
    <x v="0"/>
    <d v="1899-12-30T04:55:08"/>
    <d v="1899-12-30T12:32:06"/>
    <n v="6.74"/>
    <s v="Big Star"/>
    <s v="da01d31c-a672-4fc4-b4e5-a63139c1e3d5"/>
    <s v="-"/>
    <s v="1049"/>
    <s v="March 10, 2025 9:09:17 AM"/>
    <n v="45734.208333333336"/>
    <n v="45734.204965277779"/>
    <n v="45734.520833333336"/>
    <n v="45734.522291666668"/>
    <s v="-"/>
    <s v="completed"/>
    <n v="7.62"/>
    <n v="7.5"/>
    <n v="129.02000000000001"/>
    <n v="125.66"/>
    <n v="49.22"/>
    <n v="4.1900000000000004"/>
    <n v="0"/>
    <s v="-"/>
    <n v="0"/>
    <n v="0"/>
    <n v="0"/>
    <n v="0"/>
    <s v="-"/>
    <s v="B316"/>
    <s v="B316"/>
    <s v="Minivan"/>
    <s v="Cypress Waters"/>
    <n v="0"/>
    <n v="0"/>
    <s v="autoAccept"/>
    <n v="28"/>
    <n v="28"/>
    <n v="0"/>
    <n v="0"/>
    <n v="0"/>
    <n v="0"/>
    <n v="0"/>
    <s v="Willie Williams"/>
    <n v="0"/>
    <n v="50"/>
    <n v="7.6161111111111106"/>
    <n v="6.74"/>
    <n v="0"/>
    <m/>
    <m/>
    <m/>
    <m/>
    <m/>
  </r>
  <r>
    <x v="61"/>
    <s v="Week2"/>
    <n v="45739"/>
    <n v="7.3197222222222216"/>
    <n v="8.8425925925925929E-3"/>
    <n v="0"/>
    <n v="50"/>
    <n v="0"/>
    <x v="2"/>
    <d v="1899-12-30T12:42:44"/>
    <d v="1899-12-30T20:01:55"/>
    <n v="6.54"/>
    <s v="Big Star"/>
    <s v="8f676621-4fad-4ad1-a45e-41e021ae7202"/>
    <s v="-"/>
    <s v="1087"/>
    <s v="March 14, 2025 11:31:36 AM"/>
    <n v="45739.520833333336"/>
    <n v="45739.529675925929"/>
    <n v="45739.833333333336"/>
    <n v="45739.834768518522"/>
    <s v="-"/>
    <s v="completed"/>
    <n v="7.32"/>
    <n v="7.5"/>
    <n v="226.91"/>
    <n v="208.01"/>
    <n v="102.69"/>
    <n v="4.2699999999999996"/>
    <n v="0"/>
    <s v="-"/>
    <n v="0"/>
    <n v="0"/>
    <n v="0"/>
    <n v="0"/>
    <s v="-"/>
    <s v="B370"/>
    <s v="B370"/>
    <s v="Minivan"/>
    <s v="North Dallas Zone to Zone"/>
    <n v="0"/>
    <n v="0"/>
    <s v="autoAccept"/>
    <n v="18"/>
    <n v="18"/>
    <n v="0"/>
    <n v="0"/>
    <n v="0"/>
    <n v="0"/>
    <n v="0"/>
    <s v="Yurana Harris"/>
    <n v="0"/>
    <n v="50"/>
    <n v="7.3197222222222216"/>
    <n v="6.54"/>
    <n v="50"/>
    <m/>
    <m/>
    <m/>
    <m/>
    <m/>
  </r>
  <r>
    <x v="56"/>
    <s v="Week2"/>
    <n v="45733"/>
    <n v="9.0819444444444439"/>
    <n v="0"/>
    <n v="0"/>
    <n v="0"/>
    <n v="0"/>
    <x v="2"/>
    <d v="1899-12-30T04:55:11"/>
    <d v="1899-12-30T14:30:08"/>
    <n v="8.36"/>
    <s v="Big Star"/>
    <s v="65fb4a4d-ca84-401d-89d3-d185f77f2e01"/>
    <s v="-"/>
    <s v="1066"/>
    <s v="March 10, 2025 9:09:44 AM"/>
    <n v="45733.208333333336"/>
    <n v="45733.205000000002"/>
    <n v="45733.604166666664"/>
    <n v="45733.604259259257"/>
    <s v="-"/>
    <s v="completed"/>
    <n v="9.58"/>
    <n v="9.5"/>
    <n v="106.73"/>
    <n v="97.52"/>
    <n v="47.05"/>
    <n v="5.89"/>
    <n v="0"/>
    <s v="-"/>
    <n v="0.50055555555555553"/>
    <n v="1"/>
    <n v="0.5"/>
    <n v="0"/>
    <s v="{&quot;scheduledTs&quot;:1742232822,&quot;startedTs&quot;:1742231047,&quot;completedTs&quot;:1742232849,&quot;cancelledTs&quot;:null}"/>
    <s v="B375"/>
    <s v="B375"/>
    <s v="Minivan"/>
    <s v="Park Cities"/>
    <n v="0"/>
    <n v="0"/>
    <s v="autoAccept"/>
    <n v="28"/>
    <n v="19"/>
    <n v="0"/>
    <n v="0"/>
    <n v="9"/>
    <n v="0"/>
    <n v="0"/>
    <s v="Zainab Mpiana"/>
    <n v="0.50055555555555553"/>
    <n v="50"/>
    <n v="9.5824999999999996"/>
    <n v="8.36"/>
    <n v="0"/>
    <m/>
    <m/>
    <m/>
    <m/>
    <m/>
  </r>
  <r>
    <x v="56"/>
    <s v="Week2"/>
    <n v="45734"/>
    <n v="9.0802777777777788"/>
    <n v="0"/>
    <n v="0"/>
    <n v="0"/>
    <n v="0"/>
    <x v="2"/>
    <d v="1899-12-30T04:55:10"/>
    <d v="1899-12-30T14:30:46"/>
    <n v="8.23"/>
    <s v="Big Star"/>
    <s v="9234fe63-66b7-493a-8431-45c5d14e2a47"/>
    <s v="-"/>
    <s v="1066"/>
    <s v="March 10, 2025 9:09:17 AM"/>
    <n v="45734.208333333336"/>
    <n v="45734.204976851855"/>
    <n v="45734.604166666664"/>
    <n v="45734.604699074072"/>
    <s v="-"/>
    <s v="completed"/>
    <n v="9.59"/>
    <n v="9.5"/>
    <n v="115.22"/>
    <n v="108.11"/>
    <n v="57.46"/>
    <n v="6.39"/>
    <n v="0"/>
    <s v="-"/>
    <n v="0.5130555555555556"/>
    <n v="1"/>
    <n v="0.5"/>
    <n v="0"/>
    <s v="{&quot;scheduledTs&quot;:1742318208,&quot;startedTs&quot;:1742316375,&quot;completedTs&quot;:1742318222,&quot;cancelledTs&quot;:null}"/>
    <s v="B375"/>
    <s v="B375"/>
    <s v="Minivan"/>
    <s v="Park Cities"/>
    <n v="0"/>
    <n v="0"/>
    <s v="autoAccept"/>
    <n v="23"/>
    <n v="20"/>
    <n v="0"/>
    <n v="0"/>
    <n v="3"/>
    <n v="0"/>
    <n v="0"/>
    <s v="Zainab Mpiana"/>
    <n v="0.5130555555555556"/>
    <n v="50"/>
    <n v="9.5933333333333337"/>
    <n v="8.23"/>
    <n v="0"/>
    <m/>
    <m/>
    <m/>
    <m/>
    <m/>
  </r>
  <r>
    <x v="56"/>
    <s v="Week2"/>
    <n v="45735"/>
    <n v="9.0202777777777783"/>
    <n v="0"/>
    <n v="0"/>
    <n v="0"/>
    <n v="0"/>
    <x v="2"/>
    <d v="1899-12-30T04:55:48"/>
    <d v="1899-12-30T14:30:00"/>
    <n v="8.34"/>
    <s v="Big Star"/>
    <s v="555355af-60c1-4dde-8cfc-548dc2c91d22"/>
    <s v="-"/>
    <s v="1066"/>
    <s v="March 17, 2025 11:26:47 AM"/>
    <n v="45735.208333333336"/>
    <n v="45735.205416666664"/>
    <n v="45735.604166666664"/>
    <n v="45735.604189814818"/>
    <s v="-"/>
    <s v="completed"/>
    <n v="9.57"/>
    <n v="9.5"/>
    <n v="167.45"/>
    <n v="159.74"/>
    <n v="88.14"/>
    <n v="6.63"/>
    <n v="0"/>
    <s v="-"/>
    <n v="0.54972222222222222"/>
    <n v="1"/>
    <n v="0.5"/>
    <n v="0.03"/>
    <s v="{&quot;scheduledTs&quot;:1742400250,&quot;startedTs&quot;:1742398281,&quot;completedTs&quot;:1742400260,&quot;cancelledTs&quot;:null}"/>
    <s v="B375"/>
    <s v="B375"/>
    <s v="Minivan"/>
    <s v="Park Cities"/>
    <n v="0"/>
    <n v="0"/>
    <s v="autoAccept"/>
    <n v="21"/>
    <n v="16"/>
    <n v="0"/>
    <n v="0"/>
    <n v="5"/>
    <n v="0"/>
    <n v="0"/>
    <s v="Zainab Mpiana"/>
    <n v="0.54972222222222222"/>
    <n v="50"/>
    <n v="9.57"/>
    <n v="8.34"/>
    <n v="0"/>
    <m/>
    <m/>
    <m/>
    <m/>
    <m/>
  </r>
  <r>
    <x v="56"/>
    <s v="Week2"/>
    <n v="45736"/>
    <n v="9.0683333333333316"/>
    <n v="0"/>
    <n v="0"/>
    <n v="0"/>
    <n v="0"/>
    <x v="2"/>
    <d v="1899-12-30T04:55:19"/>
    <d v="1899-12-30T14:30:23"/>
    <n v="8.15"/>
    <s v="Big Star"/>
    <s v="db74f64a-babb-4874-a4f9-7bfa4580fb96"/>
    <s v="-"/>
    <s v="1066"/>
    <s v="March 17, 2025 11:42:12 AM"/>
    <n v="45736.208333333336"/>
    <n v="45736.205081018517"/>
    <n v="45736.604166666664"/>
    <n v="45736.604444444441"/>
    <s v="-"/>
    <s v="completed"/>
    <n v="9.58"/>
    <n v="9.5"/>
    <n v="155.22"/>
    <n v="143.41999999999999"/>
    <n v="78.489999999999995"/>
    <n v="6.93"/>
    <n v="0"/>
    <s v="-"/>
    <n v="0.51611111111111108"/>
    <n v="1"/>
    <n v="0.5"/>
    <n v="0.2"/>
    <s v="{&quot;scheduledTs&quot;:1742486216,&quot;startedTs&quot;:1742484364,&quot;completedTs&quot;:1742486222,&quot;cancelledTs&quot;:null}"/>
    <s v="B375"/>
    <s v="B375"/>
    <s v="Minivan"/>
    <s v="Park Cities"/>
    <n v="0"/>
    <n v="0"/>
    <s v="autoAccept"/>
    <n v="21"/>
    <n v="18"/>
    <n v="0"/>
    <n v="0"/>
    <n v="3"/>
    <n v="0"/>
    <n v="0"/>
    <s v="Zainab Mpiana"/>
    <n v="0.51611111111111108"/>
    <n v="50"/>
    <n v="9.5844444444444434"/>
    <n v="8.15"/>
    <n v="0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9">
  <r>
    <x v="0"/>
    <s v="Week1"/>
    <d v="2025-03-11T00:00:00"/>
    <n v="8.41"/>
    <n v="0"/>
    <n v="8"/>
    <n v="45727.330150462964"/>
    <n v="45727.697569444441"/>
    <x v="0"/>
    <s v="Big Star"/>
    <s v="-"/>
    <s v="63fafed1-25af-4073-9bf0-b0ee01cea1a1"/>
    <s v="1014"/>
    <n v="45719.36446759259"/>
    <n v="45727.333333333336"/>
    <n v="45727.33016203704"/>
    <n v="45727.708333333336"/>
    <n v="45727.709965277776"/>
    <s v="-"/>
    <s v="completed"/>
    <n v="9.1199999999999992"/>
    <n v="9"/>
    <n v="116.56"/>
    <n v="112.85"/>
    <n v="55.85"/>
    <n v="6.57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5"/>
    <n v="0"/>
    <n v="8.41"/>
    <n v="0"/>
    <n v="0"/>
    <n v="0"/>
    <n v="1"/>
    <n v="9"/>
    <n v="9"/>
    <n v="0"/>
    <s v="Ashley Brown"/>
    <m/>
    <m/>
    <m/>
    <m/>
    <m/>
  </r>
  <r>
    <x v="0"/>
    <s v="Week1"/>
    <d v="2025-03-12T00:00:00"/>
    <n v="8.2100000000000009"/>
    <n v="0"/>
    <n v="12"/>
    <n v="45728.331342592595"/>
    <n v="45728.693877314814"/>
    <x v="0"/>
    <s v="Big Star"/>
    <s v="-"/>
    <s v="15eaf6c8-3f46-43ed-b314-56c0dc1f3624"/>
    <s v="1014"/>
    <n v="45719.364907407406"/>
    <n v="45728.333333333336"/>
    <n v="45728.331342592595"/>
    <n v="45728.708333333336"/>
    <n v="45728.709872685184"/>
    <s v="-"/>
    <s v="completed"/>
    <n v="9.08"/>
    <n v="9"/>
    <n v="138.84"/>
    <n v="125.29"/>
    <n v="68.819999999999993"/>
    <n v="6.03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9"/>
    <n v="0"/>
    <n v="8.2100000000000009"/>
    <n v="0"/>
    <n v="0"/>
    <n v="0"/>
    <n v="1"/>
    <n v="9"/>
    <n v="9"/>
    <n v="0"/>
    <s v="Ashley Brown"/>
    <m/>
    <m/>
    <m/>
    <m/>
    <m/>
  </r>
  <r>
    <x v="0"/>
    <s v="Week1"/>
    <d v="2025-03-13T00:00:00"/>
    <n v="7.63"/>
    <n v="0"/>
    <n v="5"/>
    <n v="45729.303668981483"/>
    <n v="45729.648634259262"/>
    <x v="0"/>
    <s v="Big Star"/>
    <s v="-"/>
    <s v="5d686da7-af94-4349-891f-3ffd5d91ec1f"/>
    <s v="1014"/>
    <n v="45721.341793981483"/>
    <n v="45729.302083333336"/>
    <n v="45729.303668981483"/>
    <n v="45729.65625"/>
    <n v="45729.657847222225"/>
    <s v="-"/>
    <s v="completed"/>
    <n v="8.5"/>
    <n v="8.5"/>
    <n v="118.02"/>
    <n v="96.85"/>
    <n v="58.44"/>
    <n v="6.48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5"/>
    <n v="0"/>
    <n v="7.63"/>
    <n v="0"/>
    <n v="0"/>
    <n v="0"/>
    <n v="1"/>
    <n v="8.5"/>
    <n v="8.5"/>
    <n v="0"/>
    <s v="Ashley Brown"/>
    <m/>
    <m/>
    <m/>
    <m/>
    <m/>
  </r>
  <r>
    <x v="0"/>
    <s v="Week1"/>
    <d v="2025-03-14T00:00:00"/>
    <n v="5.47"/>
    <n v="0"/>
    <n v="5"/>
    <n v="45730.299062500002"/>
    <n v="45730.65283564815"/>
    <x v="0"/>
    <s v="Big Star"/>
    <s v="-"/>
    <s v="043bac06-74dc-4d8a-b644-dd23c1de68a2"/>
    <s v="1014"/>
    <n v="45722.485069444447"/>
    <n v="45730.302083333336"/>
    <n v="45730.299062500002"/>
    <n v="45730.65625"/>
    <n v="45730.657719907409"/>
    <s v="-"/>
    <s v="completed"/>
    <n v="8.61"/>
    <n v="8.5"/>
    <n v="167.77"/>
    <n v="108.61"/>
    <n v="121.39"/>
    <n v="7.11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4"/>
    <n v="0"/>
    <n v="5.47"/>
    <n v="0"/>
    <n v="0"/>
    <n v="0"/>
    <n v="1"/>
    <n v="8.5"/>
    <n v="8.5"/>
    <n v="0"/>
    <s v="Ashley Brown"/>
    <m/>
    <m/>
    <m/>
    <m/>
    <m/>
  </r>
  <r>
    <x v="0"/>
    <s v="Week1"/>
    <d v="2025-03-15T00:00:00"/>
    <n v="3.92"/>
    <n v="0"/>
    <n v="5"/>
    <n v="45731.375937500001"/>
    <n v="45731.622627314813"/>
    <x v="0"/>
    <s v="Big Star"/>
    <s v="-"/>
    <s v="4d6d99f2-b21e-4477-bfc1-39bed177d6cc"/>
    <s v=""/>
    <n v="45731.375821759262"/>
    <n v="45731.375706018516"/>
    <n v="45731.375937500001"/>
    <n v="45731.625"/>
    <n v="45731.626516203702"/>
    <s v="-"/>
    <s v="completed"/>
    <n v="6.01"/>
    <n v="5.98"/>
    <n v="84.98"/>
    <n v="60.55"/>
    <n v="70.62"/>
    <n v="4.84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5"/>
    <n v="0"/>
    <n v="3.92"/>
    <n v="0"/>
    <n v="0"/>
    <n v="0"/>
    <n v="1"/>
    <n v="5.98"/>
    <n v="5.98"/>
    <n v="0"/>
    <s v="Ashley Brown"/>
    <m/>
    <m/>
    <m/>
    <m/>
    <m/>
  </r>
  <r>
    <x v="1"/>
    <s v="Week1"/>
    <d v="2025-03-13T00:00:00"/>
    <n v="7.77"/>
    <n v="0"/>
    <n v="7"/>
    <n v="45729.27921296296"/>
    <n v="45729.678587962961"/>
    <x v="1"/>
    <s v="Big Star"/>
    <s v="-"/>
    <s v="cc0bb0ba-c723-485b-8219-c99ad797d281"/>
    <s v="1032"/>
    <n v="45721.34175925926"/>
    <n v="45729.28125"/>
    <n v="45729.279224537036"/>
    <n v="45729.677083333336"/>
    <n v="45729.678703703707"/>
    <s v="-"/>
    <s v="completed"/>
    <n v="9.59"/>
    <n v="9.5"/>
    <n v="156.41999999999999"/>
    <n v="129.44999999999999"/>
    <n v="90.92"/>
    <n v="7.08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6"/>
    <n v="0"/>
    <n v="7.77"/>
    <n v="0"/>
    <n v="0"/>
    <n v="0"/>
    <n v="1"/>
    <n v="9.5"/>
    <n v="9.5"/>
    <n v="0"/>
    <s v="Ashley Chatman"/>
    <m/>
    <m/>
    <m/>
    <m/>
    <m/>
  </r>
  <r>
    <x v="1"/>
    <s v="Week1"/>
    <d v="2025-03-14T00:00:00"/>
    <n v="8.1199999999999992"/>
    <n v="0"/>
    <n v="9"/>
    <n v="45730.278680555559"/>
    <n v="45730.678206018521"/>
    <x v="1"/>
    <s v="Big Star"/>
    <s v="-"/>
    <s v="2365117d-7a01-4eba-b507-1fa878791bff"/>
    <s v="1032"/>
    <n v="45722.485046296293"/>
    <n v="45730.28125"/>
    <n v="45730.278680555559"/>
    <n v="45730.677083333336"/>
    <n v="45730.678587962961"/>
    <s v="-"/>
    <s v="completed"/>
    <n v="9.6"/>
    <n v="9.5"/>
    <n v="214.75"/>
    <n v="185.39"/>
    <n v="95.51"/>
    <n v="5.37"/>
    <n v="0"/>
    <s v="-"/>
    <n v="0"/>
    <n v="0"/>
    <n v="0"/>
    <n v="0"/>
    <s v="-"/>
    <s v="B371"/>
    <s v="B371"/>
    <s v="Minivan"/>
    <s v="Big Star "/>
    <s v="autoAccept"/>
    <n v="0"/>
    <n v="1"/>
    <n v="0"/>
    <n v="0"/>
    <n v="0"/>
    <n v="8"/>
    <n v="0"/>
    <n v="8.1199999999999992"/>
    <n v="0"/>
    <n v="0"/>
    <n v="0"/>
    <n v="1"/>
    <n v="9.5"/>
    <n v="9.5"/>
    <n v="0"/>
    <s v="Ashley Chatman"/>
    <m/>
    <m/>
    <m/>
    <m/>
    <m/>
  </r>
  <r>
    <x v="1"/>
    <s v="Week1"/>
    <d v="2025-03-15T00:00:00"/>
    <n v="6.07"/>
    <n v="0"/>
    <n v="10"/>
    <n v="45731.21197916667"/>
    <n v="45731.543113425927"/>
    <x v="1"/>
    <s v="Big Star"/>
    <s v="-"/>
    <s v="f1cf027a-8839-497a-9934-2f38c739a34a"/>
    <s v="1032"/>
    <n v="45723.355057870373"/>
    <n v="45731.208333333336"/>
    <n v="45731.21197916667"/>
    <n v="45731.541666666664"/>
    <n v="45731.543113425927"/>
    <s v="-"/>
    <s v="completed"/>
    <n v="7.95"/>
    <n v="8"/>
    <n v="135.69999999999999"/>
    <n v="102.88"/>
    <n v="72.92"/>
    <n v="4.95"/>
    <n v="0.35"/>
    <s v="-"/>
    <n v="0"/>
    <n v="0"/>
    <n v="0"/>
    <n v="0"/>
    <s v="-"/>
    <s v="B371"/>
    <s v="B371"/>
    <s v="Minivan"/>
    <s v="Big Star "/>
    <s v="autoAccept"/>
    <n v="0"/>
    <n v="0"/>
    <n v="0"/>
    <n v="0"/>
    <n v="0"/>
    <n v="10"/>
    <n v="0"/>
    <n v="6.07"/>
    <n v="0"/>
    <n v="0"/>
    <n v="0"/>
    <n v="1"/>
    <n v="7.95"/>
    <n v="7.95"/>
    <n v="0"/>
    <s v="Ashley Chatman"/>
    <m/>
    <m/>
    <m/>
    <m/>
    <m/>
  </r>
  <r>
    <x v="2"/>
    <s v="Week1"/>
    <d v="2025-03-10T00:00:00"/>
    <n v="8.9499999999999993"/>
    <n v="0"/>
    <n v="11"/>
    <n v="45726.246608796297"/>
    <n v="45726.680995370371"/>
    <x v="2"/>
    <s v="Big Star"/>
    <s v="-"/>
    <s v="205ebfd8-e04c-4e54-9dca-50d0af63dbdc"/>
    <s v="1028"/>
    <n v="45719.364039351851"/>
    <n v="45726.25"/>
    <n v="45726.246608796297"/>
    <n v="45726.6875"/>
    <n v="45726.688993055555"/>
    <s v="-"/>
    <s v="completed"/>
    <n v="10.62"/>
    <n v="10.5"/>
    <n v="161.99"/>
    <n v="142.87"/>
    <n v="42.12"/>
    <n v="3.5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1"/>
    <n v="0"/>
    <n v="8.9499999999999993"/>
    <n v="0"/>
    <n v="0"/>
    <n v="0"/>
    <n v="1"/>
    <n v="10.5"/>
    <n v="10.5"/>
    <n v="0"/>
    <s v="Ayanah Terry"/>
    <m/>
    <m/>
    <m/>
    <m/>
    <m/>
  </r>
  <r>
    <x v="2"/>
    <s v="Week1"/>
    <d v="2025-03-11T00:00:00"/>
    <n v="8.2899999999999991"/>
    <n v="0"/>
    <n v="7"/>
    <n v="45727.277939814812"/>
    <n v="45727.676886574074"/>
    <x v="2"/>
    <s v="Big Star"/>
    <s v="-"/>
    <s v="3c02608b-4035-4dcd-af52-9c56d542a276"/>
    <s v="1028"/>
    <n v="45719.364398148151"/>
    <n v="45727.28125"/>
    <n v="45727.277939814812"/>
    <n v="45727.677083333336"/>
    <n v="45727.678599537037"/>
    <s v="-"/>
    <s v="completed"/>
    <n v="9.6199999999999992"/>
    <n v="9.5"/>
    <n v="161.66999999999999"/>
    <n v="106.86"/>
    <n v="105.47"/>
    <n v="7.54"/>
    <n v="140.38"/>
    <s v="paused for hour at 1056 , driver had flat tire k.l _x000a_tire wont be done being changed until roughly 1pm k.l "/>
    <n v="0"/>
    <n v="0"/>
    <n v="0"/>
    <n v="0"/>
    <s v="-"/>
    <s v="B364"/>
    <s v="B364"/>
    <s v="Minivan"/>
    <s v="Big Star "/>
    <s v="autoAccept"/>
    <n v="0"/>
    <n v="0"/>
    <n v="0"/>
    <n v="0"/>
    <n v="0"/>
    <n v="7"/>
    <n v="0"/>
    <n v="8.2899999999999991"/>
    <n v="0"/>
    <n v="0"/>
    <n v="0"/>
    <n v="1"/>
    <n v="9.5"/>
    <n v="9.5"/>
    <n v="0"/>
    <s v="Ayanah Terry"/>
    <m/>
    <m/>
    <m/>
    <m/>
    <m/>
  </r>
  <r>
    <x v="2"/>
    <s v="Week1"/>
    <d v="2025-03-13T00:00:00"/>
    <n v="9"/>
    <n v="0"/>
    <n v="11"/>
    <n v="45729.24658564815"/>
    <n v="45729.688946759263"/>
    <x v="2"/>
    <s v="Big Star"/>
    <s v="-"/>
    <s v="c6a238ac-573f-48b3-af46-7eeb520f655d"/>
    <s v="1028"/>
    <n v="45721.341747685183"/>
    <n v="45729.25"/>
    <n v="45729.24658564815"/>
    <n v="45729.6875"/>
    <n v="45729.688958333332"/>
    <s v="-"/>
    <s v="completed"/>
    <n v="10.62"/>
    <n v="10.5"/>
    <n v="212.79"/>
    <n v="186.24"/>
    <n v="124.31"/>
    <n v="7.14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9"/>
    <n v="0"/>
    <n v="9"/>
    <n v="0"/>
    <n v="0"/>
    <n v="0"/>
    <n v="1"/>
    <n v="10.5"/>
    <n v="10.5"/>
    <n v="0"/>
    <s v="Ayanah Terry"/>
    <m/>
    <m/>
    <m/>
    <m/>
    <m/>
  </r>
  <r>
    <x v="2"/>
    <s v="Week1"/>
    <d v="2025-03-14T00:00:00"/>
    <n v="9.93"/>
    <n v="0"/>
    <n v="14"/>
    <n v="45730.246574074074"/>
    <n v="45730.687719907408"/>
    <x v="2"/>
    <s v="Big Star"/>
    <s v="-"/>
    <s v="9108e7c3-2d21-42a1-99a6-da8cebf7e20e"/>
    <s v="1028"/>
    <n v="45722.485034722224"/>
    <n v="45730.25"/>
    <n v="45730.246574074074"/>
    <n v="45730.6875"/>
    <n v="45730.688981481479"/>
    <s v="-"/>
    <s v="completed"/>
    <n v="10.62"/>
    <n v="10.5"/>
    <n v="269.06"/>
    <n v="260.05"/>
    <n v="107.6"/>
    <n v="4.83"/>
    <n v="0"/>
    <s v="-"/>
    <n v="0"/>
    <n v="0"/>
    <n v="0"/>
    <n v="0"/>
    <s v="-"/>
    <s v="B364"/>
    <s v="B364"/>
    <s v="Minivan"/>
    <s v="Big Star "/>
    <s v="autoAccept"/>
    <n v="0"/>
    <n v="3"/>
    <n v="0"/>
    <n v="0"/>
    <n v="0"/>
    <n v="11"/>
    <n v="0"/>
    <n v="9.93"/>
    <n v="0"/>
    <n v="0"/>
    <n v="0"/>
    <n v="1"/>
    <n v="10.5"/>
    <n v="10.5"/>
    <n v="0"/>
    <s v="Ayanah Terry"/>
    <m/>
    <m/>
    <m/>
    <m/>
    <m/>
  </r>
  <r>
    <x v="3"/>
    <s v="Week1"/>
    <d v="2025-03-11T00:00:00"/>
    <n v="8.4499999999999993"/>
    <n v="0"/>
    <n v="8"/>
    <n v="45727.580208333333"/>
    <n v="45728.001435185186"/>
    <x v="3"/>
    <s v="Big Star"/>
    <s v="-"/>
    <s v="cf411633-e0f0-4ad3-8ad3-15ba77cabf57"/>
    <s v="1046"/>
    <n v="45719.364490740743"/>
    <n v="45727.583333333336"/>
    <n v="45727.580208333333"/>
    <n v="45728"/>
    <n v="45728.001458333332"/>
    <s v="-"/>
    <s v="completed"/>
    <n v="10.11"/>
    <n v="10"/>
    <n v="216.34"/>
    <n v="173.22"/>
    <n v="107.3"/>
    <n v="5.82"/>
    <n v="5.27"/>
    <s v="-"/>
    <n v="0"/>
    <n v="0"/>
    <n v="0"/>
    <n v="0"/>
    <s v="-"/>
    <s v="B339"/>
    <s v="B339"/>
    <s v="Minivan"/>
    <s v="Big Star "/>
    <s v="autoAccept"/>
    <n v="0"/>
    <n v="3"/>
    <n v="0"/>
    <n v="0"/>
    <n v="0"/>
    <n v="5"/>
    <n v="0"/>
    <n v="8.4499999999999993"/>
    <n v="0"/>
    <n v="0"/>
    <n v="0"/>
    <n v="1"/>
    <n v="10"/>
    <n v="10"/>
    <n v="0"/>
    <s v="Benny Young"/>
    <m/>
    <m/>
    <m/>
    <m/>
    <m/>
  </r>
  <r>
    <x v="3"/>
    <s v="Week1"/>
    <d v="2025-03-12T00:00:00"/>
    <n v="9.48"/>
    <n v="0"/>
    <n v="12"/>
    <n v="45728.579988425925"/>
    <n v="45729.002835648149"/>
    <x v="3"/>
    <s v="Big Star"/>
    <s v="-"/>
    <s v="6cfdc2bf-afc2-49e2-acdd-e4f2a42fe553"/>
    <s v="1047"/>
    <n v="45719.364930555559"/>
    <n v="45728.583333333336"/>
    <n v="45728.58"/>
    <n v="45729"/>
    <n v="45729.002893518518"/>
    <s v="-"/>
    <s v="completed"/>
    <n v="10.15"/>
    <n v="10"/>
    <n v="194.5"/>
    <n v="180.7"/>
    <n v="96.49"/>
    <n v="5.82"/>
    <n v="0"/>
    <s v="-"/>
    <n v="0"/>
    <n v="0"/>
    <n v="0"/>
    <n v="0"/>
    <s v="-"/>
    <s v="B314"/>
    <s v="B314"/>
    <s v="Minivan"/>
    <s v="Big Star "/>
    <s v="autoAccept"/>
    <n v="0"/>
    <n v="0"/>
    <n v="0"/>
    <n v="0"/>
    <n v="0"/>
    <n v="12"/>
    <n v="0"/>
    <n v="9.48"/>
    <n v="0"/>
    <n v="0"/>
    <n v="0"/>
    <n v="1"/>
    <n v="10"/>
    <n v="10"/>
    <n v="0"/>
    <s v="Benny Young"/>
    <m/>
    <m/>
    <m/>
    <m/>
    <m/>
  </r>
  <r>
    <x v="4"/>
    <s v="Week1"/>
    <d v="2025-03-10T00:00:00"/>
    <n v="8.4600000000000009"/>
    <n v="0"/>
    <n v="9"/>
    <n v="45726.248726851853"/>
    <n v="45726.688969907409"/>
    <x v="4"/>
    <s v="Big Star"/>
    <s v="-"/>
    <s v="c9aee3c9-f7b5-41cc-9f8e-bd3e1dfa18f5"/>
    <s v="1027"/>
    <n v="45719.364027777781"/>
    <n v="45726.25"/>
    <n v="45726.248726851853"/>
    <n v="45726.6875"/>
    <n v="45726.688981481479"/>
    <s v="-"/>
    <s v="completed"/>
    <n v="10.57"/>
    <n v="10.5"/>
    <n v="236.28"/>
    <n v="195.16"/>
    <n v="116.08"/>
    <n v="6.61"/>
    <n v="0"/>
    <s v="-"/>
    <n v="0"/>
    <n v="0"/>
    <n v="0"/>
    <n v="0"/>
    <s v="-"/>
    <s v="B336"/>
    <s v="B336"/>
    <s v="Minivan"/>
    <s v="Big Star "/>
    <s v="autoAccept"/>
    <n v="0"/>
    <n v="1"/>
    <n v="0"/>
    <n v="0"/>
    <n v="0"/>
    <n v="8"/>
    <n v="0"/>
    <n v="8.4600000000000009"/>
    <n v="0"/>
    <n v="0"/>
    <n v="0"/>
    <n v="1"/>
    <n v="10.5"/>
    <n v="10.5"/>
    <n v="0"/>
    <s v="Brandon Jackson"/>
    <m/>
    <m/>
    <m/>
    <m/>
    <m/>
  </r>
  <r>
    <x v="4"/>
    <s v="Week1"/>
    <d v="2025-03-11T00:00:00"/>
    <n v="9.27"/>
    <n v="0"/>
    <n v="12"/>
    <n v="45727.280289351853"/>
    <n v="45727.720138888886"/>
    <x v="4"/>
    <s v="Big Star"/>
    <s v="-"/>
    <s v="cad20971-5aed-4256-b526-ff813b272be9"/>
    <s v="1027"/>
    <n v="45719.364432870374"/>
    <n v="45727.28125"/>
    <n v="45727.280289351853"/>
    <n v="45727.71875"/>
    <n v="45727.720219907409"/>
    <s v="-"/>
    <s v="completed"/>
    <n v="10.56"/>
    <n v="10.5"/>
    <n v="200.34"/>
    <n v="174.59"/>
    <n v="119.62"/>
    <n v="7.09"/>
    <n v="0"/>
    <s v="-"/>
    <n v="0"/>
    <n v="0"/>
    <n v="0"/>
    <n v="0"/>
    <s v="-"/>
    <s v="B376"/>
    <s v="B376"/>
    <s v="Minivan"/>
    <s v="Big Star "/>
    <s v="autoAccept"/>
    <n v="0"/>
    <n v="1"/>
    <n v="0"/>
    <n v="0"/>
    <n v="0"/>
    <n v="11"/>
    <n v="0"/>
    <n v="9.27"/>
    <n v="0"/>
    <n v="0"/>
    <n v="0"/>
    <n v="1"/>
    <n v="10.5"/>
    <n v="10.5"/>
    <n v="0"/>
    <s v="Brandon Jackson"/>
    <m/>
    <m/>
    <m/>
    <m/>
    <m/>
  </r>
  <r>
    <x v="4"/>
    <s v="Week1"/>
    <d v="2025-03-13T00:00:00"/>
    <n v="9.08"/>
    <n v="0"/>
    <n v="12"/>
    <n v="45729.238402777781"/>
    <n v="45729.668344907404"/>
    <x v="4"/>
    <s v="Big Star"/>
    <s v="-"/>
    <s v="2265e39f-3596-4094-adbc-f860e027b729"/>
    <s v="1027"/>
    <n v="45721.341747685183"/>
    <n v="45729.239583333336"/>
    <n v="45729.238402777781"/>
    <n v="45729.666666666664"/>
    <n v="45729.668368055558"/>
    <s v="-"/>
    <s v="completed"/>
    <n v="10.32"/>
    <n v="10.25"/>
    <n v="215.69"/>
    <n v="174.42"/>
    <n v="129.82"/>
    <n v="6.79"/>
    <n v="0"/>
    <s v="-"/>
    <n v="0"/>
    <n v="0"/>
    <n v="0"/>
    <n v="0"/>
    <s v="-"/>
    <s v="B336"/>
    <s v="B336"/>
    <s v="Minivan"/>
    <s v="Big Star "/>
    <s v="autoAccept"/>
    <n v="0"/>
    <n v="1"/>
    <n v="0"/>
    <n v="0"/>
    <n v="0"/>
    <n v="11"/>
    <n v="0"/>
    <n v="9.08"/>
    <n v="0"/>
    <n v="0"/>
    <n v="0"/>
    <n v="1"/>
    <n v="10.25"/>
    <n v="10.25"/>
    <n v="0"/>
    <s v="Brandon Jackson"/>
    <m/>
    <m/>
    <m/>
    <m/>
    <m/>
  </r>
  <r>
    <x v="4"/>
    <s v="Week1"/>
    <d v="2025-03-14T00:00:00"/>
    <n v="9.19"/>
    <n v="0"/>
    <n v="12"/>
    <n v="45730.230324074073"/>
    <n v="45730.665254629632"/>
    <x v="4"/>
    <s v="Big Star"/>
    <s v="-"/>
    <s v="18522c48-51cd-4c69-8f92-6a021326b7ce"/>
    <s v="1027"/>
    <n v="45722.485034722224"/>
    <n v="45730.229166666664"/>
    <n v="45730.230324074073"/>
    <n v="45730.666666666664"/>
    <n v="45730.668263888889"/>
    <s v="-"/>
    <s v="completed"/>
    <n v="10.51"/>
    <n v="10.5"/>
    <n v="317.61"/>
    <n v="268.81"/>
    <n v="162.01"/>
    <n v="6.34"/>
    <n v="3.85"/>
    <s v="big star asked to place driver on pause for drug test K.L 3:15PM"/>
    <n v="0"/>
    <n v="0"/>
    <n v="0"/>
    <n v="0"/>
    <s v="-"/>
    <s v="B376"/>
    <s v="B376"/>
    <s v="Minivan"/>
    <s v="Big Star "/>
    <s v="autoAccept"/>
    <n v="0"/>
    <n v="0"/>
    <n v="0"/>
    <n v="0"/>
    <n v="0"/>
    <n v="12"/>
    <n v="0"/>
    <n v="9.19"/>
    <n v="0"/>
    <n v="0"/>
    <n v="0"/>
    <n v="1"/>
    <n v="10.5"/>
    <n v="10.5"/>
    <n v="0"/>
    <s v="Brandon Jackson"/>
    <m/>
    <m/>
    <m/>
    <m/>
    <m/>
  </r>
  <r>
    <x v="5"/>
    <s v="Week1"/>
    <d v="2025-03-10T00:00:00"/>
    <n v="9.93"/>
    <n v="0"/>
    <n v="10"/>
    <n v="45726.196655092594"/>
    <n v="45726.636956018519"/>
    <x v="5"/>
    <s v="Big Star"/>
    <s v="-"/>
    <s v="e6be8995-301f-40ad-be52-35a515bed8b7"/>
    <s v="1022"/>
    <n v="45719.364004629628"/>
    <n v="45726.197916666664"/>
    <n v="45726.196655092594"/>
    <n v="45726.635416666664"/>
    <n v="45726.636967592596"/>
    <s v="-"/>
    <s v="completed"/>
    <n v="10.57"/>
    <n v="10.5"/>
    <n v="362.4"/>
    <n v="348.36"/>
    <n v="148.41"/>
    <n v="5.8"/>
    <n v="10.47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0"/>
    <n v="0"/>
    <n v="9.93"/>
    <n v="0"/>
    <n v="0"/>
    <n v="0"/>
    <n v="1"/>
    <n v="10.5"/>
    <n v="10.5"/>
    <n v="0"/>
    <s v="Brittany Green"/>
    <m/>
    <m/>
    <m/>
    <m/>
    <m/>
  </r>
  <r>
    <x v="5"/>
    <s v="Week1"/>
    <d v="2025-03-11T00:00:00"/>
    <n v="10.11"/>
    <n v="0"/>
    <n v="10"/>
    <n v="45727.195902777778"/>
    <n v="45727.636956018519"/>
    <x v="5"/>
    <s v="Big Star"/>
    <s v="-"/>
    <s v="c22e79af-7f36-4f04-918b-39d11f8a10fd"/>
    <s v="1022"/>
    <n v="45719.364363425928"/>
    <n v="45727.197916666664"/>
    <n v="45727.195902777778"/>
    <n v="45727.635416666664"/>
    <n v="45727.636990740742"/>
    <s v="-"/>
    <s v="completed"/>
    <n v="10.59"/>
    <n v="10.5"/>
    <n v="288.11"/>
    <n v="269.02999999999997"/>
    <n v="162.09"/>
    <n v="7.13"/>
    <n v="0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0"/>
    <n v="0"/>
    <n v="10.11"/>
    <n v="0"/>
    <n v="0"/>
    <n v="0"/>
    <n v="1"/>
    <n v="10.5"/>
    <n v="10.5"/>
    <n v="0"/>
    <s v="Brittany Green"/>
    <m/>
    <m/>
    <m/>
    <m/>
    <m/>
  </r>
  <r>
    <x v="5"/>
    <s v="Week1"/>
    <d v="2025-03-12T00:00:00"/>
    <n v="9.41"/>
    <n v="0"/>
    <n v="9"/>
    <n v="45728.197245370371"/>
    <n v="45728.636956018519"/>
    <x v="5"/>
    <s v="Big Star"/>
    <s v="-"/>
    <s v="35691aaa-5736-4b7b-9a88-3db5cb559abb"/>
    <s v="1022"/>
    <n v="45719.364849537036"/>
    <n v="45728.197916666664"/>
    <n v="45728.197245370371"/>
    <n v="45728.635416666664"/>
    <n v="45728.637037037035"/>
    <s v="-"/>
    <s v="completed"/>
    <n v="10.56"/>
    <n v="10.5"/>
    <n v="312.39999999999998"/>
    <n v="300.02"/>
    <n v="95.79"/>
    <n v="5.07"/>
    <n v="10"/>
    <s v="driver is getting stalked by former husband sent dart police -DO "/>
    <n v="0"/>
    <n v="0"/>
    <n v="0"/>
    <n v="0"/>
    <s v="-"/>
    <s v="B325"/>
    <s v="B325"/>
    <s v="Minivan"/>
    <s v="Big Star "/>
    <s v="autoAccept"/>
    <n v="0"/>
    <n v="1"/>
    <n v="0"/>
    <n v="0"/>
    <n v="0"/>
    <n v="8"/>
    <n v="0"/>
    <n v="9.41"/>
    <n v="0"/>
    <n v="0"/>
    <n v="0"/>
    <n v="1"/>
    <n v="10.5"/>
    <n v="10.5"/>
    <n v="0"/>
    <s v="Brittany Green"/>
    <m/>
    <m/>
    <m/>
    <m/>
    <m/>
  </r>
  <r>
    <x v="5"/>
    <s v="Week1"/>
    <d v="2025-03-13T00:00:00"/>
    <n v="8.76"/>
    <n v="0"/>
    <n v="6"/>
    <n v="45729.373738425929"/>
    <n v="45729.792326388888"/>
    <x v="5"/>
    <s v="Big Star"/>
    <s v="-"/>
    <s v="cf2c1bbc-a650-4381-88bf-899a9e52a1ab"/>
    <s v="1022"/>
    <n v="45721.341805555552"/>
    <n v="45729.375"/>
    <n v="45729.373738425929"/>
    <n v="45729.770833333336"/>
    <n v="45729.792407407411"/>
    <s v="-"/>
    <s v="completed"/>
    <n v="10.050000000000001"/>
    <n v="9.5"/>
    <n v="210.3"/>
    <n v="198.63"/>
    <n v="111.18"/>
    <n v="7.53"/>
    <n v="3.9"/>
    <s v="Ramp not working GW 1:49pm"/>
    <n v="0"/>
    <n v="0"/>
    <n v="0"/>
    <n v="0"/>
    <s v="-"/>
    <s v="B325"/>
    <s v="B325"/>
    <s v="Minivan"/>
    <s v="Big Star "/>
    <s v="autoAccept"/>
    <n v="0"/>
    <n v="1"/>
    <n v="0"/>
    <n v="0"/>
    <n v="0"/>
    <n v="5"/>
    <n v="0"/>
    <n v="8.76"/>
    <n v="0"/>
    <n v="0"/>
    <n v="0"/>
    <n v="1"/>
    <n v="9.5"/>
    <n v="9.5"/>
    <n v="0"/>
    <s v="Brittany Green"/>
    <m/>
    <m/>
    <m/>
    <m/>
    <m/>
  </r>
  <r>
    <x v="6"/>
    <s v="Week1"/>
    <d v="2025-03-10T00:00:00"/>
    <n v="7.76"/>
    <n v="0"/>
    <n v="12"/>
    <n v="45726.371608796297"/>
    <n v="45726.772233796299"/>
    <x v="6"/>
    <s v="Big Star"/>
    <s v="-"/>
    <s v="92b993a6-8e4b-47b4-b299-039c5ce5241b"/>
    <s v="1035"/>
    <n v="45719.364108796297"/>
    <n v="45726.375"/>
    <n v="45726.371608796297"/>
    <n v="45726.770833333336"/>
    <n v="45726.772291666668"/>
    <s v="-"/>
    <s v="completed"/>
    <n v="9.6199999999999992"/>
    <n v="9.5"/>
    <n v="345.54"/>
    <n v="313.39"/>
    <n v="151.94"/>
    <n v="5.39"/>
    <n v="10.07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11"/>
    <n v="0"/>
    <n v="7.76"/>
    <n v="0"/>
    <n v="0"/>
    <n v="0"/>
    <n v="1"/>
    <n v="9.5"/>
    <n v="9.5"/>
    <n v="0"/>
    <s v="Bryant Matthews"/>
    <n v="5"/>
    <n v="45"/>
    <n v="40.159999999999997"/>
    <n v="4.8400000000000007"/>
    <n v="4.4622222222222216"/>
  </r>
  <r>
    <x v="6"/>
    <s v="Week1"/>
    <d v="2025-03-11T00:00:00"/>
    <n v="5.47"/>
    <n v="0"/>
    <n v="7"/>
    <n v="45727.538344907407"/>
    <n v="45727.959803240738"/>
    <x v="6"/>
    <s v="Big Star"/>
    <s v="-"/>
    <s v="e008ed3c-0751-4ccd-8a83-0b8efb2f85a1"/>
    <s v="1042"/>
    <n v="45719.364490740743"/>
    <n v="45727.541666666664"/>
    <n v="45727.538344907407"/>
    <n v="45727.958333333336"/>
    <n v="45727.959814814814"/>
    <s v="-"/>
    <s v="completed"/>
    <n v="10.119999999999999"/>
    <n v="10"/>
    <n v="280.58999999999997"/>
    <n v="194.73"/>
    <n v="168.27"/>
    <n v="8.1"/>
    <n v="10.050000000000001"/>
    <s v="@ 135 was trying to move late trip jake roberts, client cant uber -Do "/>
    <n v="0"/>
    <n v="0"/>
    <n v="0"/>
    <n v="0"/>
    <s v="-"/>
    <s v="B317"/>
    <s v="B317"/>
    <s v="Minivan"/>
    <s v="Big Star "/>
    <s v="autoAccept"/>
    <n v="0"/>
    <n v="1"/>
    <n v="0"/>
    <n v="0"/>
    <n v="0"/>
    <n v="6"/>
    <n v="0"/>
    <n v="5.47"/>
    <n v="0"/>
    <n v="0"/>
    <n v="0"/>
    <n v="1"/>
    <n v="10"/>
    <n v="10"/>
    <n v="0"/>
    <s v="Bryant Matthews"/>
    <n v="5"/>
    <n v="45"/>
    <n v="40.159999999999997"/>
    <n v="4.8400000000000007"/>
    <n v="4.4622222222222216"/>
  </r>
  <r>
    <x v="6"/>
    <s v="Week1"/>
    <d v="2025-03-12T00:00:00"/>
    <n v="7.88"/>
    <n v="0"/>
    <n v="11"/>
    <n v="45728.538460648146"/>
    <n v="45728.959548611114"/>
    <x v="6"/>
    <s v="Big Star"/>
    <s v="-"/>
    <s v="dc6476d3-3d71-4fb6-9ff9-38231434b0ef"/>
    <s v="1042"/>
    <n v="45719.364930555559"/>
    <n v="45728.541666666664"/>
    <n v="45728.538460648146"/>
    <n v="45728.958333333336"/>
    <n v="45728.959768518522"/>
    <s v="-"/>
    <s v="completed"/>
    <n v="10.11"/>
    <n v="10"/>
    <n v="307.27"/>
    <n v="283.20999999999998"/>
    <n v="105.29"/>
    <n v="5.07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11"/>
    <n v="0"/>
    <n v="7.88"/>
    <n v="0"/>
    <n v="0"/>
    <n v="0"/>
    <n v="1"/>
    <n v="10"/>
    <n v="10"/>
    <n v="0"/>
    <s v="Bryant Matthews"/>
    <n v="5"/>
    <n v="45"/>
    <n v="40.159999999999997"/>
    <n v="4.8400000000000007"/>
    <n v="4.4622222222222216"/>
  </r>
  <r>
    <x v="6"/>
    <s v="Week1"/>
    <d v="2025-03-13T00:00:00"/>
    <n v="7.05"/>
    <n v="0"/>
    <n v="9"/>
    <n v="45729.288321759261"/>
    <n v="45729.647407407407"/>
    <x v="6"/>
    <s v="Big Star"/>
    <s v="-"/>
    <s v="8ad28021-15b2-44b6-934a-a9c8399bc7dc"/>
    <s v="1019"/>
    <n v="45721.341782407406"/>
    <n v="45729.291666666664"/>
    <n v="45729.288321759261"/>
    <n v="45729.645833333336"/>
    <n v="45729.647418981483"/>
    <s v="-"/>
    <s v="completed"/>
    <n v="8.6199999999999992"/>
    <n v="8.5"/>
    <n v="204.02"/>
    <n v="150.9"/>
    <n v="76.989999999999995"/>
    <n v="4.91"/>
    <n v="0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8"/>
    <n v="0"/>
    <n v="7.05"/>
    <n v="0"/>
    <n v="0"/>
    <n v="0"/>
    <n v="1"/>
    <n v="8.5"/>
    <n v="8.5"/>
    <n v="0"/>
    <s v="Bryant Matthews"/>
    <n v="5"/>
    <n v="45"/>
    <n v="40.159999999999997"/>
    <n v="4.8400000000000007"/>
    <n v="4.4622222222222216"/>
  </r>
  <r>
    <x v="6"/>
    <s v="Week1"/>
    <d v="2025-03-14T00:00:00"/>
    <n v="12"/>
    <n v="0"/>
    <n v="13"/>
    <n v="45730.371620370373"/>
    <n v="45730.959710648145"/>
    <x v="6"/>
    <s v="Big Star"/>
    <s v="-"/>
    <s v="c3d6141e-7eee-429c-867c-be1530331527"/>
    <s v="1035"/>
    <n v="45722.485069444447"/>
    <n v="45730.375"/>
    <n v="45730.371620370373"/>
    <n v="45730.958333333336"/>
    <n v="45730.959756944445"/>
    <s v="-"/>
    <s v="completed"/>
    <n v="14.12"/>
    <n v="14"/>
    <n v="375.7"/>
    <n v="289.39"/>
    <n v="186.26"/>
    <n v="8.5299999999999994"/>
    <n v="10.4"/>
    <s v="driver agreed to stay till 11 -Do "/>
    <n v="0"/>
    <n v="0"/>
    <n v="0"/>
    <n v="0"/>
    <s v="-"/>
    <s v="B317"/>
    <s v="B317"/>
    <s v="Minivan"/>
    <s v="Big Star "/>
    <s v="autoAccept"/>
    <n v="0"/>
    <n v="1"/>
    <n v="0"/>
    <n v="0"/>
    <n v="0"/>
    <n v="12"/>
    <n v="0"/>
    <n v="12"/>
    <n v="0"/>
    <n v="0"/>
    <n v="0"/>
    <n v="1"/>
    <n v="14"/>
    <n v="14"/>
    <n v="0"/>
    <s v="Bryant Matthews"/>
    <n v="5"/>
    <n v="45"/>
    <n v="40.159999999999997"/>
    <n v="4.8400000000000007"/>
    <n v="4.4622222222222216"/>
  </r>
  <r>
    <x v="6"/>
    <s v="Week1"/>
    <d v="2025-03-15T00:00:00"/>
    <n v="7.75"/>
    <n v="0"/>
    <n v="9"/>
    <n v="45731.382002314815"/>
    <n v="45731.72016203704"/>
    <x v="6"/>
    <s v="Big Star"/>
    <s v="-"/>
    <s v="056f92a6-6f69-41c3-a244-9be466696857"/>
    <s v="1016"/>
    <n v="45723.355081018519"/>
    <n v="45731.385416666664"/>
    <n v="45731.382002314815"/>
    <n v="45731.71875"/>
    <n v="45731.720173611109"/>
    <s v="-"/>
    <s v="completed"/>
    <n v="8.1199999999999992"/>
    <n v="8"/>
    <n v="239.95"/>
    <n v="218.71"/>
    <n v="132.66999999999999"/>
    <n v="5.36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9"/>
    <n v="0"/>
    <n v="7.75"/>
    <n v="0"/>
    <n v="0"/>
    <n v="0"/>
    <n v="1"/>
    <n v="8"/>
    <n v="8"/>
    <n v="0"/>
    <s v="Bryant Matthews"/>
    <n v="5"/>
    <n v="45"/>
    <n v="40.159999999999997"/>
    <n v="4.8400000000000007"/>
    <n v="4.4622222222222216"/>
  </r>
  <r>
    <x v="6"/>
    <s v="Week1"/>
    <d v="2025-03-16T00:00:00"/>
    <n v="6.19"/>
    <n v="0"/>
    <n v="5"/>
    <n v="45732.667129629626"/>
    <n v="45733.001446759263"/>
    <x v="6"/>
    <s v="Big Star"/>
    <s v="-"/>
    <s v="cc5c7156-d823-402d-91c3-0d16d10e86f8"/>
    <s v="1042"/>
    <n v="45727.594212962962"/>
    <n v="45732.666666666664"/>
    <n v="45732.667129629626"/>
    <n v="45733"/>
    <n v="45733.001458333332"/>
    <s v="-"/>
    <s v="completed"/>
    <n v="8.02"/>
    <n v="8"/>
    <n v="254.21"/>
    <n v="165.25"/>
    <n v="163.31"/>
    <n v="5.79"/>
    <n v="0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3"/>
    <n v="0"/>
    <n v="6.19"/>
    <n v="0"/>
    <n v="0"/>
    <n v="0"/>
    <n v="1"/>
    <n v="8"/>
    <n v="8"/>
    <n v="0"/>
    <s v="Bryant Matthews"/>
    <n v="5"/>
    <n v="45"/>
    <n v="40.159999999999997"/>
    <n v="4.8400000000000007"/>
    <n v="4.4622222222222216"/>
  </r>
  <r>
    <x v="7"/>
    <s v="Week1"/>
    <d v="2025-03-10T00:00:00"/>
    <n v="8.3800000000000008"/>
    <n v="0"/>
    <n v="10"/>
    <n v="45726.542534722219"/>
    <n v="45726.952256944445"/>
    <x v="7"/>
    <s v="Big Star"/>
    <s v="-"/>
    <s v="fbda4e7e-51cf-43fe-ac6c-5762fa6bab32"/>
    <s v="1036"/>
    <n v="45719.364131944443"/>
    <n v="45726.541666666664"/>
    <n v="45726.542534722219"/>
    <n v="45726.958333333336"/>
    <n v="45726.952291666668"/>
    <s v="-"/>
    <s v="completed"/>
    <n v="9.83"/>
    <n v="10"/>
    <n v="237.89"/>
    <n v="207.93"/>
    <n v="70.52"/>
    <n v="3.85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8.3800000000000008"/>
    <n v="0"/>
    <n v="0"/>
    <n v="0"/>
    <n v="1"/>
    <n v="9.83"/>
    <n v="9.83"/>
    <n v="0"/>
    <s v="Catreana Robinson"/>
    <m/>
    <m/>
    <m/>
    <m/>
    <m/>
  </r>
  <r>
    <x v="7"/>
    <s v="Week1"/>
    <d v="2025-03-11T00:00:00"/>
    <n v="9.51"/>
    <n v="0"/>
    <n v="11"/>
    <n v="45727.58084490741"/>
    <n v="45728.00141203704"/>
    <x v="7"/>
    <s v="Big Star"/>
    <s v="-"/>
    <s v="ea6f33da-924d-4fc0-b2d6-708ea669e2bf"/>
    <s v="1044"/>
    <n v="45719.364490740743"/>
    <n v="45727.583333333336"/>
    <n v="45727.58084490741"/>
    <n v="45728"/>
    <n v="45728.001446759263"/>
    <s v="-"/>
    <s v="completed"/>
    <n v="10.09"/>
    <n v="10"/>
    <n v="181.09"/>
    <n v="153.54"/>
    <n v="106.65"/>
    <n v="6.53"/>
    <n v="0"/>
    <s v="-"/>
    <n v="0"/>
    <n v="0"/>
    <n v="0"/>
    <n v="0"/>
    <s v="-"/>
    <s v="B333"/>
    <s v="B333"/>
    <s v="Minivan"/>
    <s v="Big Star "/>
    <s v="autoAccept"/>
    <n v="0"/>
    <n v="2"/>
    <n v="0"/>
    <n v="0"/>
    <n v="0"/>
    <n v="9"/>
    <n v="0"/>
    <n v="9.51"/>
    <n v="0"/>
    <n v="0"/>
    <n v="0"/>
    <n v="1"/>
    <n v="10"/>
    <n v="10"/>
    <n v="0"/>
    <s v="Catreana Robinson"/>
    <m/>
    <m/>
    <m/>
    <m/>
    <m/>
  </r>
  <r>
    <x v="7"/>
    <s v="Week1"/>
    <d v="2025-03-12T00:00:00"/>
    <n v="8.77"/>
    <n v="0"/>
    <n v="9"/>
    <n v="45728.58421296296"/>
    <n v="45728.998680555553"/>
    <x v="7"/>
    <s v="Big Star"/>
    <s v="-"/>
    <s v="85f0c22e-62b6-40d8-b175-26fb00bdc116"/>
    <s v="1044"/>
    <n v="45728.583773148152"/>
    <n v="45728.582974537036"/>
    <n v="45728.58421296296"/>
    <n v="45728.999305555553"/>
    <n v="45728.998761574076"/>
    <s v="-"/>
    <s v="completed"/>
    <n v="9.9499999999999993"/>
    <n v="9.99"/>
    <n v="195.45"/>
    <n v="172.36"/>
    <n v="53.84"/>
    <n v="4.8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8"/>
    <n v="0"/>
    <n v="8.77"/>
    <n v="0"/>
    <n v="0"/>
    <n v="0"/>
    <n v="1"/>
    <n v="9.9499999999999993"/>
    <n v="9.9499999999999993"/>
    <n v="0"/>
    <s v="Catreana Robinson"/>
    <m/>
    <m/>
    <m/>
    <m/>
    <m/>
  </r>
  <r>
    <x v="7"/>
    <s v="Week1"/>
    <d v="2025-03-13T00:00:00"/>
    <n v="9.1199999999999992"/>
    <n v="0"/>
    <n v="10"/>
    <n v="45729.582094907404"/>
    <n v="45729.996111111112"/>
    <x v="7"/>
    <s v="Big Star"/>
    <s v="-"/>
    <s v="22c5ca62-dbd2-47ea-91d2-0c8daa30a85d"/>
    <s v="1044"/>
    <n v="45721.341817129629"/>
    <n v="45729.583333333336"/>
    <n v="45729.582106481481"/>
    <n v="45730"/>
    <n v="45730.001423611109"/>
    <s v="-"/>
    <s v="completed"/>
    <n v="10.06"/>
    <n v="10"/>
    <n v="287.60000000000002"/>
    <n v="246.8"/>
    <n v="126.92"/>
    <n v="6.19"/>
    <n v="0"/>
    <s v="-"/>
    <n v="0"/>
    <n v="0"/>
    <n v="0"/>
    <n v="0"/>
    <s v="-"/>
    <s v="B333"/>
    <s v="B333"/>
    <s v="Minivan"/>
    <s v="Big Star "/>
    <s v="autoAccept"/>
    <n v="0"/>
    <n v="2"/>
    <n v="0"/>
    <n v="0"/>
    <n v="0"/>
    <n v="8"/>
    <n v="0"/>
    <n v="9.1199999999999992"/>
    <n v="0"/>
    <n v="0"/>
    <n v="0"/>
    <n v="1"/>
    <n v="10"/>
    <n v="10"/>
    <n v="0"/>
    <s v="Catreana Robinson"/>
    <m/>
    <m/>
    <m/>
    <m/>
    <m/>
  </r>
  <r>
    <x v="7"/>
    <s v="Week1"/>
    <d v="2025-03-14T00:00:00"/>
    <n v="6.99"/>
    <n v="0"/>
    <n v="7"/>
    <n v="45730.580717592595"/>
    <n v="45730.933564814812"/>
    <x v="7"/>
    <s v="Big Star"/>
    <s v="-"/>
    <s v="2c032e78-f459-4a71-b38e-97203711faa2"/>
    <s v="1044"/>
    <n v="45722.485081018516"/>
    <n v="45730.583333333336"/>
    <n v="45730.580729166664"/>
    <n v="45730.9375"/>
    <n v="45730.939016203702"/>
    <s v="-"/>
    <s v="completed"/>
    <n v="8.6"/>
    <n v="8.5"/>
    <n v="152.30000000000001"/>
    <n v="122.43"/>
    <n v="74.38"/>
    <n v="5.49"/>
    <n v="32.270000000000003"/>
    <s v="Operator left work early at 2127 per Leon King, due to an ER.-JB 3/14"/>
    <n v="0.5"/>
    <n v="1"/>
    <n v="0.5"/>
    <n v="20.239999999999998"/>
    <s v="{&quot;scheduledTs&quot;:1742007487,&quot;startedTs&quot;:1742005740,&quot;completedTs&quot;:1742007540,&quot;cancelledTs&quot;:null}"/>
    <s v="B333"/>
    <s v="B333"/>
    <s v="Minivan"/>
    <s v="Big Star "/>
    <s v="autoAccept"/>
    <n v="0"/>
    <n v="1"/>
    <n v="0"/>
    <n v="0"/>
    <n v="0"/>
    <n v="6"/>
    <n v="0"/>
    <n v="6.99"/>
    <n v="0"/>
    <n v="0"/>
    <n v="0"/>
    <n v="1"/>
    <n v="8.5"/>
    <n v="8"/>
    <n v="0"/>
    <s v="Catreana Robinson"/>
    <m/>
    <m/>
    <m/>
    <m/>
    <m/>
  </r>
  <r>
    <x v="8"/>
    <s v="Week1"/>
    <d v="2025-03-10T00:00:00"/>
    <n v="7.43"/>
    <n v="0"/>
    <n v="8"/>
    <n v="45726.289780092593"/>
    <n v="45726.647280092591"/>
    <x v="8"/>
    <s v="Big Star"/>
    <s v="-"/>
    <s v="d07cccca-fcd1-4954-a8af-4631d97d20d9"/>
    <s v="1009"/>
    <n v="45719.36409722222"/>
    <n v="45726.292361111111"/>
    <n v="45726.28979166667"/>
    <n v="45726.645833333336"/>
    <n v="45726.647303240738"/>
    <s v="-"/>
    <s v="completed"/>
    <n v="8.58"/>
    <n v="8.48"/>
    <n v="211"/>
    <n v="138.93"/>
    <n v="140.84"/>
    <n v="5.26"/>
    <n v="10.199999999999999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7"/>
    <n v="0"/>
    <n v="7.43"/>
    <n v="0"/>
    <n v="0"/>
    <n v="0"/>
    <n v="1"/>
    <n v="8.48"/>
    <n v="8.48"/>
    <n v="0"/>
    <s v="Chadwick Miller"/>
    <n v="5"/>
    <n v="45"/>
    <n v="39.120000000000005"/>
    <n v="5.8800000000000008"/>
    <n v="4.3466666666666667"/>
  </r>
  <r>
    <x v="8"/>
    <s v="Week1"/>
    <d v="2025-03-11T00:00:00"/>
    <n v="7.64"/>
    <n v="0"/>
    <n v="11"/>
    <n v="45727.288842592592"/>
    <n v="45727.647303240738"/>
    <x v="8"/>
    <s v="Big Star"/>
    <s v="-"/>
    <s v="58deb1e8-438c-4714-b34e-e74e2cb3052f"/>
    <s v="1009"/>
    <n v="45719.36445601852"/>
    <n v="45727.291666666664"/>
    <n v="45727.288854166669"/>
    <n v="45727.645833333336"/>
    <n v="45727.647337962961"/>
    <s v="-"/>
    <s v="completed"/>
    <n v="8.6"/>
    <n v="8.5"/>
    <n v="209.71"/>
    <n v="184.39"/>
    <n v="112.9"/>
    <n v="5.84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1"/>
    <n v="0"/>
    <n v="7.64"/>
    <n v="0"/>
    <n v="0"/>
    <n v="0"/>
    <n v="1"/>
    <n v="8.5"/>
    <n v="8.5"/>
    <n v="0"/>
    <s v="Chadwick Miller"/>
    <n v="5"/>
    <n v="45"/>
    <n v="39.120000000000005"/>
    <n v="5.8800000000000008"/>
    <n v="4.3466666666666667"/>
  </r>
  <r>
    <x v="8"/>
    <s v="Week1"/>
    <d v="2025-03-12T00:00:00"/>
    <n v="8.39"/>
    <n v="0"/>
    <n v="11"/>
    <n v="45728.278773148151"/>
    <n v="45728.678043981483"/>
    <x v="8"/>
    <s v="Big Star"/>
    <s v="-"/>
    <s v="146bb7fa-a827-4e56-86c4-b833302bb0d4"/>
    <s v="1031"/>
    <n v="45719.364895833336"/>
    <n v="45728.28125"/>
    <n v="45728.278773148151"/>
    <n v="45728.677083333336"/>
    <n v="45728.678703703707"/>
    <s v="-"/>
    <s v="completed"/>
    <n v="9.6"/>
    <n v="9.5"/>
    <n v="315.56"/>
    <n v="271.14"/>
    <n v="190.35"/>
    <n v="5.19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10"/>
    <n v="0"/>
    <n v="8.39"/>
    <n v="0"/>
    <n v="0"/>
    <n v="0"/>
    <n v="1"/>
    <n v="9.5"/>
    <n v="9.5"/>
    <n v="0"/>
    <s v="Chadwick Miller"/>
    <n v="5"/>
    <n v="45"/>
    <n v="39.120000000000005"/>
    <n v="5.8800000000000008"/>
    <n v="4.3466666666666667"/>
  </r>
  <r>
    <x v="8"/>
    <s v="Week1"/>
    <d v="2025-03-13T00:00:00"/>
    <n v="8.31"/>
    <n v="0"/>
    <n v="10"/>
    <n v="45729.279675925929"/>
    <n v="45729.678553240738"/>
    <x v="8"/>
    <s v="Big Star"/>
    <s v="-"/>
    <s v="70b6d4bf-7f02-443f-b255-22cd341eb4f3"/>
    <s v="1031"/>
    <n v="45721.341770833336"/>
    <n v="45729.28125"/>
    <n v="45729.280601851853"/>
    <n v="45729.677083333336"/>
    <n v="45729.678611111114"/>
    <s v="-"/>
    <s v="completed"/>
    <n v="9.5500000000000007"/>
    <n v="9.5"/>
    <n v="264.24"/>
    <n v="227.34"/>
    <n v="105.31"/>
    <n v="6.21"/>
    <n v="0"/>
    <s v="-"/>
    <n v="0"/>
    <n v="0"/>
    <n v="0"/>
    <n v="0"/>
    <s v="-"/>
    <s v="B363"/>
    <s v="B363"/>
    <s v="Minivan"/>
    <s v="Big Star "/>
    <s v="autoAccept"/>
    <n v="0"/>
    <n v="2"/>
    <n v="0"/>
    <n v="0"/>
    <n v="0"/>
    <n v="8"/>
    <n v="0"/>
    <n v="8.31"/>
    <n v="0"/>
    <n v="0"/>
    <n v="0"/>
    <n v="1"/>
    <n v="9.5"/>
    <n v="9.5"/>
    <n v="0"/>
    <s v="Chadwick Miller"/>
    <n v="5"/>
    <n v="45"/>
    <n v="39.120000000000005"/>
    <n v="5.8800000000000008"/>
    <n v="4.3466666666666667"/>
  </r>
  <r>
    <x v="8"/>
    <s v="Week1"/>
    <d v="2025-03-14T00:00:00"/>
    <n v="7.56"/>
    <n v="0"/>
    <n v="12"/>
    <n v="45730.288460648146"/>
    <n v="45730.647303240738"/>
    <x v="8"/>
    <s v="Big Star"/>
    <s v="-"/>
    <s v="e29d1a72-2abe-4073-bc96-8cdfbac42083"/>
    <s v="1019"/>
    <n v="45722.48505787037"/>
    <n v="45730.291666666664"/>
    <n v="45730.288460648146"/>
    <n v="45730.645833333336"/>
    <n v="45730.647314814814"/>
    <s v="-"/>
    <s v="completed"/>
    <n v="8.61"/>
    <n v="8.5"/>
    <n v="145.31"/>
    <n v="118.13"/>
    <n v="81.45"/>
    <n v="5.51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7.56"/>
    <n v="0"/>
    <n v="0"/>
    <n v="0"/>
    <n v="1"/>
    <n v="8.5"/>
    <n v="8.5"/>
    <n v="0"/>
    <s v="Chadwick Miller"/>
    <n v="5"/>
    <n v="45"/>
    <n v="39.120000000000005"/>
    <n v="5.8800000000000008"/>
    <n v="4.3466666666666667"/>
  </r>
  <r>
    <x v="8"/>
    <s v="Week1"/>
    <d v="2025-03-15T00:00:00"/>
    <n v="0.54"/>
    <n v="0"/>
    <n v="2"/>
    <n v="45731.215729166666"/>
    <n v="45731.259421296294"/>
    <x v="8"/>
    <s v="Big Star"/>
    <s v="-"/>
    <s v="24168667-a69c-48c7-96ed-a0a433546203"/>
    <s v="1031"/>
    <n v="45723.355057870373"/>
    <n v="45731.21875"/>
    <n v="45731.215729166666"/>
    <n v="45731.260416666664"/>
    <n v="45731.261863425927"/>
    <s v="-"/>
    <s v="completed"/>
    <n v="1.1100000000000001"/>
    <n v="1"/>
    <n v="35.43"/>
    <n v="17.54"/>
    <n v="17.899999999999999"/>
    <n v="0.68"/>
    <n v="6"/>
    <s v="driver being pull to go link "/>
    <n v="0"/>
    <n v="0"/>
    <n v="0"/>
    <n v="0"/>
    <s v="-"/>
    <s v="B363"/>
    <s v="B363"/>
    <s v="Minivan"/>
    <s v="Big Star "/>
    <s v="autoAccept"/>
    <n v="0"/>
    <n v="0"/>
    <n v="0"/>
    <n v="0"/>
    <n v="0"/>
    <n v="2"/>
    <n v="0"/>
    <n v="0.54"/>
    <n v="0"/>
    <n v="0"/>
    <n v="0"/>
    <n v="1"/>
    <n v="1"/>
    <n v="1"/>
    <n v="0"/>
    <s v="Chadwick Miller"/>
    <n v="5"/>
    <n v="45"/>
    <n v="39.120000000000005"/>
    <n v="5.8800000000000008"/>
    <n v="4.3466666666666667"/>
  </r>
  <r>
    <x v="9"/>
    <s v="Week1"/>
    <d v="2025-03-10T00:00:00"/>
    <n v="8.25"/>
    <n v="0"/>
    <n v="12"/>
    <n v="45726.226203703707"/>
    <n v="45726.665370370371"/>
    <x v="9"/>
    <s v="Big Star"/>
    <s v="-"/>
    <s v="e413f603-b7e3-43e5-bc49-c0d153892840"/>
    <s v="1024"/>
    <n v="45719.364016203705"/>
    <n v="45726.229166666664"/>
    <n v="45726.226203703707"/>
    <n v="45726.666666666664"/>
    <n v="45726.66814814815"/>
    <s v="-"/>
    <s v="completed"/>
    <n v="10.61"/>
    <n v="10.5"/>
    <n v="139.97"/>
    <n v="118.41"/>
    <n v="69.319999999999993"/>
    <n v="6.68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12"/>
    <n v="0"/>
    <n v="8.25"/>
    <n v="0"/>
    <n v="0"/>
    <n v="0"/>
    <n v="1"/>
    <n v="10.5"/>
    <n v="10.5"/>
    <n v="0"/>
    <s v="Christopher Butler"/>
    <m/>
    <m/>
    <m/>
    <m/>
    <m/>
  </r>
  <r>
    <x v="9"/>
    <s v="Week1"/>
    <d v="2025-03-11T00:00:00"/>
    <n v="8.5299999999999994"/>
    <n v="0"/>
    <n v="10"/>
    <n v="45727.233946759261"/>
    <n v="45727.668240740742"/>
    <x v="9"/>
    <s v="Big Star"/>
    <s v="-"/>
    <s v="fc28e251-d939-4ee3-8ddd-0728901323c5"/>
    <s v="1024"/>
    <n v="45719.364386574074"/>
    <n v="45727.229166666664"/>
    <n v="45727.233946759261"/>
    <n v="45727.666666666664"/>
    <n v="45727.668344907404"/>
    <s v="-"/>
    <s v="completed"/>
    <n v="10.43"/>
    <n v="10.5"/>
    <n v="208.21"/>
    <n v="189.08"/>
    <n v="67.19"/>
    <n v="5.51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9"/>
    <n v="0"/>
    <n v="8.5299999999999994"/>
    <n v="0"/>
    <n v="0"/>
    <n v="0"/>
    <n v="1"/>
    <n v="10.43"/>
    <n v="10.43"/>
    <n v="0"/>
    <s v="Christopher Butler"/>
    <m/>
    <m/>
    <m/>
    <m/>
    <m/>
  </r>
  <r>
    <x v="9"/>
    <s v="Week1"/>
    <d v="2025-03-12T00:00:00"/>
    <n v="9.69"/>
    <n v="0"/>
    <n v="16"/>
    <n v="45728.229189814818"/>
    <n v="45728.668333333335"/>
    <x v="9"/>
    <s v="Big Star"/>
    <s v="-"/>
    <s v="8bb56af6-0ae4-482e-9ee1-33762d0a3306"/>
    <s v="1024"/>
    <n v="45719.364861111113"/>
    <n v="45728.229166666664"/>
    <n v="45728.229189814818"/>
    <n v="45728.666666666664"/>
    <n v="45728.668333333335"/>
    <s v="-"/>
    <s v="completed"/>
    <n v="10.54"/>
    <n v="10.5"/>
    <n v="175.81"/>
    <n v="148.93"/>
    <n v="72.8"/>
    <n v="5.27"/>
    <n v="0"/>
    <s v="-"/>
    <n v="0"/>
    <n v="0"/>
    <n v="0"/>
    <n v="0"/>
    <s v="-"/>
    <s v="B337"/>
    <s v="B337"/>
    <s v="Minivan"/>
    <s v="Big Star "/>
    <s v="autoAccept"/>
    <n v="0"/>
    <n v="2"/>
    <n v="0"/>
    <n v="0"/>
    <n v="0"/>
    <n v="14"/>
    <n v="0"/>
    <n v="9.69"/>
    <n v="0"/>
    <n v="0"/>
    <n v="0"/>
    <n v="1"/>
    <n v="10.5"/>
    <n v="10.5"/>
    <n v="0"/>
    <s v="Christopher Butler"/>
    <m/>
    <m/>
    <m/>
    <m/>
    <m/>
  </r>
  <r>
    <x v="9"/>
    <s v="Week1"/>
    <d v="2025-03-13T00:00:00"/>
    <n v="9.49"/>
    <n v="0"/>
    <n v="13"/>
    <n v="45729.197314814817"/>
    <n v="45729.63689814815"/>
    <x v="9"/>
    <s v="Big Star"/>
    <s v="-"/>
    <s v="27effa02-ae87-4bf4-95e7-c49ac37393da"/>
    <s v="1024"/>
    <n v="45721.34171296296"/>
    <n v="45729.197916666664"/>
    <n v="45729.197314814817"/>
    <n v="45729.635416666664"/>
    <n v="45729.636932870373"/>
    <s v="-"/>
    <s v="completed"/>
    <n v="10.55"/>
    <n v="10.5"/>
    <n v="201.08"/>
    <n v="157.5"/>
    <n v="90.91"/>
    <n v="5.93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13"/>
    <n v="0"/>
    <n v="9.49"/>
    <n v="0"/>
    <n v="0"/>
    <n v="0"/>
    <n v="1"/>
    <n v="10.5"/>
    <n v="10.5"/>
    <n v="0"/>
    <s v="Christopher Butler"/>
    <m/>
    <m/>
    <m/>
    <m/>
    <m/>
  </r>
  <r>
    <x v="9"/>
    <s v="Week1"/>
    <d v="2025-03-14T00:00:00"/>
    <n v="10.09"/>
    <n v="0"/>
    <n v="16"/>
    <n v="45730.197534722225"/>
    <n v="45730.641643518517"/>
    <x v="9"/>
    <s v="Big Star"/>
    <s v="-"/>
    <s v="d7bd8e45-c591-4694-8bbc-ccc8c3784337"/>
    <s v="1024"/>
    <n v="45722.485023148147"/>
    <n v="45730.197916666664"/>
    <n v="45730.197534722225"/>
    <n v="45730.635416666664"/>
    <n v="45730.641747685186"/>
    <s v="-"/>
    <s v="completed"/>
    <n v="10.66"/>
    <n v="10.5"/>
    <n v="156.47999999999999"/>
    <n v="146.29"/>
    <n v="62.35"/>
    <n v="5.04"/>
    <n v="0.82"/>
    <s v="Paused for rematch. AH"/>
    <n v="0"/>
    <n v="0"/>
    <n v="0"/>
    <n v="0"/>
    <s v="-"/>
    <s v="B337"/>
    <s v="B337"/>
    <s v="Minivan"/>
    <s v="Big Star "/>
    <s v="autoAccept"/>
    <n v="0"/>
    <n v="0"/>
    <n v="0"/>
    <n v="0"/>
    <n v="0"/>
    <n v="16"/>
    <n v="0"/>
    <n v="10.09"/>
    <n v="0"/>
    <n v="0"/>
    <n v="0"/>
    <n v="1"/>
    <n v="10.5"/>
    <n v="10.5"/>
    <n v="0"/>
    <s v="Christopher Butler"/>
    <m/>
    <m/>
    <m/>
    <m/>
    <m/>
  </r>
  <r>
    <x v="10"/>
    <s v="Week1"/>
    <d v="2025-03-10T00:00:00"/>
    <n v="8.23"/>
    <n v="0"/>
    <n v="14"/>
    <n v="45726.288564814815"/>
    <n v="45726.675324074073"/>
    <x v="10"/>
    <s v="Big Star"/>
    <s v="-"/>
    <s v="9ec9196f-9b94-4f49-8895-ee667c59e88a"/>
    <s v="1033"/>
    <n v="45719.364085648151"/>
    <n v="45726.28125"/>
    <n v="45726.278333333335"/>
    <n v="45726.677083333336"/>
    <n v="45726.678576388891"/>
    <s v="-"/>
    <s v="completed"/>
    <n v="9.61"/>
    <n v="9.5"/>
    <n v="195.27"/>
    <n v="160.35"/>
    <n v="84.41"/>
    <n v="5.15"/>
    <n v="0"/>
    <s v="-"/>
    <n v="0"/>
    <n v="0"/>
    <n v="0"/>
    <n v="0"/>
    <s v="-"/>
    <s v="B307"/>
    <s v="B307"/>
    <s v="Minivan"/>
    <s v="Big Star "/>
    <s v="autoAccept"/>
    <n v="0"/>
    <n v="1"/>
    <n v="0"/>
    <n v="0"/>
    <n v="0"/>
    <n v="13"/>
    <n v="0"/>
    <n v="8.23"/>
    <n v="0"/>
    <n v="0"/>
    <n v="0"/>
    <n v="1"/>
    <n v="9.5"/>
    <n v="9.5"/>
    <n v="0"/>
    <s v="CoLynn  Tennyson-Nixon "/>
    <m/>
    <m/>
    <m/>
    <m/>
    <m/>
  </r>
  <r>
    <x v="10"/>
    <s v="Week1"/>
    <d v="2025-03-11T00:00:00"/>
    <n v="7.71"/>
    <n v="0"/>
    <n v="10"/>
    <n v="45727.297708333332"/>
    <n v="45727.677442129629"/>
    <x v="10"/>
    <s v="Big Star"/>
    <s v="-"/>
    <s v="f7eb7d34-fcc2-470c-b82a-f9824ae8259b"/>
    <s v="1033"/>
    <n v="45719.364444444444"/>
    <n v="45727.28125"/>
    <n v="45727.277858796297"/>
    <n v="45727.677083333336"/>
    <n v="45727.678576388891"/>
    <s v="-"/>
    <s v="completed"/>
    <n v="9.6199999999999992"/>
    <n v="9.5"/>
    <n v="177.84"/>
    <n v="129.83000000000001"/>
    <n v="90.33"/>
    <n v="5.64"/>
    <n v="10.75"/>
    <s v="paused for rematches. AH"/>
    <n v="0"/>
    <n v="0"/>
    <n v="0"/>
    <n v="0"/>
    <s v="-"/>
    <s v="B307"/>
    <s v="B307"/>
    <s v="Minivan"/>
    <s v="Big Star "/>
    <s v="autoAccept"/>
    <n v="0"/>
    <n v="0"/>
    <n v="0"/>
    <n v="0"/>
    <n v="0"/>
    <n v="10"/>
    <n v="0"/>
    <n v="7.71"/>
    <n v="0"/>
    <n v="0"/>
    <n v="0"/>
    <n v="1"/>
    <n v="9.5"/>
    <n v="9.5"/>
    <n v="0"/>
    <s v="CoLynn  Tennyson-Nixon "/>
    <m/>
    <m/>
    <m/>
    <m/>
    <m/>
  </r>
  <r>
    <x v="11"/>
    <s v="Week1"/>
    <d v="2025-03-10T00:00:00"/>
    <n v="8.92"/>
    <n v="0"/>
    <n v="9"/>
    <n v="45726.236226851855"/>
    <n v="45726.668217592596"/>
    <x v="10"/>
    <s v="Big Star"/>
    <s v="-"/>
    <s v="548cf9d5-601d-426a-8766-7b991c0fd2e6"/>
    <s v="-"/>
    <n v="45726.231342592589"/>
    <n v="45726.239583333336"/>
    <n v="45726.236226851855"/>
    <n v="45726.666666666664"/>
    <n v="45726.668252314812"/>
    <s v="-"/>
    <s v="completed"/>
    <n v="10.37"/>
    <n v="10.25"/>
    <n v="441.53"/>
    <n v="388.06"/>
    <n v="262.16000000000003"/>
    <n v="6.71"/>
    <n v="11.53"/>
    <s v="-"/>
    <n v="0"/>
    <n v="0"/>
    <n v="0"/>
    <n v="0"/>
    <s v="-"/>
    <s v="B335"/>
    <s v="B335"/>
    <s v="Minivan"/>
    <s v="Big Star "/>
    <s v="autoAccept"/>
    <n v="0"/>
    <n v="0"/>
    <n v="0"/>
    <n v="0"/>
    <n v="0"/>
    <n v="9"/>
    <n v="0"/>
    <n v="8.92"/>
    <n v="0"/>
    <n v="0"/>
    <n v="0"/>
    <n v="1"/>
    <n v="10.25"/>
    <n v="10.25"/>
    <n v="0"/>
    <s v="David Oakes"/>
    <m/>
    <m/>
    <m/>
    <m/>
    <m/>
  </r>
  <r>
    <x v="11"/>
    <s v="Week1"/>
    <d v="2025-03-11T00:00:00"/>
    <n v="8.23"/>
    <n v="0"/>
    <n v="14"/>
    <n v="45727.226724537039"/>
    <n v="45727.667557870373"/>
    <x v="10"/>
    <s v="Big Star"/>
    <s v="-"/>
    <s v="b4455549-3998-4203-942c-fd92915f35f9"/>
    <s v="1023"/>
    <n v="45719.364386574074"/>
    <n v="45727.229166666664"/>
    <n v="45727.226111111115"/>
    <n v="45727.666666666664"/>
    <n v="45727.668333333335"/>
    <s v="-"/>
    <s v="completed"/>
    <n v="10.61"/>
    <n v="10.5"/>
    <n v="366.46"/>
    <n v="256.98"/>
    <n v="223.65"/>
    <n v="6.66"/>
    <n v="0"/>
    <s v="-"/>
    <n v="0"/>
    <n v="0"/>
    <n v="0"/>
    <n v="0"/>
    <s v="-"/>
    <s v="B335"/>
    <s v="B335"/>
    <s v="Minivan"/>
    <s v="Big Star "/>
    <s v="autoAccept"/>
    <n v="0"/>
    <n v="0"/>
    <n v="0"/>
    <n v="0"/>
    <n v="0"/>
    <n v="14"/>
    <n v="0"/>
    <n v="8.23"/>
    <n v="0"/>
    <n v="0"/>
    <n v="0"/>
    <n v="1"/>
    <n v="10.5"/>
    <n v="10.5"/>
    <n v="0"/>
    <s v="David Oakes"/>
    <m/>
    <m/>
    <m/>
    <m/>
    <m/>
  </r>
  <r>
    <x v="12"/>
    <s v="Week1"/>
    <d v="2025-03-10T00:00:00"/>
    <n v="6.99"/>
    <n v="0"/>
    <n v="7"/>
    <n v="45726.288298611114"/>
    <n v="45726.645289351851"/>
    <x v="3"/>
    <s v="Big Star"/>
    <s v="-"/>
    <s v="7716fc5c-eb12-42af-96b2-0e2060a7c735"/>
    <s v="1010"/>
    <n v="45719.364085648151"/>
    <n v="45726.291666666664"/>
    <n v="45726.288298611114"/>
    <n v="45726.645833333336"/>
    <n v="45726.645312499997"/>
    <s v="-"/>
    <s v="completed"/>
    <n v="8.57"/>
    <n v="8.5"/>
    <n v="224.68"/>
    <n v="198.06"/>
    <n v="52.35"/>
    <n v="5.17"/>
    <n v="0"/>
    <s v="-"/>
    <n v="0"/>
    <n v="0"/>
    <n v="0"/>
    <n v="0"/>
    <s v="-"/>
    <s v="B302"/>
    <s v="B302"/>
    <s v="Minivan"/>
    <s v="Big Star "/>
    <s v="autoAccept"/>
    <n v="0"/>
    <n v="0"/>
    <n v="0"/>
    <n v="0"/>
    <n v="0"/>
    <n v="7"/>
    <n v="0"/>
    <n v="6.99"/>
    <n v="0"/>
    <n v="0"/>
    <n v="0"/>
    <n v="1"/>
    <n v="8.5"/>
    <n v="8.5"/>
    <n v="0"/>
    <s v="Dedricc Wilson"/>
    <m/>
    <m/>
    <m/>
    <m/>
    <m/>
  </r>
  <r>
    <x v="12"/>
    <s v="Week1"/>
    <d v="2025-03-11T00:00:00"/>
    <n v="7.95"/>
    <n v="0"/>
    <n v="10"/>
    <n v="45727.298796296294"/>
    <n v="45727.656655092593"/>
    <x v="3"/>
    <s v="Big Star"/>
    <s v="-"/>
    <s v="45a909fa-ea1d-44e9-9fc8-1cdbc0382efd"/>
    <s v="1012"/>
    <n v="45719.36445601852"/>
    <n v="45727.302083333336"/>
    <n v="45727.298668981479"/>
    <n v="45727.65625"/>
    <n v="45727.656678240739"/>
    <s v="-"/>
    <s v="completed"/>
    <n v="8.59"/>
    <n v="8.5"/>
    <n v="229.48"/>
    <n v="213.94"/>
    <n v="79.42"/>
    <n v="5.23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9"/>
    <n v="0"/>
    <n v="7.95"/>
    <n v="0"/>
    <n v="0"/>
    <n v="0"/>
    <n v="1"/>
    <n v="8.5"/>
    <n v="8.5"/>
    <n v="0"/>
    <s v="Dedricc Wilson"/>
    <m/>
    <m/>
    <m/>
    <m/>
    <m/>
  </r>
  <r>
    <x v="12"/>
    <s v="Week1"/>
    <d v="2025-03-12T00:00:00"/>
    <n v="7.29"/>
    <n v="0"/>
    <n v="11"/>
    <n v="45728.288275462961"/>
    <n v="45728.647777777776"/>
    <x v="3"/>
    <s v="Big Star"/>
    <s v="-"/>
    <s v="2275661e-091c-4f9d-9a24-0dccb7979173"/>
    <s v="1010"/>
    <n v="45719.364895833336"/>
    <n v="45728.291666666664"/>
    <n v="45728.288275462961"/>
    <n v="45728.645833333336"/>
    <n v="45728.647881944446"/>
    <s v="-"/>
    <s v="completed"/>
    <n v="8.6300000000000008"/>
    <n v="8.5"/>
    <n v="200.37"/>
    <n v="158.84"/>
    <n v="81.7"/>
    <n v="4.8600000000000003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11"/>
    <n v="0"/>
    <n v="7.29"/>
    <n v="0"/>
    <n v="0"/>
    <n v="0"/>
    <n v="1"/>
    <n v="8.5"/>
    <n v="8.5"/>
    <n v="0"/>
    <s v="Dedricc Wilson"/>
    <m/>
    <m/>
    <m/>
    <m/>
    <m/>
  </r>
  <r>
    <x v="12"/>
    <s v="Week1"/>
    <d v="2025-03-13T00:00:00"/>
    <n v="6.95"/>
    <n v="0"/>
    <n v="9"/>
    <n v="45729.579930555556"/>
    <n v="45730.001388888886"/>
    <x v="3"/>
    <s v="Big Star"/>
    <s v="-"/>
    <s v="bc11f442-7533-43e2-8c6a-bf82534cfa72"/>
    <s v="1046"/>
    <n v="45721.341817129629"/>
    <n v="45729.583333333336"/>
    <n v="45729.579930555556"/>
    <n v="45730"/>
    <n v="45730.001423611109"/>
    <s v="-"/>
    <s v="completed"/>
    <n v="10.119999999999999"/>
    <n v="10"/>
    <n v="274.39"/>
    <n v="212.4"/>
    <n v="80.099999999999994"/>
    <n v="4.76"/>
    <n v="0"/>
    <s v="-"/>
    <n v="0"/>
    <n v="0"/>
    <n v="0"/>
    <n v="0"/>
    <s v="-"/>
    <s v="B356"/>
    <s v="B356"/>
    <s v="Minivan"/>
    <s v="Big Star "/>
    <s v="autoAccept"/>
    <n v="0"/>
    <n v="0"/>
    <n v="0"/>
    <n v="0"/>
    <n v="0"/>
    <n v="9"/>
    <n v="0"/>
    <n v="6.95"/>
    <n v="0"/>
    <n v="0"/>
    <n v="0"/>
    <n v="1"/>
    <n v="10"/>
    <n v="10"/>
    <n v="0"/>
    <s v="Dedricc Wilson"/>
    <m/>
    <m/>
    <m/>
    <m/>
    <m/>
  </r>
  <r>
    <x v="13"/>
    <s v="Week1"/>
    <d v="2025-03-10T00:00:00"/>
    <n v="9.27"/>
    <n v="0"/>
    <n v="8"/>
    <n v="45726.583796296298"/>
    <n v="45727.019467592596"/>
    <x v="11"/>
    <s v="Big Star"/>
    <s v="-"/>
    <s v="c023ef95-5c05-4b26-bc56-16cfba6068ca"/>
    <s v="1045"/>
    <n v="45719.364131944443"/>
    <n v="45726.583333333336"/>
    <n v="45726.583796296298"/>
    <n v="45727"/>
    <n v="45727.019513888888"/>
    <s v="-"/>
    <s v="completed"/>
    <n v="10.46"/>
    <n v="10"/>
    <n v="268.13"/>
    <n v="234.41"/>
    <n v="127.4"/>
    <n v="6.8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8"/>
    <n v="0"/>
    <n v="9.27"/>
    <n v="0"/>
    <n v="0"/>
    <n v="0"/>
    <n v="1"/>
    <n v="10"/>
    <n v="10"/>
    <n v="0"/>
    <s v="Diamond Leggett"/>
    <m/>
    <m/>
    <m/>
    <m/>
    <m/>
  </r>
  <r>
    <x v="13"/>
    <s v="Week1"/>
    <d v="2025-03-11T00:00:00"/>
    <n v="10.37"/>
    <n v="0"/>
    <n v="13"/>
    <n v="45727.583229166667"/>
    <n v="45728.051388888889"/>
    <x v="11"/>
    <s v="Big Star"/>
    <s v="-"/>
    <s v="92a08ab3-2d2b-456a-95f1-c5f9736c858d"/>
    <s v="1045"/>
    <n v="45719.364490740743"/>
    <n v="45727.583333333336"/>
    <n v="45727.583229166667"/>
    <n v="45728"/>
    <n v="45728.051458333335"/>
    <s v="-"/>
    <s v="completed"/>
    <n v="11.24"/>
    <n v="10"/>
    <n v="250.84"/>
    <n v="240.86"/>
    <n v="110.53"/>
    <n v="6.86"/>
    <n v="0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11"/>
    <n v="0"/>
    <n v="10.37"/>
    <n v="0"/>
    <n v="0"/>
    <n v="0"/>
    <n v="1"/>
    <n v="10"/>
    <n v="10"/>
    <n v="0"/>
    <s v="Diamond Leggett"/>
    <m/>
    <m/>
    <m/>
    <m/>
    <m/>
  </r>
  <r>
    <x v="13"/>
    <s v="Week1"/>
    <d v="2025-03-13T00:00:00"/>
    <n v="10.18"/>
    <n v="0"/>
    <n v="6"/>
    <n v="45729.583796296298"/>
    <n v="45730.043749999997"/>
    <x v="11"/>
    <s v="Big Star"/>
    <s v="-"/>
    <s v="ed964e1e-3ce8-4939-ab73-17523f1ed759"/>
    <s v="1045"/>
    <n v="45721.341817129629"/>
    <n v="45729.583333333336"/>
    <n v="45729.583796296298"/>
    <n v="45730"/>
    <n v="45730.04383101852"/>
    <s v="-"/>
    <s v="completed"/>
    <n v="11.04"/>
    <n v="10"/>
    <n v="211.76"/>
    <n v="184.64"/>
    <n v="113.83"/>
    <n v="7.66"/>
    <n v="2.78"/>
    <s v="-"/>
    <n v="0"/>
    <n v="0"/>
    <n v="0"/>
    <n v="0"/>
    <s v="-"/>
    <s v="B329"/>
    <s v="B329"/>
    <s v="Minivan"/>
    <s v="Big Star "/>
    <s v="autoAccept"/>
    <n v="0"/>
    <n v="3"/>
    <n v="0"/>
    <n v="0"/>
    <n v="0"/>
    <n v="3"/>
    <n v="0"/>
    <n v="10.18"/>
    <n v="0"/>
    <n v="0"/>
    <n v="0"/>
    <n v="1"/>
    <n v="10"/>
    <n v="10"/>
    <n v="0"/>
    <s v="Diamond Leggett"/>
    <m/>
    <m/>
    <m/>
    <m/>
    <m/>
  </r>
  <r>
    <x v="13"/>
    <s v="Week1"/>
    <d v="2025-03-16T00:00:00"/>
    <n v="5.5"/>
    <n v="0"/>
    <n v="6"/>
    <n v="45732.676793981482"/>
    <n v="45733.011874999997"/>
    <x v="11"/>
    <s v="Big Star"/>
    <s v="-"/>
    <s v="05f77074-acdd-418f-af8b-b912bfaccb84"/>
    <s v="1045"/>
    <n v="45727.594212962962"/>
    <n v="45732.677083333336"/>
    <n v="45732.676793981482"/>
    <n v="45733.010416666664"/>
    <n v="45733.011886574073"/>
    <s v="-"/>
    <s v="completed"/>
    <n v="8.0399999999999991"/>
    <n v="8"/>
    <n v="258.06"/>
    <n v="215.8"/>
    <n v="125.33"/>
    <n v="5.95"/>
    <n v="0.5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6"/>
    <n v="0"/>
    <n v="5.5"/>
    <n v="0"/>
    <n v="0"/>
    <n v="0"/>
    <n v="1"/>
    <n v="8"/>
    <n v="8"/>
    <n v="0"/>
    <s v="Diamond Leggett"/>
    <m/>
    <m/>
    <m/>
    <m/>
    <m/>
  </r>
  <r>
    <x v="14"/>
    <s v="Week1"/>
    <d v="2025-03-10T00:00:00"/>
    <n v="7.42"/>
    <n v="0"/>
    <n v="11"/>
    <n v="45726.289050925923"/>
    <n v="45726.634259259263"/>
    <x v="12"/>
    <s v="Big Star"/>
    <s v="-"/>
    <s v="8f6f4f99-f4a3-49a5-b37d-05ca761ef035"/>
    <s v="1011"/>
    <n v="45719.364085648151"/>
    <n v="45726.291666666664"/>
    <n v="45726.289050925923"/>
    <n v="45726.645833333336"/>
    <n v="45726.647291666668"/>
    <s v="-"/>
    <s v="completed"/>
    <n v="8.6"/>
    <n v="8.5"/>
    <n v="228.5"/>
    <n v="200.98"/>
    <n v="53.16"/>
    <n v="3.49"/>
    <n v="0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9"/>
    <n v="0"/>
    <n v="7.42"/>
    <n v="0"/>
    <n v="0"/>
    <n v="0"/>
    <n v="1"/>
    <n v="8.5"/>
    <n v="8.5"/>
    <n v="0"/>
    <s v="Elizabeth Garcia"/>
    <m/>
    <m/>
    <m/>
    <m/>
    <m/>
  </r>
  <r>
    <x v="14"/>
    <s v="Week1"/>
    <d v="2025-03-12T00:00:00"/>
    <n v="10.78"/>
    <n v="0"/>
    <n v="13"/>
    <n v="45728.247118055559"/>
    <n v="45728.713229166664"/>
    <x v="12"/>
    <s v="Big Star"/>
    <s v="-"/>
    <s v="b6d69628-3f53-4ca9-879e-698c7fd53d00"/>
    <s v="1029"/>
    <n v="45719.364872685182"/>
    <n v="45728.25"/>
    <n v="45728.247118055559"/>
    <n v="45728.6875"/>
    <n v="45728.713263888887"/>
    <s v="-"/>
    <s v="completed"/>
    <n v="11.19"/>
    <n v="10.5"/>
    <n v="245.83"/>
    <n v="227.61"/>
    <n v="83.7"/>
    <n v="5.25"/>
    <n v="22.75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11"/>
    <n v="0"/>
    <n v="10.78"/>
    <n v="0"/>
    <n v="0"/>
    <n v="0"/>
    <n v="1"/>
    <n v="10.5"/>
    <n v="10.5"/>
    <n v="0"/>
    <s v="Elizabeth Garcia"/>
    <m/>
    <m/>
    <m/>
    <m/>
    <m/>
  </r>
  <r>
    <x v="14"/>
    <s v="Week1"/>
    <d v="2025-03-13T00:00:00"/>
    <n v="9.76"/>
    <n v="0"/>
    <n v="9"/>
    <n v="45729.247037037036"/>
    <n v="45729.675543981481"/>
    <x v="12"/>
    <s v="Big Star"/>
    <s v="-"/>
    <s v="7493772b-874b-45e1-9419-203f3c5266ba"/>
    <s v="1029"/>
    <n v="45721.341736111113"/>
    <n v="45729.25"/>
    <n v="45729.247037037036"/>
    <n v="45729.6875"/>
    <n v="45729.675613425927"/>
    <s v="-"/>
    <s v="completed"/>
    <n v="10.29"/>
    <n v="10.5"/>
    <n v="256.05"/>
    <n v="231.04"/>
    <n v="102"/>
    <n v="6.37"/>
    <n v="11.33"/>
    <s v="pause2 min rematch trip bn _x000a__x000a_paused for rematch. AH"/>
    <n v="0"/>
    <n v="0"/>
    <n v="0"/>
    <n v="0"/>
    <s v="-"/>
    <s v="B362"/>
    <s v="B362"/>
    <s v="Minivan"/>
    <s v="Big Star "/>
    <s v="autoAccept"/>
    <n v="0"/>
    <n v="1"/>
    <n v="0"/>
    <n v="0"/>
    <n v="0"/>
    <n v="8"/>
    <n v="0"/>
    <n v="9.76"/>
    <n v="0"/>
    <n v="0"/>
    <n v="0"/>
    <n v="1"/>
    <n v="10.29"/>
    <n v="10.29"/>
    <n v="0"/>
    <s v="Elizabeth Garcia"/>
    <m/>
    <m/>
    <m/>
    <m/>
    <m/>
  </r>
  <r>
    <x v="14"/>
    <s v="Week1"/>
    <d v="2025-03-14T00:00:00"/>
    <n v="9.7200000000000006"/>
    <n v="0"/>
    <n v="13"/>
    <n v="45730.247534722221"/>
    <n v="45730.688877314817"/>
    <x v="12"/>
    <s v="Big Star"/>
    <s v="-"/>
    <s v="daa5486d-189a-428f-a813-467f0f36c6e7"/>
    <s v="1029"/>
    <n v="45722.485034722224"/>
    <n v="45730.25"/>
    <n v="45730.247534722221"/>
    <n v="45730.6875"/>
    <n v="45730.688946759263"/>
    <s v="-"/>
    <s v="completed"/>
    <n v="10.59"/>
    <n v="10.5"/>
    <n v="191.16"/>
    <n v="168.27"/>
    <n v="82.68"/>
    <n v="5.78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2"/>
    <n v="0"/>
    <n v="9.7200000000000006"/>
    <n v="0"/>
    <n v="0"/>
    <n v="0"/>
    <n v="1"/>
    <n v="10.5"/>
    <n v="10.5"/>
    <n v="0"/>
    <s v="Elizabeth Garcia"/>
    <m/>
    <m/>
    <m/>
    <m/>
    <m/>
  </r>
  <r>
    <x v="15"/>
    <s v="Week1"/>
    <d v="2025-03-10T00:00:00"/>
    <n v="9.89"/>
    <n v="0"/>
    <n v="18"/>
    <n v="45726.279675925929"/>
    <n v="45726.720208333332"/>
    <x v="3"/>
    <s v="Big Star"/>
    <s v="-"/>
    <s v="17ad0ef0-9865-4530-9be4-50ae4c708bb0"/>
    <s v="1029"/>
    <n v="45719.364085648151"/>
    <n v="45726.28125"/>
    <n v="45726.279675925929"/>
    <n v="45726.71875"/>
    <n v="45726.720219907409"/>
    <s v="-"/>
    <s v="completed"/>
    <n v="10.57"/>
    <n v="10.5"/>
    <n v="221.8"/>
    <n v="195.61"/>
    <n v="103.73"/>
    <n v="5.83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16"/>
    <n v="0"/>
    <n v="9.89"/>
    <n v="0"/>
    <n v="0"/>
    <n v="0"/>
    <n v="1"/>
    <n v="10.5"/>
    <n v="10.5"/>
    <n v="0"/>
    <s v="Elva Garcia"/>
    <m/>
    <m/>
    <m/>
    <m/>
    <m/>
  </r>
  <r>
    <x v="15"/>
    <s v="Week1"/>
    <d v="2025-03-16T00:00:00"/>
    <n v="6.6"/>
    <n v="0"/>
    <n v="11"/>
    <n v="45732.248078703706"/>
    <n v="45732.584733796299"/>
    <x v="3"/>
    <s v="Big Star"/>
    <s v="-"/>
    <s v="3be90588-197e-4a8d-aee0-f06fe6df6d97"/>
    <s v="1010"/>
    <n v="45727.594212962962"/>
    <n v="45732.25"/>
    <n v="45732.248078703706"/>
    <n v="45732.583333333336"/>
    <n v="45732.584814814814"/>
    <s v="-"/>
    <s v="completed"/>
    <n v="8.08"/>
    <n v="8"/>
    <n v="113.6"/>
    <n v="100.58"/>
    <n v="72.73"/>
    <n v="5.98"/>
    <n v="0"/>
    <s v="-"/>
    <n v="0"/>
    <n v="0"/>
    <n v="0"/>
    <n v="0"/>
    <s v="-"/>
    <s v="B302"/>
    <s v="B302"/>
    <s v="Minivan"/>
    <s v="Big Star "/>
    <s v="autoAccept"/>
    <n v="0"/>
    <n v="1"/>
    <n v="0"/>
    <n v="0"/>
    <n v="0"/>
    <n v="10"/>
    <n v="0"/>
    <n v="6.6"/>
    <n v="0"/>
    <n v="0"/>
    <n v="0"/>
    <n v="1"/>
    <n v="8"/>
    <n v="8"/>
    <n v="0"/>
    <s v="Elva Garcia"/>
    <m/>
    <m/>
    <m/>
    <m/>
    <m/>
  </r>
  <r>
    <x v="16"/>
    <s v="Week1"/>
    <d v="2025-03-13T00:00:00"/>
    <n v="7.69"/>
    <n v="0"/>
    <n v="6"/>
    <n v="45729.539247685185"/>
    <n v="45729.943414351852"/>
    <x v="7"/>
    <s v="Big Star"/>
    <s v="-"/>
    <s v="a1685714-e9d9-46db-bc10-e95540599489"/>
    <s v="1041"/>
    <n v="45721.341817129629"/>
    <n v="45729.541666666664"/>
    <n v="45729.539247685185"/>
    <n v="45729.958333333336"/>
    <n v="45729.959814814814"/>
    <s v="-"/>
    <s v="completed"/>
    <n v="10.09"/>
    <n v="10"/>
    <n v="241.1"/>
    <n v="219.02"/>
    <n v="81.62"/>
    <n v="6.26"/>
    <n v="1.77"/>
    <s v="Paused for rematch. AH"/>
    <n v="0"/>
    <n v="0"/>
    <n v="0"/>
    <n v="0"/>
    <s v="-"/>
    <s v="B332"/>
    <s v="B332"/>
    <s v="Minivan"/>
    <s v="Big Star "/>
    <s v="autoAccept"/>
    <n v="0"/>
    <n v="1"/>
    <n v="0"/>
    <n v="0"/>
    <n v="0"/>
    <n v="5"/>
    <n v="0"/>
    <n v="7.69"/>
    <n v="0"/>
    <n v="0"/>
    <n v="0"/>
    <n v="1"/>
    <n v="10"/>
    <n v="10"/>
    <n v="0"/>
    <s v="Jacqueline Harris"/>
    <m/>
    <m/>
    <m/>
    <m/>
    <m/>
  </r>
  <r>
    <x v="16"/>
    <s v="Week1"/>
    <d v="2025-03-14T00:00:00"/>
    <n v="9.6999999999999993"/>
    <n v="0"/>
    <n v="14"/>
    <n v="45730.579930555556"/>
    <n v="45731.004884259259"/>
    <x v="7"/>
    <s v="Big Star"/>
    <s v="-"/>
    <s v="04a8b0b1-31b3-4949-bb4a-f6020f97b894"/>
    <s v="1041"/>
    <n v="45722.485081018516"/>
    <n v="45730.583333333336"/>
    <n v="45730.579930555556"/>
    <n v="45731"/>
    <n v="45731.004942129628"/>
    <s v="-"/>
    <s v="completed"/>
    <n v="10.199999999999999"/>
    <n v="10"/>
    <n v="292.60000000000002"/>
    <n v="266.07"/>
    <n v="126.18"/>
    <n v="5.21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13"/>
    <n v="0"/>
    <n v="9.6999999999999993"/>
    <n v="0"/>
    <n v="0"/>
    <n v="0"/>
    <n v="1"/>
    <n v="10"/>
    <n v="10"/>
    <n v="0"/>
    <s v="Jacqueline Harris"/>
    <m/>
    <m/>
    <m/>
    <m/>
    <m/>
  </r>
  <r>
    <x v="16"/>
    <s v="Week1"/>
    <d v="2025-03-15T00:00:00"/>
    <n v="7.81"/>
    <n v="0"/>
    <n v="8"/>
    <n v="45731.622662037036"/>
    <n v="45731.999560185184"/>
    <x v="7"/>
    <s v="Big Star"/>
    <s v="-"/>
    <s v="dd1c18ba-18a6-4870-b84c-096480ecee20"/>
    <s v="1041"/>
    <n v="45723.355081018519"/>
    <n v="45731.625"/>
    <n v="45731.622662037036"/>
    <n v="45732"/>
    <n v="45731.99962962963"/>
    <s v="-"/>
    <s v="completed"/>
    <n v="9.0500000000000007"/>
    <n v="9"/>
    <n v="219.16"/>
    <n v="190.39"/>
    <n v="104.46"/>
    <n v="5.61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7"/>
    <n v="0"/>
    <n v="7.81"/>
    <n v="0"/>
    <n v="0"/>
    <n v="0"/>
    <n v="1"/>
    <n v="9"/>
    <n v="9"/>
    <n v="0"/>
    <s v="Jacqueline Harris"/>
    <m/>
    <m/>
    <m/>
    <m/>
    <m/>
  </r>
  <r>
    <x v="16"/>
    <s v="Week1"/>
    <d v="2025-03-16T00:00:00"/>
    <n v="7.34"/>
    <n v="0"/>
    <n v="9"/>
    <n v="45732.663530092592"/>
    <n v="45733.000740740739"/>
    <x v="7"/>
    <s v="Big Star"/>
    <s v="-"/>
    <s v="04ae3d4c-8bc7-4318-8900-613dfb540324"/>
    <s v="-"/>
    <n v="45732.415949074071"/>
    <n v="45732.666666666664"/>
    <n v="45732.663530092592"/>
    <n v="45732.999305555553"/>
    <n v="45733.000775462962"/>
    <s v="-"/>
    <s v="completed"/>
    <n v="8.09"/>
    <n v="7.98"/>
    <n v="231.58"/>
    <n v="201"/>
    <n v="124.05"/>
    <n v="5.35"/>
    <n v="7.3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7"/>
    <n v="0"/>
    <n v="7.34"/>
    <n v="0"/>
    <n v="0"/>
    <n v="0"/>
    <n v="1"/>
    <n v="7.98"/>
    <n v="7.98"/>
    <n v="0"/>
    <s v="Jacqueline Harris"/>
    <m/>
    <m/>
    <m/>
    <m/>
    <m/>
  </r>
  <r>
    <x v="17"/>
    <s v="Week1"/>
    <d v="2025-03-10T00:00:00"/>
    <n v="8.7799999999999994"/>
    <n v="0"/>
    <n v="10"/>
    <n v="45726.27784722222"/>
    <n v="45726.678668981483"/>
    <x v="3"/>
    <s v="Big Star"/>
    <s v="-"/>
    <s v="d18354c8-da2f-4c9f-9f51-fdb8caf308cf"/>
    <s v="1030"/>
    <n v="45719.364074074074"/>
    <n v="45726.28125"/>
    <n v="45726.27784722222"/>
    <n v="45726.677083333336"/>
    <n v="45726.678680555553"/>
    <s v="-"/>
    <s v="completed"/>
    <n v="9.6199999999999992"/>
    <n v="9.5"/>
    <n v="350.21"/>
    <n v="312.45999999999998"/>
    <n v="154.1"/>
    <n v="5.59"/>
    <n v="0"/>
    <s v="provider asked wants vehicle be paused due to vehicle swap SW"/>
    <n v="0"/>
    <n v="0"/>
    <n v="0"/>
    <n v="0"/>
    <s v="-"/>
    <s v="B366"/>
    <s v="B366"/>
    <s v="Minivan"/>
    <s v="Big Star "/>
    <s v="autoAccept"/>
    <n v="0"/>
    <n v="1"/>
    <n v="0"/>
    <n v="0"/>
    <n v="0"/>
    <n v="9"/>
    <n v="0"/>
    <n v="8.7799999999999994"/>
    <n v="0"/>
    <n v="0"/>
    <n v="0"/>
    <n v="1"/>
    <n v="9.5"/>
    <n v="9.5"/>
    <n v="0"/>
    <s v="Jalicea Mayberry"/>
    <m/>
    <m/>
    <m/>
    <m/>
    <m/>
  </r>
  <r>
    <x v="17"/>
    <s v="Week1"/>
    <d v="2025-03-11T00:00:00"/>
    <n v="7.69"/>
    <n v="0"/>
    <n v="9"/>
    <n v="45727.288310185184"/>
    <n v="45727.647256944445"/>
    <x v="3"/>
    <s v="Big Star"/>
    <s v="-"/>
    <s v="44de3235-620c-439e-ac0d-265e43dae637"/>
    <s v="1011"/>
    <n v="45719.364444444444"/>
    <n v="45727.291666666664"/>
    <n v="45727.288310185184"/>
    <n v="45727.645833333336"/>
    <n v="45727.647326388891"/>
    <s v="-"/>
    <s v="completed"/>
    <n v="8.6199999999999992"/>
    <n v="8.5"/>
    <n v="202.99"/>
    <n v="182.25"/>
    <n v="88.65"/>
    <n v="5.04"/>
    <n v="0"/>
    <s v="-"/>
    <n v="0"/>
    <n v="0"/>
    <n v="0"/>
    <n v="0"/>
    <s v="-"/>
    <s v="B366"/>
    <s v="B366"/>
    <s v="Minivan"/>
    <s v="Big Star "/>
    <s v="autoAccept"/>
    <n v="0"/>
    <n v="3"/>
    <n v="0"/>
    <n v="0"/>
    <n v="0"/>
    <n v="6"/>
    <n v="0"/>
    <n v="7.69"/>
    <n v="0"/>
    <n v="0"/>
    <n v="0"/>
    <n v="1"/>
    <n v="8.5"/>
    <n v="8.5"/>
    <n v="0"/>
    <s v="Jalicea Mayberry"/>
    <m/>
    <m/>
    <m/>
    <m/>
    <m/>
  </r>
  <r>
    <x v="17"/>
    <s v="Week1"/>
    <d v="2025-03-12T00:00:00"/>
    <n v="9.67"/>
    <n v="0"/>
    <n v="20"/>
    <n v="45728.277905092589"/>
    <n v="45728.720208333332"/>
    <x v="3"/>
    <s v="Big Star"/>
    <s v="-"/>
    <s v="e9c84682-21c6-482d-9bc3-787bf33e9eef"/>
    <s v="1030"/>
    <n v="45719.364884259259"/>
    <n v="45728.28125"/>
    <n v="45728.277905092589"/>
    <n v="45728.71875"/>
    <n v="45728.720243055555"/>
    <s v="-"/>
    <s v="completed"/>
    <n v="10.62"/>
    <n v="10.5"/>
    <n v="255.53"/>
    <n v="206.44"/>
    <n v="155.59"/>
    <n v="6.74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20"/>
    <n v="0"/>
    <n v="9.67"/>
    <n v="0"/>
    <n v="0"/>
    <n v="0"/>
    <n v="1"/>
    <n v="10.5"/>
    <n v="10.5"/>
    <n v="0"/>
    <s v="Jalicea Mayberry"/>
    <m/>
    <m/>
    <m/>
    <m/>
    <m/>
  </r>
  <r>
    <x v="17"/>
    <s v="Week1"/>
    <d v="2025-03-13T00:00:00"/>
    <n v="9.24"/>
    <n v="0"/>
    <n v="11"/>
    <n v="45729.277951388889"/>
    <n v="45729.720185185186"/>
    <x v="3"/>
    <s v="Big Star"/>
    <s v="-"/>
    <s v="421500f2-3874-4d79-96ac-d88d34728acf"/>
    <s v="1030"/>
    <n v="45721.341782407406"/>
    <n v="45729.28125"/>
    <n v="45729.277951388889"/>
    <n v="45729.71875"/>
    <n v="45729.720243055555"/>
    <s v="-"/>
    <s v="completed"/>
    <n v="10.62"/>
    <n v="10.5"/>
    <n v="358.56"/>
    <n v="280.83"/>
    <n v="193.63"/>
    <n v="6"/>
    <n v="11.4"/>
    <s v="paused 30 mins for vehicle swap - SW "/>
    <n v="0"/>
    <n v="0"/>
    <n v="0"/>
    <n v="0"/>
    <s v="-"/>
    <s v="B366"/>
    <s v="B366"/>
    <s v="Minivan"/>
    <s v="Big Star "/>
    <s v="autoAccept"/>
    <n v="0"/>
    <n v="0"/>
    <n v="0"/>
    <n v="0"/>
    <n v="0"/>
    <n v="11"/>
    <n v="0"/>
    <n v="9.24"/>
    <n v="0"/>
    <n v="0"/>
    <n v="0"/>
    <n v="1"/>
    <n v="10.5"/>
    <n v="10.5"/>
    <n v="0"/>
    <s v="Jalicea Mayberry"/>
    <m/>
    <m/>
    <m/>
    <m/>
    <m/>
  </r>
  <r>
    <x v="17"/>
    <s v="Week1"/>
    <d v="2025-03-15T00:00:00"/>
    <n v="6.51"/>
    <n v="0"/>
    <n v="7"/>
    <n v="45731.329988425925"/>
    <n v="45731.668113425927"/>
    <x v="3"/>
    <s v="Big Star"/>
    <s v="-"/>
    <s v="a8de5a9c-b5c9-466e-8551-9a2927d5b0a3"/>
    <s v="1013"/>
    <n v="45723.355069444442"/>
    <n v="45731.333333333336"/>
    <n v="45731.329988425925"/>
    <n v="45731.666666666664"/>
    <n v="45731.668113425927"/>
    <s v="-"/>
    <s v="completed"/>
    <n v="8.1199999999999992"/>
    <n v="8"/>
    <n v="265.77999999999997"/>
    <n v="236.22"/>
    <n v="141.97999999999999"/>
    <n v="4.76"/>
    <n v="0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6"/>
    <n v="0"/>
    <n v="6.51"/>
    <n v="0"/>
    <n v="0"/>
    <n v="0"/>
    <n v="1"/>
    <n v="8"/>
    <n v="8"/>
    <n v="0"/>
    <s v="Jalicea Mayberry"/>
    <m/>
    <m/>
    <m/>
    <m/>
    <m/>
  </r>
  <r>
    <x v="17"/>
    <s v="Week1"/>
    <d v="2025-03-16T00:00:00"/>
    <n v="5.61"/>
    <n v="0"/>
    <n v="11"/>
    <n v="45732.27952546296"/>
    <n v="45732.616064814814"/>
    <x v="3"/>
    <s v="Big Star"/>
    <s v="-"/>
    <s v="036a8645-4323-45c4-96b3-71b69cf86243"/>
    <s v="1012"/>
    <n v="45727.594212962962"/>
    <n v="45732.28125"/>
    <n v="45732.27952546296"/>
    <n v="45732.614583333336"/>
    <n v="45732.616087962961"/>
    <s v="-"/>
    <s v="completed"/>
    <n v="8.08"/>
    <n v="8"/>
    <n v="291.33999999999997"/>
    <n v="220.1"/>
    <n v="130.49"/>
    <n v="5.08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11"/>
    <n v="0"/>
    <n v="5.61"/>
    <n v="0"/>
    <n v="0"/>
    <n v="0"/>
    <n v="1"/>
    <n v="8"/>
    <n v="8"/>
    <n v="0"/>
    <s v="Jalicea Mayberry"/>
    <m/>
    <m/>
    <m/>
    <m/>
    <m/>
  </r>
  <r>
    <x v="18"/>
    <s v="Week1"/>
    <d v="2025-03-10T00:00:00"/>
    <n v="7.81"/>
    <n v="0"/>
    <n v="15"/>
    <n v="45726.142465277779"/>
    <n v="45726.517465277779"/>
    <x v="7"/>
    <s v="Big Star"/>
    <s v="-"/>
    <s v="6413e458-aebd-4c35-ae0d-91cb37dc9faf"/>
    <s v="1001"/>
    <n v="45719.363946759258"/>
    <n v="45726.145833333336"/>
    <n v="45726.142465277779"/>
    <n v="45726.520833333336"/>
    <n v="45726.517523148148"/>
    <s v="-"/>
    <s v="completed"/>
    <n v="9"/>
    <n v="9"/>
    <n v="212.65"/>
    <n v="181.43"/>
    <n v="99.45"/>
    <n v="4.34"/>
    <n v="0.38"/>
    <s v="-"/>
    <n v="0"/>
    <n v="0"/>
    <n v="0"/>
    <n v="0"/>
    <s v="-"/>
    <s v="B333"/>
    <s v="B333"/>
    <s v="Minivan"/>
    <s v="Big Star "/>
    <s v="autoAccept"/>
    <n v="0"/>
    <n v="3"/>
    <n v="0"/>
    <n v="0"/>
    <n v="0"/>
    <n v="12"/>
    <n v="0"/>
    <n v="7.81"/>
    <n v="0"/>
    <n v="0"/>
    <n v="0"/>
    <n v="1"/>
    <n v="9"/>
    <n v="9"/>
    <n v="0"/>
    <s v="James Phillips"/>
    <m/>
    <m/>
    <m/>
    <m/>
    <m/>
  </r>
  <r>
    <x v="18"/>
    <s v="Week1"/>
    <d v="2025-03-11T00:00:00"/>
    <n v="7.6"/>
    <n v="0"/>
    <n v="10"/>
    <n v="45727.148599537039"/>
    <n v="45727.522337962961"/>
    <x v="7"/>
    <s v="Big Star"/>
    <s v="-"/>
    <s v="2d50f3fb-60c4-4316-8463-1176cf383ba1"/>
    <s v="1001"/>
    <n v="45719.364340277774"/>
    <n v="45727.145833333336"/>
    <n v="45727.148599537039"/>
    <n v="45727.520833333336"/>
    <n v="45727.522337962961"/>
    <s v="-"/>
    <s v="completed"/>
    <n v="8.9700000000000006"/>
    <n v="9"/>
    <n v="124.04"/>
    <n v="113.58"/>
    <n v="46.37"/>
    <n v="5.51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9"/>
    <n v="0"/>
    <n v="7.6"/>
    <n v="0"/>
    <n v="0"/>
    <n v="0"/>
    <n v="1"/>
    <n v="8.9700000000000006"/>
    <n v="8.9700000000000006"/>
    <n v="0"/>
    <s v="James Phillips"/>
    <m/>
    <m/>
    <m/>
    <m/>
    <m/>
  </r>
  <r>
    <x v="18"/>
    <s v="Week1"/>
    <d v="2025-03-12T00:00:00"/>
    <n v="7.38"/>
    <n v="0"/>
    <n v="12"/>
    <n v="45728.142418981479"/>
    <n v="45728.517465277779"/>
    <x v="7"/>
    <s v="Big Star"/>
    <s v="-"/>
    <s v="c0c4360c-ae18-4ddd-aaac-764f4e005193"/>
    <s v="1001"/>
    <n v="45719.364814814813"/>
    <n v="45728.145833333336"/>
    <n v="45728.142418981479"/>
    <n v="45728.520833333336"/>
    <n v="45728.517569444448"/>
    <s v="-"/>
    <s v="completed"/>
    <n v="9"/>
    <n v="9"/>
    <n v="157.58000000000001"/>
    <n v="124.74"/>
    <n v="67.06"/>
    <n v="5.28"/>
    <n v="0.55000000000000004"/>
    <s v="his end address was incorrect-do"/>
    <n v="0"/>
    <n v="0"/>
    <n v="0"/>
    <n v="0"/>
    <s v="-"/>
    <s v="B333"/>
    <s v="B333"/>
    <s v="Minivan"/>
    <s v="Big Star "/>
    <s v="autoAccept"/>
    <n v="0"/>
    <n v="1"/>
    <n v="0"/>
    <n v="0"/>
    <n v="0"/>
    <n v="11"/>
    <n v="0"/>
    <n v="7.38"/>
    <n v="0"/>
    <n v="0"/>
    <n v="0"/>
    <n v="1"/>
    <n v="9"/>
    <n v="9"/>
    <n v="0"/>
    <s v="James Phillips"/>
    <m/>
    <m/>
    <m/>
    <m/>
    <m/>
  </r>
  <r>
    <x v="18"/>
    <s v="Week1"/>
    <d v="2025-03-13T00:00:00"/>
    <n v="7.76"/>
    <n v="0"/>
    <n v="8"/>
    <n v="45729.142534722225"/>
    <n v="45729.521296296298"/>
    <x v="7"/>
    <s v="Big Star"/>
    <s v="-"/>
    <s v="8d907bf3-0d75-427d-ae1c-c1ad6a786454"/>
    <s v="1001"/>
    <n v="45721.341678240744"/>
    <n v="45729.145833333336"/>
    <n v="45729.142534722225"/>
    <n v="45729.520833333336"/>
    <n v="45729.52140046296"/>
    <s v="-"/>
    <s v="completed"/>
    <n v="9.09"/>
    <n v="9"/>
    <n v="163.69"/>
    <n v="130.44"/>
    <n v="91.65"/>
    <n v="5.65"/>
    <n v="1.08"/>
    <s v="-"/>
    <n v="0"/>
    <n v="0"/>
    <n v="0"/>
    <n v="0"/>
    <s v="-"/>
    <s v="B333"/>
    <s v="B333"/>
    <s v="Minivan"/>
    <s v="Big Star "/>
    <s v="autoAccept"/>
    <n v="0"/>
    <n v="4"/>
    <n v="0"/>
    <n v="0"/>
    <n v="0"/>
    <n v="4"/>
    <n v="0"/>
    <n v="7.76"/>
    <n v="0"/>
    <n v="0"/>
    <n v="0"/>
    <n v="1"/>
    <n v="9"/>
    <n v="9"/>
    <n v="0"/>
    <s v="James Phillips"/>
    <m/>
    <m/>
    <m/>
    <m/>
    <m/>
  </r>
  <r>
    <x v="18"/>
    <s v="Week1"/>
    <d v="2025-03-14T00:00:00"/>
    <n v="6.78"/>
    <n v="0"/>
    <n v="10"/>
    <n v="45730.142418981479"/>
    <n v="45730.519525462965"/>
    <x v="7"/>
    <s v="Big Star"/>
    <s v="-"/>
    <s v="8c662b22-8765-4c38-b904-77dad580d384"/>
    <s v="1001"/>
    <n v="45722.485011574077"/>
    <n v="45730.145833333336"/>
    <n v="45730.142418981479"/>
    <n v="45730.520833333336"/>
    <n v="45730.519618055558"/>
    <s v="-"/>
    <s v="completed"/>
    <n v="9.0500000000000007"/>
    <n v="9"/>
    <n v="186.58"/>
    <n v="154.66999999999999"/>
    <n v="77.17"/>
    <n v="5.16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6.78"/>
    <n v="0"/>
    <n v="0"/>
    <n v="0"/>
    <n v="1"/>
    <n v="9"/>
    <n v="9"/>
    <n v="0"/>
    <s v="James Phillips"/>
    <m/>
    <m/>
    <m/>
    <m/>
    <m/>
  </r>
  <r>
    <x v="18"/>
    <s v="Week1"/>
    <d v="2025-03-16T00:00:00"/>
    <n v="6.24"/>
    <n v="0"/>
    <n v="10"/>
    <n v="45732.486446759256"/>
    <n v="45732.820451388892"/>
    <x v="7"/>
    <s v="Big Star"/>
    <s v="-"/>
    <s v="7b96a276-495b-44cd-bf38-31ab4c84e9a0"/>
    <s v="-"/>
    <n v="45732.415081018517"/>
    <n v="45732.489583333336"/>
    <n v="45732.486446759256"/>
    <n v="45732.822916666664"/>
    <n v="45732.820486111108"/>
    <s v="-"/>
    <s v="completed"/>
    <n v="8.02"/>
    <n v="8"/>
    <n v="153.84"/>
    <n v="112.93"/>
    <n v="96.53"/>
    <n v="5.23"/>
    <n v="0"/>
    <s v="-"/>
    <n v="0"/>
    <n v="0"/>
    <n v="0"/>
    <n v="0"/>
    <s v="-"/>
    <s v="B333"/>
    <s v="B333"/>
    <s v="Minivan"/>
    <s v="Big Star "/>
    <s v="autoAccept"/>
    <n v="0"/>
    <n v="3"/>
    <n v="0"/>
    <n v="0"/>
    <n v="0"/>
    <n v="7"/>
    <n v="0"/>
    <n v="6.24"/>
    <n v="0"/>
    <n v="0"/>
    <n v="0"/>
    <n v="1"/>
    <n v="8"/>
    <n v="8"/>
    <n v="0"/>
    <s v="James Phillips"/>
    <m/>
    <m/>
    <m/>
    <m/>
    <m/>
  </r>
  <r>
    <x v="19"/>
    <s v="Week1"/>
    <d v="2025-03-10T00:00:00"/>
    <n v="7.99"/>
    <n v="0"/>
    <n v="11"/>
    <n v="45726.152858796297"/>
    <n v="45726.53261574074"/>
    <x v="7"/>
    <s v="Big Star"/>
    <s v="-"/>
    <s v="c02d3dee-0391-4794-9e95-7b955fe24e52"/>
    <s v="1007"/>
    <n v="45719.363958333335"/>
    <n v="45726.15625"/>
    <n v="45726.152858796297"/>
    <n v="45726.53125"/>
    <n v="45726.532743055555"/>
    <s v="-"/>
    <s v="completed"/>
    <n v="9.1199999999999992"/>
    <n v="9"/>
    <n v="194.61"/>
    <n v="164.86"/>
    <n v="90.33"/>
    <n v="4.4000000000000004"/>
    <n v="1.28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11"/>
    <n v="0"/>
    <n v="7.99"/>
    <n v="0"/>
    <n v="0"/>
    <n v="0"/>
    <n v="1"/>
    <n v="9"/>
    <n v="9"/>
    <n v="0"/>
    <s v="Janet Sutton"/>
    <m/>
    <m/>
    <m/>
    <m/>
    <m/>
  </r>
  <r>
    <x v="19"/>
    <s v="Week1"/>
    <d v="2025-03-11T00:00:00"/>
    <n v="6.91"/>
    <n v="0"/>
    <n v="8"/>
    <n v="45727.152824074074"/>
    <n v="45727.532766203702"/>
    <x v="7"/>
    <s v="Big Star"/>
    <s v="-"/>
    <s v="33d2e05e-ce87-4b3d-ad13-56991a526d5d"/>
    <s v="1007"/>
    <n v="45719.364351851851"/>
    <n v="45727.15625"/>
    <n v="45727.152824074074"/>
    <n v="45727.53125"/>
    <n v="45727.532766203702"/>
    <s v="-"/>
    <s v="completed"/>
    <n v="9.1199999999999992"/>
    <n v="9"/>
    <n v="144.35"/>
    <n v="101.17"/>
    <n v="78.650000000000006"/>
    <n v="6.19"/>
    <n v="0.87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8"/>
    <n v="0"/>
    <n v="6.91"/>
    <n v="0"/>
    <n v="0"/>
    <n v="0"/>
    <n v="1"/>
    <n v="9"/>
    <n v="9"/>
    <n v="0"/>
    <s v="Janet Sutton"/>
    <m/>
    <m/>
    <m/>
    <m/>
    <m/>
  </r>
  <r>
    <x v="19"/>
    <s v="Week1"/>
    <d v="2025-03-12T00:00:00"/>
    <n v="8"/>
    <n v="0"/>
    <n v="8"/>
    <n v="45728.154074074075"/>
    <n v="45728.532187500001"/>
    <x v="7"/>
    <s v="Big Star"/>
    <s v="-"/>
    <s v="e37e5408-73cc-4bfd-a1eb-f2473b03dd93"/>
    <s v="1007"/>
    <n v="45719.364814814813"/>
    <n v="45728.15625"/>
    <n v="45728.154074074075"/>
    <n v="45728.53125"/>
    <n v="45728.532708333332"/>
    <s v="-"/>
    <s v="completed"/>
    <n v="9.09"/>
    <n v="9"/>
    <n v="178.25"/>
    <n v="153.22999999999999"/>
    <n v="109.18"/>
    <n v="5.46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8"/>
    <n v="0"/>
    <n v="8"/>
    <n v="0"/>
    <n v="0"/>
    <n v="0"/>
    <n v="1"/>
    <n v="9"/>
    <n v="9"/>
    <n v="0"/>
    <s v="Janet Sutton"/>
    <m/>
    <m/>
    <m/>
    <m/>
    <m/>
  </r>
  <r>
    <x v="19"/>
    <s v="Week1"/>
    <d v="2025-03-13T00:00:00"/>
    <n v="7.3"/>
    <n v="0"/>
    <n v="10"/>
    <n v="45729.152812499997"/>
    <n v="45729.532696759263"/>
    <x v="7"/>
    <s v="Big Star"/>
    <s v="-"/>
    <s v="3b3d1888-a24b-41b4-a510-c342375920d0"/>
    <s v="1007"/>
    <n v="45721.341689814813"/>
    <n v="45729.15625"/>
    <n v="45729.152812499997"/>
    <n v="45729.53125"/>
    <n v="45729.532731481479"/>
    <s v="-"/>
    <s v="completed"/>
    <n v="9.1199999999999992"/>
    <n v="9"/>
    <n v="171.79"/>
    <n v="143.66999999999999"/>
    <n v="85.8"/>
    <n v="5.34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10"/>
    <n v="0"/>
    <n v="7.3"/>
    <n v="0"/>
    <n v="0"/>
    <n v="0"/>
    <n v="1"/>
    <n v="9"/>
    <n v="9"/>
    <n v="0"/>
    <s v="Janet Sutton"/>
    <m/>
    <m/>
    <m/>
    <m/>
    <m/>
  </r>
  <r>
    <x v="19"/>
    <s v="Week1"/>
    <d v="2025-03-14T00:00:00"/>
    <n v="7.46"/>
    <n v="0"/>
    <n v="10"/>
    <n v="45730.153506944444"/>
    <n v="45730.530023148145"/>
    <x v="7"/>
    <s v="Big Star"/>
    <s v="-"/>
    <s v="ec2a6129-b976-4b86-98a9-e122f7b62c61"/>
    <s v="1007"/>
    <n v="45722.485011574077"/>
    <n v="45730.15625"/>
    <n v="45730.153506944444"/>
    <n v="45730.53125"/>
    <n v="45730.532777777778"/>
    <s v="-"/>
    <s v="completed"/>
    <n v="9.1"/>
    <n v="9"/>
    <n v="137.69"/>
    <n v="108.58"/>
    <n v="65.22"/>
    <n v="5.46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9"/>
    <n v="0"/>
    <n v="7.46"/>
    <n v="0"/>
    <n v="0"/>
    <n v="0"/>
    <n v="1"/>
    <n v="9"/>
    <n v="9"/>
    <n v="0"/>
    <s v="Janet Sutton"/>
    <m/>
    <m/>
    <m/>
    <m/>
    <m/>
  </r>
  <r>
    <x v="20"/>
    <s v="Week1"/>
    <d v="2025-03-10T00:00:00"/>
    <n v="8.19"/>
    <n v="0"/>
    <n v="13"/>
    <n v="45726.155706018515"/>
    <n v="45726.531273148146"/>
    <x v="7"/>
    <s v="Big Star"/>
    <s v="-"/>
    <s v="efee946b-206e-487a-951e-54b5f6606730"/>
    <s v="1006"/>
    <n v="45719.363958333335"/>
    <n v="45726.15625"/>
    <n v="45726.155706018515"/>
    <n v="45726.53125"/>
    <n v="45726.531342592592"/>
    <s v="-"/>
    <s v="completed"/>
    <n v="9.02"/>
    <n v="9"/>
    <n v="180.57"/>
    <n v="163.95"/>
    <n v="83.15"/>
    <n v="4.83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3"/>
    <n v="0"/>
    <n v="8.19"/>
    <n v="0"/>
    <n v="0"/>
    <n v="0"/>
    <n v="1"/>
    <n v="9"/>
    <n v="9"/>
    <n v="0"/>
    <s v="Johnathan Delarosa"/>
    <m/>
    <m/>
    <m/>
    <m/>
    <m/>
  </r>
  <r>
    <x v="20"/>
    <s v="Week1"/>
    <d v="2025-03-11T00:00:00"/>
    <n v="8.43"/>
    <n v="0"/>
    <n v="9"/>
    <n v="45727.155648148146"/>
    <n v="45727.532743055555"/>
    <x v="7"/>
    <s v="Big Star"/>
    <s v="-"/>
    <s v="f276aa5a-eee5-4920-9dc8-b58ccd5e1159"/>
    <s v="1006"/>
    <n v="45719.364351851851"/>
    <n v="45727.15625"/>
    <n v="45727.155648148146"/>
    <n v="45727.53125"/>
    <n v="45727.532777777778"/>
    <s v="-"/>
    <s v="completed"/>
    <n v="9.0500000000000007"/>
    <n v="9"/>
    <n v="185.35"/>
    <n v="170.73"/>
    <n v="45.64"/>
    <n v="2.56"/>
    <n v="2.65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8"/>
    <n v="0"/>
    <n v="8.43"/>
    <n v="0"/>
    <n v="0"/>
    <n v="0"/>
    <n v="1"/>
    <n v="9"/>
    <n v="9"/>
    <n v="0"/>
    <s v="Johnathan Delarosa"/>
    <m/>
    <m/>
    <m/>
    <m/>
    <m/>
  </r>
  <r>
    <x v="20"/>
    <s v="Week1"/>
    <d v="2025-03-12T00:00:00"/>
    <n v="7.22"/>
    <n v="0"/>
    <n v="11"/>
    <n v="45728.155763888892"/>
    <n v="45728.532673611109"/>
    <x v="7"/>
    <s v="Big Star"/>
    <s v="-"/>
    <s v="5437299f-cc9f-49b8-862c-1a21182a76e3"/>
    <s v="1006"/>
    <n v="45719.364814814813"/>
    <n v="45728.15625"/>
    <n v="45728.155763888892"/>
    <n v="45728.53125"/>
    <n v="45728.532708333332"/>
    <s v="-"/>
    <s v="completed"/>
    <n v="9.0500000000000007"/>
    <n v="9"/>
    <n v="208.51"/>
    <n v="158.06"/>
    <n v="122.07"/>
    <n v="5.52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10"/>
    <n v="0"/>
    <n v="7.22"/>
    <n v="0"/>
    <n v="0"/>
    <n v="0"/>
    <n v="1"/>
    <n v="9"/>
    <n v="9"/>
    <n v="0"/>
    <s v="Johnathan Delarosa"/>
    <m/>
    <m/>
    <m/>
    <m/>
    <m/>
  </r>
  <r>
    <x v="20"/>
    <s v="Week1"/>
    <d v="2025-03-13T00:00:00"/>
    <n v="8.11"/>
    <n v="0"/>
    <n v="8"/>
    <n v="45729.154930555553"/>
    <n v="45729.531388888892"/>
    <x v="7"/>
    <s v="Big Star"/>
    <s v="-"/>
    <s v="4ee0ebdc-a090-4f99-8791-cd391d824239"/>
    <s v="1006"/>
    <n v="45721.341678240744"/>
    <n v="45729.15625"/>
    <n v="45729.154930555553"/>
    <n v="45729.53125"/>
    <n v="45729.532731481479"/>
    <s v="-"/>
    <s v="completed"/>
    <n v="9.07"/>
    <n v="9"/>
    <n v="140.81"/>
    <n v="114.71"/>
    <n v="64.05"/>
    <n v="5.67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7"/>
    <n v="0"/>
    <n v="8.11"/>
    <n v="0"/>
    <n v="0"/>
    <n v="0"/>
    <n v="1"/>
    <n v="9"/>
    <n v="9"/>
    <n v="0"/>
    <s v="Johnathan Delarosa"/>
    <m/>
    <m/>
    <m/>
    <m/>
    <m/>
  </r>
  <r>
    <x v="20"/>
    <s v="Week1"/>
    <d v="2025-03-14T00:00:00"/>
    <n v="7.53"/>
    <n v="0"/>
    <n v="9"/>
    <n v="45730.155648148146"/>
    <n v="45730.530902777777"/>
    <x v="7"/>
    <s v="Big Star"/>
    <s v="-"/>
    <s v="9ac30717-cec5-43b3-b13a-e92eae826cc0"/>
    <s v="1006"/>
    <n v="45722.485011574077"/>
    <n v="45730.15625"/>
    <n v="45730.155648148146"/>
    <n v="45730.53125"/>
    <n v="45730.530914351853"/>
    <s v="-"/>
    <s v="completed"/>
    <n v="9.01"/>
    <n v="9"/>
    <n v="143.88999999999999"/>
    <n v="129.46"/>
    <n v="58.8"/>
    <n v="5.27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9"/>
    <n v="0"/>
    <n v="7.53"/>
    <n v="0"/>
    <n v="0"/>
    <n v="0"/>
    <n v="1"/>
    <n v="9"/>
    <n v="9"/>
    <n v="0"/>
    <s v="Johnathan Delarosa"/>
    <m/>
    <m/>
    <m/>
    <m/>
    <m/>
  </r>
  <r>
    <x v="21"/>
    <s v="Week1"/>
    <d v="2025-03-12T00:00:00"/>
    <n v="7.17"/>
    <n v="0"/>
    <n v="9"/>
    <n v="45728.540937500002"/>
    <n v="45728.959699074076"/>
    <x v="13"/>
    <s v="Big Star"/>
    <s v="-"/>
    <s v="bbf1a003-2f31-4141-a30f-d0ac520f48e6"/>
    <s v="1040"/>
    <n v="45719.364930555559"/>
    <n v="45728.541666666664"/>
    <n v="45728.540937500002"/>
    <n v="45728.958333333336"/>
    <n v="45728.959768518522"/>
    <s v="-"/>
    <s v="completed"/>
    <n v="10.050000000000001"/>
    <n v="10"/>
    <n v="201.08"/>
    <n v="151.86000000000001"/>
    <n v="97.91"/>
    <n v="6.28"/>
    <n v="0"/>
    <s v="-"/>
    <n v="0"/>
    <n v="0"/>
    <n v="0"/>
    <n v="0"/>
    <s v="-"/>
    <s v="B372"/>
    <s v="B372"/>
    <s v="Minivan"/>
    <s v="Big Star "/>
    <s v="autoAccept"/>
    <n v="0"/>
    <n v="1"/>
    <n v="0"/>
    <n v="0"/>
    <n v="0"/>
    <n v="8"/>
    <n v="0"/>
    <n v="7.17"/>
    <n v="0"/>
    <n v="0"/>
    <n v="0"/>
    <n v="1"/>
    <n v="10"/>
    <n v="10"/>
    <n v="0"/>
    <s v="Joshua Gee"/>
    <m/>
    <m/>
    <m/>
    <m/>
    <m/>
  </r>
  <r>
    <x v="22"/>
    <s v="Week1"/>
    <d v="2025-03-13T00:00:00"/>
    <n v="7.36"/>
    <n v="0"/>
    <n v="8"/>
    <n v="45729.290324074071"/>
    <n v="45729.647326388891"/>
    <x v="14"/>
    <s v="Big Star"/>
    <s v="-"/>
    <s v="81f117db-c92a-4631-b77d-aeb6acf58a17"/>
    <s v="1020"/>
    <n v="45721.341782407406"/>
    <n v="45729.291666666664"/>
    <n v="45729.290324074071"/>
    <n v="45729.645833333336"/>
    <n v="45729.647430555553"/>
    <s v="-"/>
    <s v="completed"/>
    <n v="8.57"/>
    <n v="8.5"/>
    <n v="109.77"/>
    <n v="73.709999999999994"/>
    <n v="60.65"/>
    <n v="5.76"/>
    <n v="0"/>
    <s v="-"/>
    <n v="0"/>
    <n v="0"/>
    <n v="0"/>
    <n v="0"/>
    <s v="-"/>
    <s v="B301"/>
    <s v="B301"/>
    <s v="Minivan"/>
    <s v="Big Star "/>
    <s v="autoAccept"/>
    <n v="0"/>
    <n v="0"/>
    <n v="0"/>
    <n v="0"/>
    <n v="0"/>
    <n v="8"/>
    <n v="0"/>
    <n v="7.36"/>
    <n v="0"/>
    <n v="0"/>
    <n v="0"/>
    <n v="1"/>
    <n v="8.5"/>
    <n v="8.5"/>
    <n v="0"/>
    <s v="Kenneth Smith"/>
    <m/>
    <m/>
    <m/>
    <m/>
    <m/>
  </r>
  <r>
    <x v="23"/>
    <s v="Week1"/>
    <d v="2025-03-10T00:00:00"/>
    <n v="9.4600000000000009"/>
    <n v="0"/>
    <n v="11"/>
    <n v="45726.580520833333"/>
    <n v="45727.001469907409"/>
    <x v="15"/>
    <s v="Big Star"/>
    <s v="-"/>
    <s v="a24a1f7e-9500-4d6d-a030-9dcb4b3e73c0"/>
    <s v="1043"/>
    <n v="45719.36414351852"/>
    <n v="45726.583333333336"/>
    <n v="45726.580520833333"/>
    <n v="45727"/>
    <n v="45727.001481481479"/>
    <s v="-"/>
    <s v="completed"/>
    <n v="10.1"/>
    <n v="10"/>
    <n v="206.58"/>
    <n v="187.44"/>
    <n v="113.29"/>
    <n v="6.62"/>
    <n v="0"/>
    <s v="Updated client address/drop off JK"/>
    <n v="0"/>
    <n v="0"/>
    <n v="0"/>
    <n v="0"/>
    <s v="-"/>
    <s v="B358"/>
    <s v="B358"/>
    <s v="Minivan"/>
    <s v="Big Star "/>
    <s v="autoAccept"/>
    <n v="0"/>
    <n v="0"/>
    <n v="0"/>
    <n v="0"/>
    <n v="0"/>
    <n v="11"/>
    <n v="0"/>
    <n v="9.4600000000000009"/>
    <n v="0"/>
    <n v="0"/>
    <n v="0"/>
    <n v="1"/>
    <n v="10"/>
    <n v="10"/>
    <n v="0"/>
    <s v="Kimberly Robbins"/>
    <m/>
    <m/>
    <m/>
    <m/>
    <m/>
  </r>
  <r>
    <x v="23"/>
    <s v="Week1"/>
    <d v="2025-03-14T00:00:00"/>
    <n v="8.9"/>
    <n v="0"/>
    <n v="7"/>
    <n v="45730.580347222225"/>
    <n v="45730.99"/>
    <x v="15"/>
    <s v="Big Star"/>
    <s v="-"/>
    <s v="15a12ec4-f467-4d08-b027-fc56e66d5d76"/>
    <s v="1043"/>
    <n v="45722.485081018516"/>
    <n v="45730.583333333336"/>
    <n v="45730.580347222225"/>
    <n v="45731"/>
    <n v="45731.001435185186"/>
    <s v="-"/>
    <s v="completed"/>
    <n v="10.11"/>
    <n v="10"/>
    <n v="192.68"/>
    <n v="164.94"/>
    <n v="79.05"/>
    <n v="5.2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6"/>
    <n v="0"/>
    <n v="8.9"/>
    <n v="0"/>
    <n v="0"/>
    <n v="0"/>
    <n v="1"/>
    <n v="10"/>
    <n v="10"/>
    <n v="0"/>
    <s v="Kimberly Robbins"/>
    <m/>
    <m/>
    <m/>
    <m/>
    <m/>
  </r>
  <r>
    <x v="23"/>
    <s v="Week1"/>
    <d v="2025-03-15T00:00:00"/>
    <n v="7.28"/>
    <n v="0"/>
    <n v="7"/>
    <n v="45731.632037037038"/>
    <n v="45731.970092592594"/>
    <x v="15"/>
    <s v="Big Star"/>
    <s v="-"/>
    <s v="db9e89d6-0ff0-47c6-ba18-449b85d8a61a"/>
    <s v="1043"/>
    <n v="45723.355081018519"/>
    <n v="45731.635416666664"/>
    <n v="45731.632037037038"/>
    <n v="45731.96875"/>
    <n v="45731.970173611109"/>
    <s v="-"/>
    <s v="completed"/>
    <n v="8.1199999999999992"/>
    <n v="8"/>
    <n v="168.47"/>
    <n v="156.74"/>
    <n v="108.59"/>
    <n v="5.26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6"/>
    <n v="0"/>
    <n v="7.28"/>
    <n v="0"/>
    <n v="0"/>
    <n v="0"/>
    <n v="1"/>
    <n v="8"/>
    <n v="8"/>
    <n v="0"/>
    <s v="Kimberly Robbins"/>
    <m/>
    <m/>
    <m/>
    <m/>
    <m/>
  </r>
  <r>
    <x v="23"/>
    <s v="Week1"/>
    <d v="2025-03-16T00:00:00"/>
    <n v="6.2"/>
    <n v="0"/>
    <n v="10"/>
    <n v="45732.673715277779"/>
    <n v="45732.988206018519"/>
    <x v="15"/>
    <s v="Big Star"/>
    <s v="-"/>
    <s v="b308ac62-7576-4744-b825-e78d7c00cf01"/>
    <s v="1043"/>
    <n v="45727.594212962962"/>
    <n v="45732.677083333336"/>
    <n v="45732.673715277779"/>
    <n v="45733.010416666664"/>
    <n v="45733.011886574073"/>
    <s v="-"/>
    <s v="completed"/>
    <n v="8.1199999999999992"/>
    <n v="8"/>
    <n v="141.93"/>
    <n v="108.84"/>
    <n v="74.22"/>
    <n v="4.99"/>
    <n v="0.92"/>
    <s v="-"/>
    <n v="0"/>
    <n v="0"/>
    <n v="0"/>
    <n v="0"/>
    <s v="-"/>
    <s v="B358"/>
    <s v="B358"/>
    <s v="Minivan"/>
    <s v="Big Star "/>
    <s v="autoAccept"/>
    <n v="0"/>
    <n v="2"/>
    <n v="0"/>
    <n v="0"/>
    <n v="0"/>
    <n v="8"/>
    <n v="0"/>
    <n v="6.2"/>
    <n v="0"/>
    <n v="0"/>
    <n v="0"/>
    <n v="1"/>
    <n v="8"/>
    <n v="8"/>
    <n v="0"/>
    <s v="Kimberly Robbins"/>
    <m/>
    <m/>
    <m/>
    <m/>
    <m/>
  </r>
  <r>
    <x v="24"/>
    <s v="Week1"/>
    <d v="2025-03-10T00:00:00"/>
    <n v="8.0500000000000007"/>
    <n v="0"/>
    <n v="10"/>
    <n v="45726.299050925925"/>
    <n v="45726.6565625"/>
    <x v="16"/>
    <s v="Big Star"/>
    <s v="-"/>
    <s v="8751fca7-cbbb-49e3-a5e7-3f9a276c2d18"/>
    <s v="1017"/>
    <n v="45719.36409722222"/>
    <n v="45726.302083333336"/>
    <n v="45726.299050925925"/>
    <n v="45726.65625"/>
    <n v="45726.657754629632"/>
    <s v="-"/>
    <s v="completed"/>
    <n v="8.61"/>
    <n v="8.5"/>
    <n v="219.85"/>
    <n v="198.89"/>
    <n v="116.73"/>
    <n v="5.55"/>
    <n v="0"/>
    <s v="-"/>
    <n v="0"/>
    <n v="0"/>
    <n v="0"/>
    <n v="0"/>
    <s v="-"/>
    <s v="B367"/>
    <s v="B367"/>
    <s v="Minivan"/>
    <s v="Big Star "/>
    <s v="autoAccept"/>
    <n v="0"/>
    <n v="0"/>
    <n v="0"/>
    <n v="0"/>
    <n v="0"/>
    <n v="10"/>
    <n v="0"/>
    <n v="8.0500000000000007"/>
    <n v="0"/>
    <n v="0"/>
    <n v="0"/>
    <n v="1"/>
    <n v="8.5"/>
    <n v="8.5"/>
    <n v="0"/>
    <s v="Laquesha Henderson"/>
    <m/>
    <m/>
    <m/>
    <m/>
    <m/>
  </r>
  <r>
    <x v="24"/>
    <s v="Week1"/>
    <d v="2025-03-13T00:00:00"/>
    <n v="7.94"/>
    <n v="0"/>
    <n v="8"/>
    <n v="45729.154733796298"/>
    <n v="45729.532743055555"/>
    <x v="16"/>
    <s v="Big Star"/>
    <s v="-"/>
    <s v="ae6adb35-6073-4d9d-81bc-18ced4c7978c"/>
    <s v="1017"/>
    <n v="45721.341678240744"/>
    <n v="45729.15625"/>
    <n v="45729.154733796298"/>
    <n v="45729.53125"/>
    <n v="45729.532743055555"/>
    <s v="-"/>
    <s v="completed"/>
    <n v="9.07"/>
    <n v="9"/>
    <n v="239.22"/>
    <n v="228.76"/>
    <n v="103.13"/>
    <n v="6.48"/>
    <n v="0"/>
    <s v="-"/>
    <n v="0"/>
    <n v="0"/>
    <n v="0"/>
    <n v="0"/>
    <s v="-"/>
    <s v="B367"/>
    <s v="B367"/>
    <s v="Minivan"/>
    <s v="Big Star "/>
    <s v="autoAccept"/>
    <n v="0"/>
    <n v="4"/>
    <n v="0"/>
    <n v="0"/>
    <n v="0"/>
    <n v="4"/>
    <n v="0"/>
    <n v="7.94"/>
    <n v="0"/>
    <n v="0"/>
    <n v="0"/>
    <n v="1"/>
    <n v="9"/>
    <n v="9"/>
    <n v="0"/>
    <s v="Laquesha Henderson"/>
    <m/>
    <m/>
    <m/>
    <m/>
    <m/>
  </r>
  <r>
    <x v="24"/>
    <s v="Week1"/>
    <d v="2025-03-14T00:00:00"/>
    <n v="8.4600000000000009"/>
    <n v="0"/>
    <n v="12"/>
    <n v="45730.154421296298"/>
    <n v="45730.532789351855"/>
    <x v="16"/>
    <s v="Big Star"/>
    <s v="-"/>
    <s v="e13152fd-954f-4e95-8253-c03c6c4ea788"/>
    <s v="1017/STBY1"/>
    <n v="45722.485011574077"/>
    <n v="45730.15625"/>
    <n v="45730.154432870368"/>
    <n v="45730.53125"/>
    <n v="45730.532789351855"/>
    <s v="-"/>
    <s v="completed"/>
    <n v="9.08"/>
    <n v="9"/>
    <n v="309.95"/>
    <n v="278.5"/>
    <n v="135.51"/>
    <n v="5.03"/>
    <n v="0"/>
    <s v="Change start location GW"/>
    <n v="0"/>
    <n v="0"/>
    <n v="0"/>
    <n v="0"/>
    <s v="-"/>
    <s v="B367"/>
    <s v="B367"/>
    <s v="Minivan"/>
    <s v="Big Star "/>
    <s v="autoAccept"/>
    <n v="0"/>
    <n v="1"/>
    <n v="0"/>
    <n v="0"/>
    <n v="0"/>
    <n v="11"/>
    <n v="0"/>
    <n v="8.4600000000000009"/>
    <n v="0"/>
    <n v="0"/>
    <n v="0"/>
    <n v="1"/>
    <n v="9"/>
    <n v="9"/>
    <n v="0"/>
    <s v="Laquesha Henderson"/>
    <m/>
    <m/>
    <m/>
    <m/>
    <m/>
  </r>
  <r>
    <x v="24"/>
    <s v="Week1"/>
    <d v="2025-03-15T00:00:00"/>
    <n v="6.93"/>
    <n v="0"/>
    <n v="10"/>
    <n v="45731.20511574074"/>
    <n v="45731.543032407404"/>
    <x v="16"/>
    <s v="Big Star"/>
    <s v="-"/>
    <s v="37531e87-e892-44ac-a7c0-b0ae0be0be3a"/>
    <s v="1017"/>
    <n v="45723.355057870373"/>
    <n v="45731.208333333336"/>
    <n v="45731.20511574074"/>
    <n v="45731.541666666664"/>
    <n v="45731.543124999997"/>
    <s v="-"/>
    <s v="completed"/>
    <n v="8.11"/>
    <n v="8"/>
    <n v="229.47"/>
    <n v="210.04"/>
    <n v="76.67"/>
    <n v="4.1100000000000003"/>
    <n v="0"/>
    <s v="-"/>
    <n v="0"/>
    <n v="0"/>
    <n v="0"/>
    <n v="0"/>
    <s v="-"/>
    <s v="B367"/>
    <s v="B367"/>
    <s v="Minivan"/>
    <s v="Big Star "/>
    <s v="autoAccept"/>
    <n v="0"/>
    <n v="1"/>
    <n v="0"/>
    <n v="0"/>
    <n v="0"/>
    <n v="9"/>
    <n v="0"/>
    <n v="6.93"/>
    <n v="0"/>
    <n v="0"/>
    <n v="0"/>
    <n v="1"/>
    <n v="8"/>
    <n v="8"/>
    <n v="0"/>
    <s v="Laquesha Henderson"/>
    <m/>
    <m/>
    <m/>
    <m/>
    <m/>
  </r>
  <r>
    <x v="24"/>
    <s v="Week1"/>
    <d v="2025-03-16T00:00:00"/>
    <n v="6.7"/>
    <n v="0"/>
    <n v="9"/>
    <n v="45732.303449074076"/>
    <n v="45732.636793981481"/>
    <x v="16"/>
    <s v="Big Star"/>
    <s v="-"/>
    <s v="b3f820b0-cc09-452f-bb42-8f5aa41b8604"/>
    <s v="1019"/>
    <n v="45727.594212962962"/>
    <n v="45732.302083333336"/>
    <n v="45732.303460648145"/>
    <n v="45732.635416666664"/>
    <n v="45732.636840277781"/>
    <s v="-"/>
    <s v="completed"/>
    <n v="8"/>
    <n v="8"/>
    <n v="300.10000000000002"/>
    <n v="223.05"/>
    <n v="185.24"/>
    <n v="5.05"/>
    <n v="0"/>
    <s v="-"/>
    <n v="0"/>
    <n v="0"/>
    <n v="0"/>
    <n v="0"/>
    <s v="-"/>
    <s v="B367"/>
    <s v="B367"/>
    <s v="Minivan"/>
    <s v="Big Star "/>
    <s v="autoAccept"/>
    <n v="0"/>
    <n v="2"/>
    <n v="0"/>
    <n v="0"/>
    <n v="0"/>
    <n v="7"/>
    <n v="0"/>
    <n v="6.7"/>
    <n v="0"/>
    <n v="0"/>
    <n v="0"/>
    <n v="1"/>
    <n v="8"/>
    <n v="8"/>
    <n v="0"/>
    <s v="Laquesha Henderson"/>
    <m/>
    <m/>
    <m/>
    <m/>
    <m/>
  </r>
  <r>
    <x v="25"/>
    <s v="Week1"/>
    <d v="2025-03-12T00:00:00"/>
    <n v="9.3699999999999992"/>
    <n v="0"/>
    <n v="10"/>
    <n v="45728.579976851855"/>
    <n v="45729.001493055555"/>
    <x v="3"/>
    <s v="Big Star"/>
    <s v="-"/>
    <s v="a2e6864c-1648-4c92-a165-af91e1d87792"/>
    <s v="1046"/>
    <n v="45719.364942129629"/>
    <n v="45728.583333333336"/>
    <n v="45728.579976851855"/>
    <n v="45729"/>
    <n v="45729.001516203702"/>
    <s v="-"/>
    <s v="completed"/>
    <n v="10.119999999999999"/>
    <n v="10"/>
    <n v="252.29"/>
    <n v="237.59"/>
    <n v="106.31"/>
    <n v="5.94"/>
    <n v="0"/>
    <s v="-"/>
    <n v="0"/>
    <n v="0"/>
    <n v="0"/>
    <n v="0"/>
    <s v="-"/>
    <s v="B339"/>
    <s v="B339"/>
    <s v="Minivan"/>
    <s v="Big Star "/>
    <s v="autoAccept"/>
    <n v="0"/>
    <n v="1"/>
    <n v="0"/>
    <n v="0"/>
    <n v="0"/>
    <n v="9"/>
    <n v="0"/>
    <n v="9.3699999999999992"/>
    <n v="0"/>
    <n v="0"/>
    <n v="0"/>
    <n v="1"/>
    <n v="10"/>
    <n v="10"/>
    <n v="0"/>
    <s v="Linda Holland"/>
    <m/>
    <m/>
    <m/>
    <m/>
    <m/>
  </r>
  <r>
    <x v="26"/>
    <s v="Week1"/>
    <d v="2025-03-10T00:00:00"/>
    <n v="7.64"/>
    <n v="0"/>
    <n v="11"/>
    <n v="45726.371655092589"/>
    <n v="45726.772291666668"/>
    <x v="17"/>
    <s v="Big Star"/>
    <s v="20904"/>
    <s v="3061b01a-7214-403e-a109-b9e1288d7fb5"/>
    <s v="1034"/>
    <n v="45719.364108796297"/>
    <n v="45726.375"/>
    <n v="45726.371655092589"/>
    <n v="45726.770833333336"/>
    <n v="45726.772303240738"/>
    <s v="-"/>
    <s v="completed"/>
    <n v="9.6199999999999992"/>
    <n v="9.5"/>
    <n v="227.48"/>
    <n v="197"/>
    <n v="96.64"/>
    <n v="5.22"/>
    <n v="0"/>
    <s v="-"/>
    <n v="0"/>
    <n v="0"/>
    <n v="0"/>
    <n v="0"/>
    <s v="-"/>
    <s v="B305"/>
    <s v="B305"/>
    <s v="Minivan"/>
    <s v="Big Star "/>
    <s v="autoAccept"/>
    <n v="0"/>
    <n v="2"/>
    <n v="0"/>
    <n v="0"/>
    <n v="0"/>
    <n v="9"/>
    <n v="0"/>
    <n v="7.64"/>
    <n v="0"/>
    <n v="0"/>
    <n v="0"/>
    <n v="1"/>
    <n v="9.5"/>
    <n v="9.5"/>
    <n v="0"/>
    <s v="LOVEDAY IGWE"/>
    <m/>
    <m/>
    <m/>
    <m/>
    <m/>
  </r>
  <r>
    <x v="26"/>
    <s v="Week1"/>
    <d v="2025-03-11T00:00:00"/>
    <n v="8.1300000000000008"/>
    <n v="0"/>
    <n v="12"/>
    <n v="45727.372824074075"/>
    <n v="45727.772430555553"/>
    <x v="17"/>
    <s v="Big Star"/>
    <s v="20904"/>
    <s v="2c087f45-a9ba-4cba-be4a-b63ee695fb1f"/>
    <s v="1034"/>
    <n v="45719.36446759259"/>
    <n v="45727.375"/>
    <n v="45727.372824074075"/>
    <n v="45727.770833333336"/>
    <n v="45727.772476851853"/>
    <s v="-"/>
    <s v="completed"/>
    <n v="9.59"/>
    <n v="9.5"/>
    <n v="302.83"/>
    <n v="255.93"/>
    <n v="187.62"/>
    <n v="5.05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2"/>
    <n v="0"/>
    <n v="8.1300000000000008"/>
    <n v="0"/>
    <n v="0"/>
    <n v="0"/>
    <n v="1"/>
    <n v="9.5"/>
    <n v="9.5"/>
    <n v="0"/>
    <s v="LOVEDAY IGWE"/>
    <m/>
    <m/>
    <m/>
    <m/>
    <m/>
  </r>
  <r>
    <x v="26"/>
    <s v="Week1"/>
    <d v="2025-03-12T00:00:00"/>
    <n v="7.07"/>
    <n v="0"/>
    <n v="11"/>
    <n v="45728.288344907407"/>
    <n v="45728.647870370369"/>
    <x v="17"/>
    <s v="Big Star"/>
    <s v="20904"/>
    <s v="e5f7caac-a525-4fe8-a97d-c82114cb0b1e"/>
    <s v="1009"/>
    <n v="45719.364907407406"/>
    <n v="45728.291666666664"/>
    <n v="45728.288344907407"/>
    <n v="45728.645833333336"/>
    <n v="45728.647870370369"/>
    <s v="-"/>
    <s v="completed"/>
    <n v="8.6300000000000008"/>
    <n v="8.5"/>
    <n v="266.54000000000002"/>
    <n v="217.62"/>
    <n v="146.16"/>
    <n v="4.8099999999999996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1"/>
    <n v="0"/>
    <n v="7.07"/>
    <n v="0"/>
    <n v="0"/>
    <n v="0"/>
    <n v="1"/>
    <n v="8.5"/>
    <n v="8.5"/>
    <n v="0"/>
    <s v="LOVEDAY IGWE"/>
    <m/>
    <m/>
    <m/>
    <m/>
    <m/>
  </r>
  <r>
    <x v="26"/>
    <s v="Week1"/>
    <d v="2025-03-14T00:00:00"/>
    <n v="8.9700000000000006"/>
    <n v="0"/>
    <n v="13"/>
    <n v="45730.371678240743"/>
    <n v="45730.772303240738"/>
    <x v="17"/>
    <s v="Big Star"/>
    <s v="20904"/>
    <s v="a0cdf0f9-e2c1-401e-90ab-c606dca990dd"/>
    <s v="1034/STBY3"/>
    <n v="45722.485069444447"/>
    <n v="45730.375"/>
    <n v="45730.371689814812"/>
    <n v="45730.770833333336"/>
    <n v="45730.772303240738"/>
    <s v="-"/>
    <s v="completed"/>
    <n v="9.61"/>
    <n v="9.5"/>
    <n v="271.52999999999997"/>
    <n v="244.82"/>
    <n v="131.78"/>
    <n v="5.08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3"/>
    <n v="0"/>
    <n v="8.9700000000000006"/>
    <n v="0"/>
    <n v="0"/>
    <n v="0"/>
    <n v="1"/>
    <n v="9.5"/>
    <n v="9.5"/>
    <n v="0"/>
    <s v="LOVEDAY IGWE"/>
    <m/>
    <m/>
    <m/>
    <m/>
    <m/>
  </r>
  <r>
    <x v="26"/>
    <s v="Week1"/>
    <d v="2025-03-15T00:00:00"/>
    <n v="7.08"/>
    <n v="0"/>
    <n v="8"/>
    <n v="45731.382060185184"/>
    <n v="45731.720150462963"/>
    <x v="17"/>
    <s v="Big Star"/>
    <s v="20904"/>
    <s v="99eb983d-b4a4-4ff5-9fd5-5d2bdc3b4dc4"/>
    <s v="1034"/>
    <n v="45723.355081018519"/>
    <n v="45731.385416666664"/>
    <n v="45731.382060185184"/>
    <n v="45731.71875"/>
    <n v="45731.720185185186"/>
    <s v="-"/>
    <s v="completed"/>
    <n v="8.1199999999999992"/>
    <n v="8"/>
    <n v="241.55"/>
    <n v="171.11"/>
    <n v="145.01"/>
    <n v="4.54"/>
    <n v="10.1"/>
    <s v="-"/>
    <n v="0"/>
    <n v="0"/>
    <n v="0"/>
    <n v="0"/>
    <s v="-"/>
    <s v="B341"/>
    <s v="B341"/>
    <s v="Minivan"/>
    <s v="Big Star "/>
    <s v="autoAccept"/>
    <n v="0"/>
    <n v="2"/>
    <n v="0"/>
    <n v="0"/>
    <n v="0"/>
    <n v="6"/>
    <n v="0"/>
    <n v="7.08"/>
    <n v="0"/>
    <n v="0"/>
    <n v="0"/>
    <n v="1"/>
    <n v="8"/>
    <n v="8"/>
    <n v="0"/>
    <s v="LOVEDAY IGWE"/>
    <m/>
    <m/>
    <m/>
    <m/>
    <m/>
  </r>
  <r>
    <x v="27"/>
    <s v="Week1"/>
    <d v="2025-03-10T00:00:00"/>
    <n v="7.81"/>
    <n v="0"/>
    <n v="8"/>
    <n v="45726.299525462964"/>
    <n v="45726.657766203702"/>
    <x v="3"/>
    <s v="Big Star"/>
    <s v="-"/>
    <s v="33a11319-7e2e-49e3-b261-617c40f56fe4"/>
    <s v="1012"/>
    <n v="45719.36409722222"/>
    <n v="45726.302083333336"/>
    <n v="45726.299525462964"/>
    <n v="45726.65625"/>
    <n v="45726.657766203702"/>
    <s v="-"/>
    <s v="completed"/>
    <n v="8.6"/>
    <n v="8.5"/>
    <n v="348.24"/>
    <n v="306.89"/>
    <n v="162"/>
    <n v="4.32"/>
    <n v="10.33"/>
    <s v="driver will be late will log in 5mins "/>
    <n v="0"/>
    <n v="0"/>
    <n v="0"/>
    <n v="0"/>
    <s v="-"/>
    <s v="B311"/>
    <s v="B311"/>
    <s v="Minivan"/>
    <s v="Big Star "/>
    <s v="autoAccept"/>
    <n v="0"/>
    <n v="0"/>
    <n v="0"/>
    <n v="0"/>
    <n v="0"/>
    <n v="8"/>
    <n v="0"/>
    <n v="7.81"/>
    <n v="0"/>
    <n v="0"/>
    <n v="0"/>
    <n v="1"/>
    <n v="8.5"/>
    <n v="8.5"/>
    <n v="0"/>
    <s v="Manny Gomez"/>
    <m/>
    <m/>
    <m/>
    <m/>
    <m/>
  </r>
  <r>
    <x v="27"/>
    <s v="Week1"/>
    <d v="2025-03-11T00:00:00"/>
    <n v="5.13"/>
    <n v="0"/>
    <n v="5"/>
    <n v="45727.301076388889"/>
    <n v="45727.658043981479"/>
    <x v="3"/>
    <s v="Big Star"/>
    <s v="-"/>
    <s v="61ec9c5f-8735-4d48-8a4f-3a23b625698d"/>
    <s v="1013"/>
    <n v="45719.36445601852"/>
    <n v="45727.302083333336"/>
    <n v="45727.301076388889"/>
    <n v="45727.65625"/>
    <n v="45727.658055555556"/>
    <s v="-"/>
    <s v="completed"/>
    <n v="8.57"/>
    <n v="8.5"/>
    <n v="249.34"/>
    <n v="187.56"/>
    <n v="166.47"/>
    <n v="6.78"/>
    <n v="0"/>
    <s v="-"/>
    <n v="0"/>
    <n v="0"/>
    <n v="0"/>
    <n v="0"/>
    <s v="-"/>
    <s v="B311"/>
    <s v="B311"/>
    <s v="Minivan"/>
    <s v="Big Star "/>
    <s v="autoAccept"/>
    <n v="0"/>
    <n v="2"/>
    <n v="0"/>
    <n v="0"/>
    <n v="0"/>
    <n v="3"/>
    <n v="0"/>
    <n v="5.13"/>
    <n v="0"/>
    <n v="0"/>
    <n v="0"/>
    <n v="1"/>
    <n v="8.5"/>
    <n v="8.5"/>
    <n v="0"/>
    <s v="Manny Gomez"/>
    <m/>
    <m/>
    <m/>
    <m/>
    <m/>
  </r>
  <r>
    <x v="27"/>
    <s v="Week1"/>
    <d v="2025-03-12T00:00:00"/>
    <n v="9.2799999999999994"/>
    <n v="0"/>
    <n v="11"/>
    <n v="45728.300636574073"/>
    <n v="45728.724988425929"/>
    <x v="3"/>
    <s v="Big Star"/>
    <s v="-"/>
    <s v="b48d26a2-04d1-46e8-90e0-1a9eba355187"/>
    <s v="1013"/>
    <n v="45719.364907407406"/>
    <n v="45728.302083333336"/>
    <n v="45728.300636574073"/>
    <n v="45728.739583333336"/>
    <n v="45728.725023148145"/>
    <s v="-"/>
    <s v="completed"/>
    <n v="10.19"/>
    <n v="10.5"/>
    <n v="328.5"/>
    <n v="327.06"/>
    <n v="157.16999999999999"/>
    <n v="5.36"/>
    <n v="10.65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10"/>
    <n v="0"/>
    <n v="9.2799999999999994"/>
    <n v="0"/>
    <n v="0"/>
    <n v="0"/>
    <n v="1"/>
    <n v="10.19"/>
    <n v="10.19"/>
    <n v="0"/>
    <s v="Manny Gomez"/>
    <m/>
    <m/>
    <m/>
    <m/>
    <m/>
  </r>
  <r>
    <x v="27"/>
    <s v="Week1"/>
    <d v="2025-03-13T00:00:00"/>
    <n v="6.46"/>
    <n v="0"/>
    <n v="6"/>
    <n v="45729.298900462964"/>
    <n v="45729.657800925925"/>
    <x v="3"/>
    <s v="Big Star"/>
    <s v="-"/>
    <s v="57aba41b-7319-4abd-8fe1-d1a834687fc2"/>
    <s v="1013"/>
    <n v="45721.341793981483"/>
    <n v="45729.302083333336"/>
    <n v="45729.298900462964"/>
    <n v="45729.65625"/>
    <n v="45729.657824074071"/>
    <s v="-"/>
    <s v="completed"/>
    <n v="8.61"/>
    <n v="8.5"/>
    <n v="341.67"/>
    <n v="307.64999999999998"/>
    <n v="162.5"/>
    <n v="5.7"/>
    <n v="0.65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6"/>
    <n v="0"/>
    <n v="6.46"/>
    <n v="0"/>
    <n v="0"/>
    <n v="0"/>
    <n v="1"/>
    <n v="8.5"/>
    <n v="8.5"/>
    <n v="0"/>
    <s v="Manny Gomez"/>
    <m/>
    <m/>
    <m/>
    <m/>
    <m/>
  </r>
  <r>
    <x v="27"/>
    <s v="Week1"/>
    <d v="2025-03-14T00:00:00"/>
    <n v="6.47"/>
    <n v="0"/>
    <n v="4"/>
    <n v="45730.302581018521"/>
    <n v="45730.663252314815"/>
    <x v="3"/>
    <s v="Big Star"/>
    <s v="-"/>
    <s v="3a2b0401-afc3-45da-a293-5c6497f96a55"/>
    <s v="1013"/>
    <n v="45722.485069444447"/>
    <n v="45730.302083333336"/>
    <n v="45730.30259259259"/>
    <n v="45730.65625"/>
    <n v="45730.673819444448"/>
    <s v="-"/>
    <s v="completed"/>
    <n v="8.91"/>
    <n v="8.5"/>
    <n v="252.42"/>
    <n v="229.05"/>
    <n v="136.26"/>
    <n v="6.43"/>
    <n v="1.1499999999999999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4"/>
    <n v="0"/>
    <n v="6.47"/>
    <n v="0"/>
    <n v="0"/>
    <n v="0"/>
    <n v="1"/>
    <n v="8.5"/>
    <n v="8.5"/>
    <n v="0"/>
    <s v="Manny Gomez"/>
    <m/>
    <m/>
    <m/>
    <m/>
    <m/>
  </r>
  <r>
    <x v="28"/>
    <s v="Week1"/>
    <d v="2025-03-10T00:00:00"/>
    <n v="8.01"/>
    <n v="0"/>
    <n v="9"/>
    <n v="45726.154942129629"/>
    <n v="45726.53266203704"/>
    <x v="13"/>
    <s v="Big Star"/>
    <s v="-"/>
    <s v="69c2df5d-ef3a-4f30-82ab-a7a259b58934"/>
    <s v="1005"/>
    <n v="45719.363969907405"/>
    <n v="45726.15625"/>
    <n v="45726.154942129629"/>
    <n v="45726.53125"/>
    <n v="45726.532743055555"/>
    <s v="-"/>
    <s v="completed"/>
    <n v="9.07"/>
    <n v="9"/>
    <n v="199.12"/>
    <n v="142.97999999999999"/>
    <n v="112.02"/>
    <n v="5.45"/>
    <n v="0"/>
    <s v="transporting monitored pax will unpaused once completed -KG _x000a_"/>
    <n v="0"/>
    <n v="0"/>
    <n v="0"/>
    <n v="0"/>
    <s v="-"/>
    <s v="B372"/>
    <s v="B372"/>
    <s v="Minivan"/>
    <s v="Big Star "/>
    <s v="autoAccept"/>
    <n v="0"/>
    <n v="1"/>
    <n v="0"/>
    <n v="0"/>
    <n v="0"/>
    <n v="8"/>
    <n v="0"/>
    <n v="8.01"/>
    <n v="0"/>
    <n v="0"/>
    <n v="0"/>
    <n v="1"/>
    <n v="9"/>
    <n v="9"/>
    <n v="0"/>
    <s v="Mark Brown"/>
    <m/>
    <m/>
    <m/>
    <m/>
    <m/>
  </r>
  <r>
    <x v="28"/>
    <s v="Week1"/>
    <d v="2025-03-11T00:00:00"/>
    <n v="8"/>
    <n v="0"/>
    <n v="10"/>
    <n v="45727.155115740738"/>
    <n v="45727.532743055555"/>
    <x v="13"/>
    <s v="Big Star"/>
    <s v="-"/>
    <s v="56313934-74bf-4529-a33c-6c8cff97fc12"/>
    <s v="1005"/>
    <n v="45719.364351851851"/>
    <n v="45727.15625"/>
    <n v="45727.155115740738"/>
    <n v="45727.53125"/>
    <n v="45727.532812500001"/>
    <s v="-"/>
    <s v="completed"/>
    <n v="9.06"/>
    <n v="9"/>
    <n v="175.5"/>
    <n v="147.32"/>
    <n v="68.73"/>
    <n v="4.1500000000000004"/>
    <n v="0"/>
    <s v="Driver has low air in tire 9:15am GW"/>
    <n v="0"/>
    <n v="0"/>
    <n v="0"/>
    <n v="0"/>
    <s v="-"/>
    <s v="B372"/>
    <s v="B372"/>
    <s v="Minivan"/>
    <s v="Big Star "/>
    <s v="autoAccept"/>
    <n v="0"/>
    <n v="1"/>
    <n v="0"/>
    <n v="0"/>
    <n v="0"/>
    <n v="9"/>
    <n v="0"/>
    <n v="8"/>
    <n v="0"/>
    <n v="0"/>
    <n v="0"/>
    <n v="1"/>
    <n v="9"/>
    <n v="9"/>
    <n v="0"/>
    <s v="Mark Brown"/>
    <m/>
    <m/>
    <m/>
    <m/>
    <m/>
  </r>
  <r>
    <x v="28"/>
    <s v="Week1"/>
    <d v="2025-03-12T00:00:00"/>
    <n v="8"/>
    <n v="0"/>
    <n v="9"/>
    <n v="45728.154918981483"/>
    <n v="45728.532604166663"/>
    <x v="13"/>
    <s v="Big Star"/>
    <s v="-"/>
    <s v="b5f0322b-85ee-4847-bb4e-a0e0d1abb7aa"/>
    <s v="1005"/>
    <n v="45719.364814814813"/>
    <n v="45728.15625"/>
    <n v="45728.154918981483"/>
    <n v="45728.53125"/>
    <n v="45728.532708333332"/>
    <s v="-"/>
    <s v="completed"/>
    <n v="9.07"/>
    <n v="9"/>
    <n v="309.18"/>
    <n v="288.48"/>
    <n v="106.25"/>
    <n v="4.1399999999999997"/>
    <n v="0"/>
    <s v="-"/>
    <n v="0"/>
    <n v="0"/>
    <n v="0"/>
    <n v="0"/>
    <s v="-"/>
    <s v="B372"/>
    <s v="B372"/>
    <s v="Minivan"/>
    <s v="Big Star "/>
    <s v="autoAccept"/>
    <n v="0"/>
    <n v="1"/>
    <n v="0"/>
    <n v="0"/>
    <n v="0"/>
    <n v="8"/>
    <n v="0"/>
    <n v="8"/>
    <n v="0"/>
    <n v="0"/>
    <n v="0"/>
    <n v="1"/>
    <n v="9"/>
    <n v="9"/>
    <n v="0"/>
    <s v="Mark Brown"/>
    <m/>
    <m/>
    <m/>
    <m/>
    <m/>
  </r>
  <r>
    <x v="28"/>
    <s v="Week1"/>
    <d v="2025-03-13T00:00:00"/>
    <n v="8.11"/>
    <n v="0"/>
    <n v="10"/>
    <n v="45729.155659722222"/>
    <n v="45729.530868055554"/>
    <x v="13"/>
    <s v="Big Star"/>
    <s v="-"/>
    <s v="4746255c-65d7-4918-ad36-9c9ad0faca19"/>
    <s v="1005"/>
    <n v="45721.341678240744"/>
    <n v="45729.15625"/>
    <n v="45729.155578703707"/>
    <n v="45729.53125"/>
    <n v="45729.532731481479"/>
    <s v="-"/>
    <s v="completed"/>
    <n v="9.0500000000000007"/>
    <n v="9"/>
    <n v="305.99"/>
    <n v="252.16"/>
    <n v="100.52"/>
    <n v="4.76"/>
    <n v="0.35"/>
    <s v="-"/>
    <n v="0"/>
    <n v="0"/>
    <n v="0"/>
    <n v="0"/>
    <s v="-"/>
    <s v="B372"/>
    <s v="B372"/>
    <s v="Minivan"/>
    <s v="Big Star "/>
    <s v="autoAccept"/>
    <n v="0"/>
    <n v="1"/>
    <n v="0"/>
    <n v="0"/>
    <n v="0"/>
    <n v="9"/>
    <n v="0"/>
    <n v="8.11"/>
    <n v="0"/>
    <n v="0"/>
    <n v="0"/>
    <n v="1"/>
    <n v="9"/>
    <n v="9"/>
    <n v="0"/>
    <s v="Mark Brown"/>
    <m/>
    <m/>
    <m/>
    <m/>
    <m/>
  </r>
  <r>
    <x v="28"/>
    <s v="Week1"/>
    <d v="2025-03-14T00:00:00"/>
    <n v="8.1"/>
    <n v="0"/>
    <n v="12"/>
    <n v="45730.155601851853"/>
    <n v="45730.532766203702"/>
    <x v="13"/>
    <s v="Big Star"/>
    <s v="-"/>
    <s v="ce758cf7-5a1f-4ebf-85ec-64324069568d"/>
    <s v="1005"/>
    <n v="45722.485011574077"/>
    <n v="45730.15625"/>
    <n v="45730.155601851853"/>
    <n v="45730.53125"/>
    <n v="45730.532777777778"/>
    <s v="-"/>
    <s v="completed"/>
    <n v="9.0500000000000007"/>
    <n v="9"/>
    <n v="404.99"/>
    <n v="378.61"/>
    <n v="136.51"/>
    <n v="4.0199999999999996"/>
    <n v="0"/>
    <s v="-"/>
    <n v="0"/>
    <n v="0"/>
    <n v="0"/>
    <n v="0"/>
    <s v="-"/>
    <s v="B372"/>
    <s v="B372"/>
    <s v="Minivan"/>
    <s v="Big Star "/>
    <s v="autoAccept"/>
    <n v="0"/>
    <n v="0"/>
    <n v="0"/>
    <n v="0"/>
    <n v="0"/>
    <n v="12"/>
    <n v="0"/>
    <n v="8.1"/>
    <n v="0"/>
    <n v="0"/>
    <n v="0"/>
    <n v="1"/>
    <n v="9"/>
    <n v="9"/>
    <n v="0"/>
    <s v="Mark Brown"/>
    <m/>
    <m/>
    <m/>
    <m/>
    <m/>
  </r>
  <r>
    <x v="29"/>
    <s v="Week1"/>
    <d v="2025-03-10T00:00:00"/>
    <n v="9.7899999999999991"/>
    <n v="0"/>
    <n v="12"/>
    <n v="45726.198217592595"/>
    <n v="45726.63690972222"/>
    <x v="1"/>
    <s v="Big Star"/>
    <s v="-"/>
    <s v="deae027e-ba7e-4bf1-80b9-9cfe93d9e91f"/>
    <s v="1021"/>
    <n v="45719.363993055558"/>
    <n v="45726.197916666664"/>
    <n v="45726.198229166665"/>
    <n v="45726.635416666664"/>
    <n v="45726.636979166666"/>
    <s v="-"/>
    <s v="completed"/>
    <n v="10.53"/>
    <n v="10.5"/>
    <n v="430.86"/>
    <n v="410.97"/>
    <n v="228.99"/>
    <n v="6.36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2"/>
    <n v="0"/>
    <n v="9.7899999999999991"/>
    <n v="0"/>
    <n v="0"/>
    <n v="0"/>
    <n v="1"/>
    <n v="10.5"/>
    <n v="10.5"/>
    <n v="0"/>
    <s v="Mark Kabah"/>
    <m/>
    <m/>
    <m/>
    <m/>
    <m/>
  </r>
  <r>
    <x v="29"/>
    <s v="Week1"/>
    <d v="2025-03-11T00:00:00"/>
    <n v="9.3800000000000008"/>
    <n v="0"/>
    <n v="12"/>
    <n v="45727.197962962964"/>
    <n v="45727.641747685186"/>
    <x v="1"/>
    <s v="Big Star"/>
    <s v="-"/>
    <s v="ad94ef3d-c2a4-4bbd-827e-cc3c4029df31"/>
    <s v="1021"/>
    <n v="45719.364374999997"/>
    <n v="45727.197916666664"/>
    <n v="45727.197962962964"/>
    <n v="45727.635416666664"/>
    <n v="45727.641782407409"/>
    <s v="-"/>
    <s v="completed"/>
    <n v="10.65"/>
    <n v="10.5"/>
    <n v="265.7"/>
    <n v="260.66000000000003"/>
    <n v="110.46"/>
    <n v="6.61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2"/>
    <n v="0"/>
    <n v="9.3800000000000008"/>
    <n v="0"/>
    <n v="0"/>
    <n v="0"/>
    <n v="1"/>
    <n v="10.5"/>
    <n v="10.5"/>
    <n v="0"/>
    <s v="Mark Kabah"/>
    <m/>
    <m/>
    <m/>
    <m/>
    <m/>
  </r>
  <r>
    <x v="29"/>
    <s v="Week1"/>
    <d v="2025-03-12T00:00:00"/>
    <n v="9.0500000000000007"/>
    <n v="0"/>
    <n v="13"/>
    <n v="45728.374571759261"/>
    <n v="45728.772349537037"/>
    <x v="1"/>
    <s v="Big Star"/>
    <s v="-"/>
    <s v="cbce06e3-b93c-403b-ac0e-9c0d133200b9"/>
    <s v="1021"/>
    <n v="45719.364918981482"/>
    <n v="45728.375"/>
    <n v="45728.374571759261"/>
    <n v="45728.770833333336"/>
    <n v="45728.772361111114"/>
    <s v="-"/>
    <s v="completed"/>
    <n v="9.5500000000000007"/>
    <n v="9.5"/>
    <n v="276.81"/>
    <n v="256.64"/>
    <n v="101.22"/>
    <n v="3.26"/>
    <n v="0"/>
    <s v="-"/>
    <n v="0"/>
    <n v="0"/>
    <n v="0"/>
    <n v="0"/>
    <s v="-"/>
    <s v="B328"/>
    <s v="B328"/>
    <s v="Minivan"/>
    <s v="Big Star "/>
    <s v="autoAccept"/>
    <n v="0"/>
    <n v="0"/>
    <n v="0"/>
    <n v="0"/>
    <n v="0"/>
    <n v="13"/>
    <n v="0"/>
    <n v="9.0500000000000007"/>
    <n v="0"/>
    <n v="0"/>
    <n v="0"/>
    <n v="1"/>
    <n v="9.5"/>
    <n v="9.5"/>
    <n v="0"/>
    <s v="Mark Kabah"/>
    <m/>
    <m/>
    <m/>
    <m/>
    <m/>
  </r>
  <r>
    <x v="29"/>
    <s v="Week1"/>
    <d v="2025-03-13T00:00:00"/>
    <n v="8.16"/>
    <n v="0"/>
    <n v="13"/>
    <n v="45729.37462962963"/>
    <n v="45729.772233796299"/>
    <x v="1"/>
    <s v="Big Star"/>
    <s v="-"/>
    <s v="6c7fdf52-9e7e-4b1e-b360-1303c3adabc8"/>
    <s v="1021"/>
    <n v="45721.341805555552"/>
    <n v="45729.375"/>
    <n v="45729.37462962963"/>
    <n v="45729.770833333336"/>
    <n v="45729.772268518522"/>
    <s v="-"/>
    <s v="completed"/>
    <n v="9.5399999999999991"/>
    <n v="9.5"/>
    <n v="225.95"/>
    <n v="178.49"/>
    <n v="120.46"/>
    <n v="6.31"/>
    <n v="0"/>
    <s v="-"/>
    <n v="0"/>
    <n v="0"/>
    <n v="0"/>
    <n v="0"/>
    <s v="-"/>
    <s v="B324"/>
    <s v="B324"/>
    <s v="Minivan"/>
    <s v="Big Star "/>
    <s v="autoAccept"/>
    <n v="0"/>
    <n v="1"/>
    <n v="0"/>
    <n v="0"/>
    <n v="0"/>
    <n v="12"/>
    <n v="0"/>
    <n v="8.16"/>
    <n v="0"/>
    <n v="0"/>
    <n v="0"/>
    <n v="1"/>
    <n v="9.5"/>
    <n v="9.5"/>
    <n v="0"/>
    <s v="Mark Kabah"/>
    <m/>
    <m/>
    <m/>
    <m/>
    <m/>
  </r>
  <r>
    <x v="30"/>
    <s v="Week1"/>
    <d v="2025-03-11T00:00:00"/>
    <n v="11.02"/>
    <n v="0"/>
    <n v="17"/>
    <n v="45727.249016203707"/>
    <n v="45727.751550925925"/>
    <x v="18"/>
    <s v="Big Star"/>
    <s v="-"/>
    <s v="e3abd1c3-5644-49dd-af67-d3e162b12d4a"/>
    <s v="1025"/>
    <n v="45719.364398148151"/>
    <n v="45727.25"/>
    <n v="45727.249016203707"/>
    <n v="45727.75"/>
    <n v="45727.751585648148"/>
    <s v="-"/>
    <s v="completed"/>
    <n v="12.06"/>
    <n v="12"/>
    <n v="314"/>
    <n v="287.22000000000003"/>
    <n v="129.88"/>
    <n v="6.1"/>
    <n v="0"/>
    <s v="reached about connection, called BS k.l _x000a__x000a_agreed to stay until 6pm"/>
    <n v="0"/>
    <n v="0"/>
    <n v="0"/>
    <n v="0"/>
    <s v="-"/>
    <s v="B374"/>
    <s v="B374"/>
    <s v="Minivan"/>
    <s v="Big Star "/>
    <s v="autoAccept"/>
    <n v="0"/>
    <n v="1"/>
    <n v="0"/>
    <n v="0"/>
    <n v="0"/>
    <n v="16"/>
    <n v="0"/>
    <n v="11.02"/>
    <n v="0"/>
    <n v="0"/>
    <n v="0"/>
    <n v="1"/>
    <n v="12"/>
    <n v="12"/>
    <n v="0"/>
    <s v="Mia Vortice"/>
    <m/>
    <m/>
    <m/>
    <m/>
    <m/>
  </r>
  <r>
    <x v="30"/>
    <s v="Week1"/>
    <d v="2025-03-12T00:00:00"/>
    <n v="8.9499999999999993"/>
    <n v="0"/>
    <n v="7"/>
    <n v="45728.226585648146"/>
    <n v="45728.673078703701"/>
    <x v="18"/>
    <s v="Big Star"/>
    <s v="-"/>
    <s v="fa467a4f-5709-47d6-9ca1-884f8327f09c"/>
    <s v="1025"/>
    <n v="45719.364861111113"/>
    <n v="45728.229166666664"/>
    <n v="45728.226585648146"/>
    <n v="45728.666666666664"/>
    <n v="45728.673125000001"/>
    <s v="-"/>
    <s v="completed"/>
    <n v="10.72"/>
    <n v="10.5"/>
    <n v="234.9"/>
    <n v="203.3"/>
    <n v="125.61"/>
    <n v="6.86"/>
    <n v="16.77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6"/>
    <n v="0"/>
    <n v="8.9499999999999993"/>
    <n v="0"/>
    <n v="0"/>
    <n v="0"/>
    <n v="1"/>
    <n v="10.5"/>
    <n v="10.5"/>
    <n v="0"/>
    <s v="Mia Vortice"/>
    <m/>
    <m/>
    <m/>
    <m/>
    <m/>
  </r>
  <r>
    <x v="30"/>
    <s v="Week1"/>
    <d v="2025-03-13T00:00:00"/>
    <n v="8.89"/>
    <n v="0"/>
    <n v="7"/>
    <n v="45729.194687499999"/>
    <n v="45729.636990740742"/>
    <x v="18"/>
    <s v="Big Star"/>
    <s v="-"/>
    <s v="3ab39f96-4460-4457-96b1-01205d20366b"/>
    <s v="1025"/>
    <n v="45721.34171296296"/>
    <n v="45729.197916666664"/>
    <n v="45729.194687499999"/>
    <n v="45729.635416666664"/>
    <n v="45729.636990740742"/>
    <s v="-"/>
    <s v="completed"/>
    <n v="10.62"/>
    <n v="10.5"/>
    <n v="169.33"/>
    <n v="114.13"/>
    <n v="126.75"/>
    <n v="7.36"/>
    <n v="0.72"/>
    <s v="-"/>
    <n v="0"/>
    <n v="0"/>
    <n v="0"/>
    <n v="0"/>
    <s v="-"/>
    <s v="B374"/>
    <s v="B374"/>
    <s v="Minivan"/>
    <s v="Big Star "/>
    <s v="autoAccept"/>
    <n v="0"/>
    <n v="0"/>
    <n v="0"/>
    <n v="0"/>
    <n v="0"/>
    <n v="7"/>
    <n v="0"/>
    <n v="8.89"/>
    <n v="0"/>
    <n v="0"/>
    <n v="0"/>
    <n v="1"/>
    <n v="10.5"/>
    <n v="10.5"/>
    <n v="0"/>
    <s v="Mia Vortice"/>
    <m/>
    <m/>
    <m/>
    <m/>
    <m/>
  </r>
  <r>
    <x v="30"/>
    <s v="Week1"/>
    <d v="2025-03-14T00:00:00"/>
    <n v="10.58"/>
    <n v="0"/>
    <n v="15"/>
    <n v="45730.196053240739"/>
    <n v="45730.678715277776"/>
    <x v="18"/>
    <s v="Big Star"/>
    <s v="-"/>
    <s v="cd012deb-d4f5-475d-95a9-a697f8382125"/>
    <s v="1025"/>
    <n v="45722.485034722224"/>
    <n v="45730.197916666664"/>
    <n v="45730.196053240739"/>
    <n v="45730.677083333336"/>
    <n v="45730.678738425922"/>
    <s v="-"/>
    <s v="completed"/>
    <n v="11.58"/>
    <n v="11.5"/>
    <n v="185.63"/>
    <n v="165.98"/>
    <n v="79.7"/>
    <n v="7.01"/>
    <n v="0"/>
    <s v="ok to stay an extra hour -DO"/>
    <n v="0"/>
    <n v="0"/>
    <n v="0"/>
    <n v="0"/>
    <s v="-"/>
    <s v="B374"/>
    <s v="B374"/>
    <s v="Minivan"/>
    <s v="Big Star "/>
    <s v="autoAccept"/>
    <n v="0"/>
    <n v="0"/>
    <n v="0"/>
    <n v="0"/>
    <n v="0"/>
    <n v="15"/>
    <n v="0"/>
    <n v="10.58"/>
    <n v="0"/>
    <n v="0"/>
    <n v="0"/>
    <n v="1"/>
    <n v="11.5"/>
    <n v="11.5"/>
    <n v="0"/>
    <s v="Mia Vortice"/>
    <m/>
    <m/>
    <m/>
    <m/>
    <m/>
  </r>
  <r>
    <x v="30"/>
    <s v="Week1"/>
    <d v="2025-03-15T00:00:00"/>
    <n v="6.74"/>
    <n v="0"/>
    <n v="7"/>
    <n v="45731.219155092593"/>
    <n v="45731.553460648145"/>
    <x v="18"/>
    <s v="Big Star"/>
    <s v="-"/>
    <s v="a533d6bf-2831-4189-98db-563e9ae356b0"/>
    <s v="1025"/>
    <n v="45723.355057870373"/>
    <n v="45731.21875"/>
    <n v="45731.219155092593"/>
    <n v="45731.552083333336"/>
    <n v="45731.553506944445"/>
    <s v="-"/>
    <s v="completed"/>
    <n v="8.02"/>
    <n v="8"/>
    <n v="145.38999999999999"/>
    <n v="125.44"/>
    <n v="86.65"/>
    <n v="5.6"/>
    <n v="1.5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6"/>
    <n v="0"/>
    <n v="6.74"/>
    <n v="0"/>
    <n v="0"/>
    <n v="0"/>
    <n v="1"/>
    <n v="8"/>
    <n v="8"/>
    <n v="0"/>
    <s v="Mia Vortice"/>
    <m/>
    <m/>
    <m/>
    <m/>
    <m/>
  </r>
  <r>
    <x v="31"/>
    <s v="Week1"/>
    <d v="2025-03-10T00:00:00"/>
    <n v="8.2799999999999994"/>
    <n v="0"/>
    <n v="10"/>
    <n v="45726.371701388889"/>
    <n v="45726.772280092591"/>
    <x v="10"/>
    <s v="Big Star"/>
    <s v="-"/>
    <s v="3a4a99f9-d4b9-4247-828f-e0ec4758dfca"/>
    <s v="-"/>
    <n v="45725.954745370371"/>
    <n v="45726.375"/>
    <n v="45726.371712962966"/>
    <n v="45726.770833333336"/>
    <n v="45726.772280092591"/>
    <s v="-"/>
    <s v="completed"/>
    <n v="9.61"/>
    <n v="9.5"/>
    <n v="156.88"/>
    <n v="128.5"/>
    <n v="71.42"/>
    <n v="6.29"/>
    <n v="0"/>
    <s v="-"/>
    <n v="0"/>
    <n v="0"/>
    <n v="0"/>
    <n v="0"/>
    <s v="-"/>
    <s v="B377"/>
    <s v="B377"/>
    <s v="Minivan"/>
    <s v="Big Star "/>
    <s v="autoAccept"/>
    <n v="0"/>
    <n v="4"/>
    <n v="0"/>
    <n v="0"/>
    <n v="0"/>
    <n v="6"/>
    <n v="0"/>
    <n v="8.2799999999999994"/>
    <n v="0"/>
    <n v="0"/>
    <n v="0"/>
    <n v="1"/>
    <n v="9.5"/>
    <n v="9.5"/>
    <n v="0"/>
    <s v="MIRO PASKALEV"/>
    <m/>
    <m/>
    <m/>
    <m/>
    <m/>
  </r>
  <r>
    <x v="31"/>
    <s v="Week1"/>
    <d v="2025-03-11T00:00:00"/>
    <n v="7.93"/>
    <n v="0"/>
    <n v="14"/>
    <n v="45727.37703703704"/>
    <n v="45727.772106481483"/>
    <x v="10"/>
    <s v="Big Star"/>
    <s v="-"/>
    <s v="944eb92f-0320-409e-8a42-e71607b16080"/>
    <s v="1035"/>
    <n v="45719.36446759259"/>
    <n v="45727.375"/>
    <n v="45727.37703703704"/>
    <n v="45727.770833333336"/>
    <n v="45727.772129629629"/>
    <s v="-"/>
    <s v="completed"/>
    <n v="9.48"/>
    <n v="9.5"/>
    <n v="169.07"/>
    <n v="110.53"/>
    <n v="71.069999999999993"/>
    <n v="4.6900000000000004"/>
    <n v="0"/>
    <s v="-"/>
    <n v="0"/>
    <n v="0"/>
    <n v="0"/>
    <n v="0"/>
    <s v="-"/>
    <s v="B308"/>
    <s v="B308"/>
    <s v="Minivan"/>
    <s v="Big Star "/>
    <s v="autoAccept"/>
    <n v="0"/>
    <n v="0"/>
    <n v="0"/>
    <n v="0"/>
    <n v="0"/>
    <n v="14"/>
    <n v="0"/>
    <n v="7.93"/>
    <n v="0"/>
    <n v="0"/>
    <n v="0"/>
    <n v="1"/>
    <n v="9.48"/>
    <n v="9.48"/>
    <n v="0"/>
    <s v="MIRO PASKALEV"/>
    <m/>
    <m/>
    <m/>
    <m/>
    <m/>
  </r>
  <r>
    <x v="31"/>
    <s v="Week1"/>
    <d v="2025-03-12T00:00:00"/>
    <n v="8.25"/>
    <n v="0"/>
    <n v="14"/>
    <n v="45728.372928240744"/>
    <n v="45728.772337962961"/>
    <x v="10"/>
    <s v="Big Star"/>
    <s v="-"/>
    <s v="2ac64b8f-f5e5-43c7-90ad-5b38c816b38c"/>
    <s v="1035"/>
    <n v="45719.364918981482"/>
    <n v="45728.375"/>
    <n v="45728.372939814813"/>
    <n v="45728.770833333336"/>
    <n v="45728.772349537037"/>
    <s v="-"/>
    <s v="completed"/>
    <n v="9.59"/>
    <n v="9.5"/>
    <n v="174.85"/>
    <n v="134.29"/>
    <n v="89.12"/>
    <n v="5.22"/>
    <n v="0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14"/>
    <n v="0"/>
    <n v="8.25"/>
    <n v="0"/>
    <n v="0"/>
    <n v="0"/>
    <n v="1"/>
    <n v="9.5"/>
    <n v="9.5"/>
    <n v="0"/>
    <s v="MIRO PASKALEV"/>
    <m/>
    <m/>
    <m/>
    <m/>
    <m/>
  </r>
  <r>
    <x v="32"/>
    <s v="Week1"/>
    <d v="2025-03-11T00:00:00"/>
    <n v="7.61"/>
    <n v="0"/>
    <n v="9"/>
    <n v="45727.288263888891"/>
    <n v="45727.623599537037"/>
    <x v="3"/>
    <s v="Big Star"/>
    <s v="-"/>
    <s v="f0ca5a6c-d57c-4502-b564-6cd812cb8c67"/>
    <s v="1010"/>
    <n v="45719.364444444444"/>
    <n v="45727.291666666664"/>
    <n v="45727.288263888891"/>
    <n v="45727.645833333336"/>
    <n v="45727.623645833337"/>
    <s v="-"/>
    <s v="completed"/>
    <n v="8.0500000000000007"/>
    <n v="8.5"/>
    <n v="172.49"/>
    <n v="158.57"/>
    <n v="61.05"/>
    <n v="4.2699999999999996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7"/>
    <n v="0"/>
    <n v="7.61"/>
    <n v="0"/>
    <n v="0"/>
    <n v="0"/>
    <n v="1"/>
    <n v="8.0500000000000007"/>
    <n v="8.0500000000000007"/>
    <n v="0"/>
    <s v="Natasha  Tittle"/>
    <m/>
    <m/>
    <m/>
    <m/>
    <m/>
  </r>
  <r>
    <x v="32"/>
    <s v="Week1"/>
    <d v="2025-03-12T00:00:00"/>
    <n v="7.13"/>
    <n v="0"/>
    <n v="11"/>
    <n v="45728.298692129632"/>
    <n v="45728.657650462963"/>
    <x v="3"/>
    <s v="Big Star"/>
    <s v="-"/>
    <s v="8781414e-7ce9-4d5a-a30e-b7b3477f8078"/>
    <s v="1012"/>
    <n v="45719.364907407406"/>
    <n v="45728.302083333336"/>
    <n v="45728.298692129632"/>
    <n v="45728.65625"/>
    <n v="45728.657731481479"/>
    <s v="-"/>
    <s v="completed"/>
    <n v="8.6199999999999992"/>
    <n v="8.5"/>
    <n v="166.38"/>
    <n v="131.97999999999999"/>
    <n v="85.94"/>
    <n v="5.56"/>
    <n v="0"/>
    <s v="-"/>
    <n v="0.51555555555555554"/>
    <n v="1"/>
    <n v="0.5"/>
    <n v="0.4"/>
    <s v="{&quot;scheduledTs&quot;:1741810756,&quot;startedTs&quot;:1741809005,&quot;completedTs&quot;:1741810861,&quot;cancelledTs&quot;:null}"/>
    <s v="B356"/>
    <s v="B356"/>
    <s v="Minivan"/>
    <s v="Big Star "/>
    <s v="autoAccept"/>
    <n v="0"/>
    <n v="1"/>
    <n v="0"/>
    <n v="0"/>
    <n v="0"/>
    <n v="10"/>
    <n v="0"/>
    <n v="7.13"/>
    <n v="0"/>
    <n v="0"/>
    <n v="0"/>
    <n v="1"/>
    <n v="8.5"/>
    <n v="7.9844444444444447"/>
    <n v="0"/>
    <s v="Natasha  Tittle"/>
    <m/>
    <m/>
    <m/>
    <m/>
    <m/>
  </r>
  <r>
    <x v="32"/>
    <s v="Week1"/>
    <d v="2025-03-14T00:00:00"/>
    <n v="7.88"/>
    <n v="0"/>
    <n v="11"/>
    <n v="45730.329965277779"/>
    <n v="45730.706423611111"/>
    <x v="3"/>
    <s v="Big Star"/>
    <s v="-"/>
    <s v="66263e8f-bff1-456f-9ec9-0845b614be8c"/>
    <s v="1030"/>
    <n v="45722.485069444447"/>
    <n v="45730.333333333336"/>
    <n v="45730.329965277779"/>
    <n v="45730.708333333336"/>
    <n v="45730.706435185188"/>
    <s v="-"/>
    <s v="completed"/>
    <n v="9.0399999999999991"/>
    <n v="9"/>
    <n v="270.60000000000002"/>
    <n v="237.26"/>
    <n v="112.44"/>
    <n v="4.38"/>
    <n v="21.12"/>
    <s v="-"/>
    <n v="0"/>
    <n v="0"/>
    <n v="0"/>
    <n v="0"/>
    <s v="-"/>
    <s v="B339"/>
    <s v="B339"/>
    <s v="Minivan"/>
    <s v="Big Star "/>
    <s v="autoAccept"/>
    <n v="0"/>
    <n v="1"/>
    <n v="0"/>
    <n v="0"/>
    <n v="0"/>
    <n v="10"/>
    <n v="0"/>
    <n v="7.88"/>
    <n v="0"/>
    <n v="0"/>
    <n v="0"/>
    <n v="1"/>
    <n v="9"/>
    <n v="9"/>
    <n v="0"/>
    <s v="Natasha  Tittle"/>
    <m/>
    <m/>
    <m/>
    <m/>
    <m/>
  </r>
  <r>
    <x v="33"/>
    <s v="Week1"/>
    <d v="2025-03-12T00:00:00"/>
    <n v="8.0299999999999994"/>
    <n v="0"/>
    <n v="11"/>
    <n v="45728.541273148148"/>
    <n v="45728.959386574075"/>
    <x v="19"/>
    <s v="Big Star"/>
    <s v="-"/>
    <s v="3be3ba50-7809-4923-ae4c-e364c8db8128"/>
    <s v="1039"/>
    <n v="45719.364930555559"/>
    <n v="45728.541666666664"/>
    <n v="45728.541273148148"/>
    <n v="45728.958333333336"/>
    <n v="45728.959768518522"/>
    <s v="-"/>
    <s v="completed"/>
    <n v="10.039999999999999"/>
    <n v="10"/>
    <n v="187.39"/>
    <n v="148.56"/>
    <n v="82.33"/>
    <n v="7.19"/>
    <n v="12.35"/>
    <s v="-"/>
    <n v="0.51555555555555554"/>
    <n v="1"/>
    <n v="0.5"/>
    <n v="0"/>
    <s v="{&quot;scheduledTs&quot;:1741827637,&quot;startedTs&quot;:1741825804,&quot;completedTs&quot;:1741827660,&quot;cancelledTs&quot;:null}"/>
    <s v="B378"/>
    <s v="B378"/>
    <s v="Minivan"/>
    <s v="Big Star "/>
    <s v="autoAccept"/>
    <n v="0"/>
    <n v="2"/>
    <n v="0"/>
    <n v="0"/>
    <n v="0"/>
    <n v="9"/>
    <n v="0"/>
    <n v="8.0299999999999994"/>
    <n v="0"/>
    <n v="0"/>
    <n v="0"/>
    <n v="1"/>
    <n v="10"/>
    <n v="9.4844444444444438"/>
    <n v="0"/>
    <s v="Qayssar Algburi"/>
    <m/>
    <m/>
    <m/>
    <m/>
    <m/>
  </r>
  <r>
    <x v="33"/>
    <s v="Week1"/>
    <d v="2025-03-13T00:00:00"/>
    <n v="4.8600000000000003"/>
    <n v="0"/>
    <n v="8"/>
    <n v="45729.538229166668"/>
    <n v="45729.95888888889"/>
    <x v="19"/>
    <s v="Big Star"/>
    <s v="-"/>
    <s v="84faccc6-bb88-4f4c-a81a-cb137f3274f8"/>
    <s v="1039"/>
    <n v="45721.341817129629"/>
    <n v="45729.541666666664"/>
    <n v="45729.538229166668"/>
    <n v="45729.958333333336"/>
    <n v="45729.959803240738"/>
    <s v="-"/>
    <s v="completed"/>
    <n v="10.119999999999999"/>
    <n v="10"/>
    <n v="176.2"/>
    <n v="117.39"/>
    <n v="93.3"/>
    <n v="8.51"/>
    <n v="11.33"/>
    <s v="-"/>
    <n v="0.5"/>
    <n v="1"/>
    <n v="0.5"/>
    <n v="0"/>
    <s v="{&quot;scheduledTs&quot;:1741914167,&quot;startedTs&quot;:1741912380,&quot;completedTs&quot;:1741914180,&quot;cancelledTs&quot;:null}"/>
    <s v="B378"/>
    <s v="B378"/>
    <s v="Minivan"/>
    <s v="Big Star "/>
    <s v="autoAccept"/>
    <n v="0"/>
    <n v="0"/>
    <n v="0"/>
    <n v="0"/>
    <n v="0"/>
    <n v="8"/>
    <n v="0"/>
    <n v="4.8600000000000003"/>
    <n v="0"/>
    <n v="0"/>
    <n v="0"/>
    <n v="1"/>
    <n v="10"/>
    <n v="9.5"/>
    <n v="0"/>
    <s v="Qayssar Algburi"/>
    <m/>
    <m/>
    <m/>
    <m/>
    <m/>
  </r>
  <r>
    <x v="33"/>
    <s v="Week1"/>
    <d v="2025-03-14T00:00:00"/>
    <n v="7.43"/>
    <n v="0"/>
    <n v="13"/>
    <n v="45730.539282407408"/>
    <n v="45730.959629629629"/>
    <x v="19"/>
    <s v="Big Star"/>
    <s v="-"/>
    <s v="70e1ea71-dbfb-4fe6-8eba-e9d529cc1b22"/>
    <s v="1039"/>
    <n v="45722.485081018516"/>
    <n v="45730.541666666664"/>
    <n v="45730.539282407408"/>
    <n v="45730.958333333336"/>
    <n v="45730.959756944445"/>
    <s v="-"/>
    <s v="completed"/>
    <n v="10.09"/>
    <n v="10"/>
    <n v="187.07"/>
    <n v="129.78"/>
    <n v="94.27"/>
    <n v="6.12"/>
    <n v="1.82"/>
    <s v="-"/>
    <n v="0.5"/>
    <n v="1"/>
    <n v="0.5"/>
    <n v="0"/>
    <s v="{&quot;scheduledTs&quot;:1742000564,&quot;startedTs&quot;:1741998780,&quot;completedTs&quot;:1742000580,&quot;cancelledTs&quot;:null}"/>
    <s v="B378"/>
    <s v="B378"/>
    <s v="Minivan"/>
    <s v="Big Star "/>
    <s v="autoAccept"/>
    <n v="0"/>
    <n v="1"/>
    <n v="0"/>
    <n v="0"/>
    <n v="0"/>
    <n v="12"/>
    <n v="0"/>
    <n v="7.43"/>
    <n v="0"/>
    <n v="0"/>
    <n v="0"/>
    <n v="1"/>
    <n v="10"/>
    <n v="9.5"/>
    <n v="0"/>
    <s v="Qayssar Algburi"/>
    <m/>
    <m/>
    <m/>
    <m/>
    <m/>
  </r>
  <r>
    <x v="33"/>
    <s v="Week1"/>
    <d v="2025-03-15T00:00:00"/>
    <n v="7.04"/>
    <n v="0"/>
    <n v="7"/>
    <n v="45731.611261574071"/>
    <n v="45731.949328703704"/>
    <x v="19"/>
    <s v="Big Star"/>
    <s v="-"/>
    <s v="560c0436-4caa-4521-a807-4ca1a222d74a"/>
    <s v="1039"/>
    <n v="45723.355081018519"/>
    <n v="45731.614583333336"/>
    <n v="45731.611261574071"/>
    <n v="45731.947916666664"/>
    <n v="45731.94935185185"/>
    <s v="-"/>
    <s v="completed"/>
    <n v="8.11"/>
    <n v="8"/>
    <n v="235.65"/>
    <n v="201.01"/>
    <n v="100.37"/>
    <n v="4.2300000000000004"/>
    <n v="2.33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7"/>
    <n v="0"/>
    <n v="7.04"/>
    <n v="0"/>
    <n v="0"/>
    <n v="0"/>
    <n v="1"/>
    <n v="8"/>
    <n v="8"/>
    <n v="0"/>
    <s v="Qayssar Algburi"/>
    <m/>
    <m/>
    <m/>
    <m/>
    <m/>
  </r>
  <r>
    <x v="33"/>
    <s v="Week1"/>
    <d v="2025-03-16T00:00:00"/>
    <n v="6.49"/>
    <n v="0"/>
    <n v="10"/>
    <n v="45732.653715277775"/>
    <n v="45732.990532407406"/>
    <x v="19"/>
    <s v="Big Star"/>
    <s v="-"/>
    <s v="31597cba-60a1-4b7e-8b54-573963524a10"/>
    <s v="1039"/>
    <n v="45727.594212962962"/>
    <n v="45732.65625"/>
    <n v="45732.653715277775"/>
    <n v="45732.989583333336"/>
    <n v="45732.99119212963"/>
    <s v="-"/>
    <s v="completed"/>
    <n v="8.1"/>
    <n v="8"/>
    <n v="127.4"/>
    <n v="105.48"/>
    <n v="72.900000000000006"/>
    <n v="6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6.49"/>
    <n v="0"/>
    <n v="0"/>
    <n v="0"/>
    <n v="1"/>
    <n v="8"/>
    <n v="8"/>
    <n v="0"/>
    <s v="Qayssar Algburi"/>
    <m/>
    <m/>
    <m/>
    <m/>
    <m/>
  </r>
  <r>
    <x v="34"/>
    <s v="Week1"/>
    <d v="2025-03-10T00:00:00"/>
    <n v="8.4"/>
    <n v="0"/>
    <n v="12"/>
    <n v="45726.541030092594"/>
    <n v="45726.958472222221"/>
    <x v="20"/>
    <s v="Big Star"/>
    <s v="per driver Rider Charlie put his chair on high to get on the bus and hit t sent 1900he chair in front a piece of his chair was knocked off he said it was his fault and I just wanted to have it on record"/>
    <s v="6202dc4e-561f-4428-8af1-56c72c3afb0c"/>
    <s v="1038"/>
    <n v="45719.364131944443"/>
    <n v="45726.541666666664"/>
    <n v="45726.541030092594"/>
    <n v="45726.958333333336"/>
    <n v="45726.959756944445"/>
    <s v="-"/>
    <s v="completed"/>
    <n v="10.050000000000001"/>
    <n v="10"/>
    <n v="198.79"/>
    <n v="156.38999999999999"/>
    <n v="97.31"/>
    <n v="5.42"/>
    <n v="1.57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11"/>
    <n v="0"/>
    <n v="8.4"/>
    <n v="0"/>
    <n v="0"/>
    <n v="0"/>
    <n v="1"/>
    <n v="10"/>
    <n v="10"/>
    <n v="0"/>
    <s v="Ric Shana Sanders"/>
    <m/>
    <m/>
    <m/>
    <m/>
    <m/>
  </r>
  <r>
    <x v="34"/>
    <s v="Week1"/>
    <d v="2025-03-11T00:00:00"/>
    <n v="7.69"/>
    <n v="0"/>
    <n v="11"/>
    <n v="45727.540185185186"/>
    <n v="45727.958518518521"/>
    <x v="20"/>
    <s v="Big Star"/>
    <s v="per driver Rider Charlie put his chair on high to get on the bus and hit t sent 1900he chair in front a piece of his chair was knocked off he said it was his fault and I just wanted to have it on record"/>
    <s v="0bececf1-a28e-48f8-8108-d0d1860fa411"/>
    <s v="1038"/>
    <n v="45719.364490740743"/>
    <n v="45727.541666666664"/>
    <n v="45727.540185185186"/>
    <n v="45727.958333333336"/>
    <n v="45727.959814814814"/>
    <s v="-"/>
    <s v="completed"/>
    <n v="10.07"/>
    <n v="10"/>
    <n v="197.12"/>
    <n v="173.68"/>
    <n v="80.239999999999995"/>
    <n v="5.48"/>
    <n v="0.87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8"/>
    <n v="0"/>
    <n v="7.69"/>
    <n v="0"/>
    <n v="0"/>
    <n v="0"/>
    <n v="1"/>
    <n v="10"/>
    <n v="10"/>
    <n v="0"/>
    <s v="Ric Shana Sanders"/>
    <m/>
    <m/>
    <m/>
    <m/>
    <m/>
  </r>
  <r>
    <x v="34"/>
    <s v="Week1"/>
    <d v="2025-03-13T00:00:00"/>
    <n v="8.23"/>
    <n v="0"/>
    <n v="12"/>
    <n v="45729.581284722219"/>
    <n v="45730"/>
    <x v="20"/>
    <s v="Big Star"/>
    <s v="per driver Rider Charlie put his chair on high to get on the bus and hit t sent 1900he chair in front a piece of his chair was knocked off he said it was his fault and I just wanted to have it on record"/>
    <s v="26982ca8-3820-41e6-889f-1f2f1a210b02"/>
    <s v="1047"/>
    <n v="45721.341817129629"/>
    <n v="45729.583333333336"/>
    <n v="45729.581284722219"/>
    <n v="45730"/>
    <n v="45730.001435185186"/>
    <s v="-"/>
    <s v="completed"/>
    <n v="10.08"/>
    <n v="10"/>
    <n v="175.99"/>
    <n v="146.16"/>
    <n v="67.62"/>
    <n v="5.82"/>
    <n v="0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10"/>
    <n v="0"/>
    <n v="8.23"/>
    <n v="0"/>
    <n v="0"/>
    <n v="0"/>
    <n v="1"/>
    <n v="10"/>
    <n v="10"/>
    <n v="0"/>
    <s v="Ric Shana Sanders"/>
    <m/>
    <m/>
    <m/>
    <m/>
    <m/>
  </r>
  <r>
    <x v="34"/>
    <s v="Week1"/>
    <d v="2025-03-14T00:00:00"/>
    <n v="8.6300000000000008"/>
    <n v="0"/>
    <n v="14"/>
    <n v="45730.538425925923"/>
    <n v="45730.958379629628"/>
    <x v="20"/>
    <s v="Big Star"/>
    <s v="per driver Rider Charlie put his chair on high to get on the bus and hit t sent 1900he chair in front a piece of his chair was knocked off he said it was his fault and I just wanted to have it on record"/>
    <s v="13f31467-ffd3-483e-b36e-16fd2bae3227"/>
    <s v="1038"/>
    <n v="45722.485081018516"/>
    <n v="45730.541666666664"/>
    <n v="45730.538425925923"/>
    <n v="45730.958333333336"/>
    <n v="45730.959756944445"/>
    <s v="-"/>
    <s v="completed"/>
    <n v="10.11"/>
    <n v="10"/>
    <n v="197.06"/>
    <n v="177.86"/>
    <n v="91.63"/>
    <n v="5.69"/>
    <n v="10.43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4"/>
    <n v="0"/>
    <n v="8.6300000000000008"/>
    <n v="0"/>
    <n v="0"/>
    <n v="0"/>
    <n v="1"/>
    <n v="10"/>
    <n v="10"/>
    <n v="0"/>
    <s v="Ric Shana Sanders"/>
    <m/>
    <m/>
    <m/>
    <m/>
    <m/>
  </r>
  <r>
    <x v="34"/>
    <s v="Week1"/>
    <d v="2025-03-15T00:00:00"/>
    <n v="6.18"/>
    <n v="0"/>
    <n v="7"/>
    <n v="45731.613749999997"/>
    <n v="45731.949317129627"/>
    <x v="20"/>
    <s v="Big Star"/>
    <s v="per driver Rider Charlie put his chair on high to get on the bus and hit t sent 1900he chair in front a piece of his chair was knocked off he said it was his fault and I just wanted to have it on record"/>
    <s v="4d4635b1-5fdf-42ce-8677-c30c9fb9f6e7"/>
    <s v="1038"/>
    <n v="45723.355092592596"/>
    <n v="45731.614583333336"/>
    <n v="45731.613749999997"/>
    <n v="45731.947916666664"/>
    <n v="45731.94935185185"/>
    <s v="-"/>
    <s v="completed"/>
    <n v="8.0500000000000007"/>
    <n v="8"/>
    <n v="140.07"/>
    <n v="102.33"/>
    <n v="71.650000000000006"/>
    <n v="4.95"/>
    <n v="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7"/>
    <n v="0"/>
    <n v="6.18"/>
    <n v="0"/>
    <n v="0"/>
    <n v="0"/>
    <n v="1"/>
    <n v="8"/>
    <n v="8"/>
    <n v="0"/>
    <s v="Ric Shana Sanders"/>
    <m/>
    <m/>
    <m/>
    <m/>
    <m/>
  </r>
  <r>
    <x v="34"/>
    <s v="Week1"/>
    <d v="2025-03-16T00:00:00"/>
    <n v="6.09"/>
    <n v="0"/>
    <n v="7"/>
    <n v="45732.642569444448"/>
    <n v="45732.958425925928"/>
    <x v="20"/>
    <s v="Big Star"/>
    <s v="per driver Rider Charlie put his chair on high to get on the bus and hit t sent 1900he chair in front a piece of his chair was knocked off he said it was his fault and I just wanted to have it on record"/>
    <s v="87accc90-ad0a-450c-870f-e24cc3e68df2"/>
    <s v="1038"/>
    <n v="45727.594212962962"/>
    <n v="45732.645833333336"/>
    <n v="45732.642569444448"/>
    <n v="45732.958333333336"/>
    <n v="45732.959826388891"/>
    <s v="-"/>
    <s v="completed"/>
    <n v="7.61"/>
    <n v="7.5"/>
    <n v="115.69"/>
    <n v="94.83"/>
    <n v="55.08"/>
    <n v="4.82"/>
    <n v="0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6"/>
    <n v="0"/>
    <n v="6.09"/>
    <n v="0"/>
    <n v="0"/>
    <n v="0"/>
    <n v="1"/>
    <n v="7.5"/>
    <n v="7.5"/>
    <n v="0"/>
    <s v="Ric Shana Sanders"/>
    <m/>
    <m/>
    <m/>
    <m/>
    <m/>
  </r>
  <r>
    <x v="35"/>
    <s v="Week1"/>
    <d v="2025-03-10T00:00:00"/>
    <n v="7.6"/>
    <n v="0"/>
    <n v="9"/>
    <n v="45726.332754629628"/>
    <n v="45726.709768518522"/>
    <x v="21"/>
    <s v="Big Star"/>
    <s v="-"/>
    <s v="bfbaf469-4393-4d44-a2ea-00c5c6aa3142"/>
    <s v="1018"/>
    <n v="45719.36409722222"/>
    <n v="45726.333333333336"/>
    <n v="45726.332754629628"/>
    <n v="45726.708333333336"/>
    <n v="45726.709791666668"/>
    <s v="-"/>
    <s v="completed"/>
    <n v="9.0500000000000007"/>
    <n v="9"/>
    <n v="151.74"/>
    <n v="135.37"/>
    <n v="70.22"/>
    <n v="3.91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7.6"/>
    <n v="0"/>
    <n v="0"/>
    <n v="0"/>
    <n v="1"/>
    <n v="9"/>
    <n v="9"/>
    <n v="0"/>
    <s v="Sarah Jones"/>
    <m/>
    <m/>
    <m/>
    <m/>
    <m/>
  </r>
  <r>
    <x v="35"/>
    <s v="Week1"/>
    <d v="2025-03-13T00:00:00"/>
    <n v="7.02"/>
    <n v="0"/>
    <n v="7"/>
    <n v="45729.291608796295"/>
    <n v="45729.64739583333"/>
    <x v="21"/>
    <s v="Big Star"/>
    <s v="-"/>
    <s v="30445270-8f52-4fce-8bb8-128f1ecbade4"/>
    <s v="1018"/>
    <n v="45721.341805555552"/>
    <n v="45729.291666666664"/>
    <n v="45729.291608796295"/>
    <n v="45729.645833333336"/>
    <n v="45729.647407407407"/>
    <s v="-"/>
    <s v="completed"/>
    <n v="8.5399999999999991"/>
    <n v="8.5"/>
    <n v="127.95"/>
    <n v="103.35"/>
    <n v="56.78"/>
    <n v="5.86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6"/>
    <n v="0"/>
    <n v="7.02"/>
    <n v="0"/>
    <n v="0"/>
    <n v="0"/>
    <n v="1"/>
    <n v="8.5"/>
    <n v="8.5"/>
    <n v="0"/>
    <s v="Sarah Jones"/>
    <m/>
    <m/>
    <m/>
    <m/>
    <m/>
  </r>
  <r>
    <x v="35"/>
    <s v="Week1"/>
    <d v="2025-03-14T00:00:00"/>
    <n v="7.66"/>
    <n v="0"/>
    <n v="10"/>
    <n v="45730.291886574072"/>
    <n v="45730.647268518522"/>
    <x v="21"/>
    <s v="Big Star"/>
    <s v="-"/>
    <s v="def75e94-3cbb-4ad5-bf67-462b1743e51b"/>
    <s v="1018"/>
    <n v="45722.48505787037"/>
    <n v="45730.291666666664"/>
    <n v="45730.291886574072"/>
    <n v="45730.645833333336"/>
    <n v="45730.647303240738"/>
    <s v="-"/>
    <s v="completed"/>
    <n v="8.5299999999999994"/>
    <n v="8.5"/>
    <n v="146.44"/>
    <n v="123.69"/>
    <n v="80.260000000000005"/>
    <n v="5.58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9"/>
    <n v="0"/>
    <n v="7.66"/>
    <n v="0"/>
    <n v="0"/>
    <n v="0"/>
    <n v="1"/>
    <n v="8.5"/>
    <n v="8.5"/>
    <n v="0"/>
    <s v="Sarah Jones"/>
    <m/>
    <m/>
    <m/>
    <m/>
    <m/>
  </r>
  <r>
    <x v="35"/>
    <s v="Week1"/>
    <d v="2025-03-15T00:00:00"/>
    <n v="7.58"/>
    <n v="0"/>
    <n v="9"/>
    <n v="45731.322858796295"/>
    <n v="45731.657638888886"/>
    <x v="21"/>
    <s v="Big Star"/>
    <s v="-"/>
    <s v="14b15aea-6b96-4186-b7cd-e0130ae65abf"/>
    <s v="1018"/>
    <n v="45723.355069444442"/>
    <n v="45731.322916666664"/>
    <n v="45731.322858796295"/>
    <n v="45731.65625"/>
    <n v="45731.657696759263"/>
    <s v="-"/>
    <s v="completed"/>
    <n v="8.0399999999999991"/>
    <n v="8"/>
    <n v="140.41999999999999"/>
    <n v="135.22"/>
    <n v="60.18"/>
    <n v="4.8600000000000003"/>
    <n v="0"/>
    <s v="-"/>
    <n v="0"/>
    <n v="0"/>
    <n v="0"/>
    <n v="0"/>
    <s v="-"/>
    <s v="B352"/>
    <s v="B352"/>
    <s v="Minivan"/>
    <s v="Big Star "/>
    <s v="autoAccept"/>
    <n v="0"/>
    <n v="3"/>
    <n v="0"/>
    <n v="0"/>
    <n v="0"/>
    <n v="6"/>
    <n v="0"/>
    <n v="7.58"/>
    <n v="0"/>
    <n v="0"/>
    <n v="0"/>
    <n v="1"/>
    <n v="8"/>
    <n v="8"/>
    <n v="0"/>
    <s v="Sarah Jones"/>
    <m/>
    <m/>
    <m/>
    <m/>
    <m/>
  </r>
  <r>
    <x v="35"/>
    <s v="Week1"/>
    <d v="2025-03-16T00:00:00"/>
    <n v="6.35"/>
    <n v="0"/>
    <n v="8"/>
    <n v="45732.291388888887"/>
    <n v="45732.626469907409"/>
    <x v="21"/>
    <s v="Big Star"/>
    <s v="-"/>
    <s v="75535778-2228-4b30-b217-888625498729"/>
    <s v="1018"/>
    <n v="45727.594212962962"/>
    <n v="45732.291666666664"/>
    <n v="45732.291388888887"/>
    <n v="45732.625"/>
    <n v="45732.626493055555"/>
    <s v="-"/>
    <s v="completed"/>
    <n v="8.0399999999999991"/>
    <n v="8"/>
    <n v="158.91999999999999"/>
    <n v="135.77000000000001"/>
    <n v="56.74"/>
    <n v="4.47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7"/>
    <n v="0"/>
    <n v="6.35"/>
    <n v="0"/>
    <n v="0"/>
    <n v="0"/>
    <n v="1"/>
    <n v="8"/>
    <n v="8"/>
    <n v="0"/>
    <s v="Sarah Jones"/>
    <m/>
    <m/>
    <m/>
    <m/>
    <m/>
  </r>
  <r>
    <x v="36"/>
    <s v="Week1"/>
    <d v="2025-03-10T00:00:00"/>
    <n v="7.52"/>
    <n v="0"/>
    <n v="9"/>
    <n v="45726.145844907405"/>
    <n v="45726.520289351851"/>
    <x v="19"/>
    <s v="Big Star"/>
    <s v="-"/>
    <s v="7dc4be3a-2d94-4654-8a2f-2d217af9574d"/>
    <s v="1004"/>
    <n v="45719.363946759258"/>
    <n v="45726.145833333336"/>
    <n v="45726.145844907405"/>
    <n v="45726.520833333336"/>
    <n v="45726.522291666668"/>
    <s v="-"/>
    <s v="completed"/>
    <n v="9.0299999999999994"/>
    <n v="9"/>
    <n v="151.31"/>
    <n v="121.49"/>
    <n v="76.63"/>
    <n v="5.13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7"/>
    <n v="0"/>
    <n v="7.52"/>
    <n v="0"/>
    <n v="0"/>
    <n v="0"/>
    <n v="1"/>
    <n v="9"/>
    <n v="9"/>
    <n v="0"/>
    <s v="Shamara Scales"/>
    <m/>
    <m/>
    <m/>
    <m/>
    <m/>
  </r>
  <r>
    <x v="36"/>
    <s v="Week1"/>
    <d v="2025-03-11T00:00:00"/>
    <n v="7.11"/>
    <n v="0"/>
    <n v="10"/>
    <n v="45727.145648148151"/>
    <n v="45727.522337962961"/>
    <x v="19"/>
    <s v="Big Star"/>
    <s v="-"/>
    <s v="ea9f8a25-999e-4766-b273-657a846a107e"/>
    <s v="1004"/>
    <n v="45719.364340277774"/>
    <n v="45727.145833333336"/>
    <n v="45727.14565972222"/>
    <n v="45727.520833333336"/>
    <n v="45727.522349537037"/>
    <s v="-"/>
    <s v="completed"/>
    <n v="9.0399999999999991"/>
    <n v="9"/>
    <n v="93.52"/>
    <n v="63.75"/>
    <n v="49.89"/>
    <n v="5.91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8"/>
    <n v="0"/>
    <n v="7.11"/>
    <n v="0"/>
    <n v="0"/>
    <n v="0"/>
    <n v="1"/>
    <n v="9"/>
    <n v="9"/>
    <n v="0"/>
    <s v="Shamara Scales"/>
    <m/>
    <m/>
    <m/>
    <m/>
    <m/>
  </r>
  <r>
    <x v="36"/>
    <s v="Week1"/>
    <d v="2025-03-12T00:00:00"/>
    <n v="7.56"/>
    <n v="0"/>
    <n v="10"/>
    <n v="45728.145254629628"/>
    <n v="45728.522280092591"/>
    <x v="19"/>
    <s v="Big Star"/>
    <s v="-"/>
    <s v="bfc63a21-a221-464b-94e0-b1850bd9a884"/>
    <s v="1004"/>
    <n v="45719.364814814813"/>
    <n v="45728.145833333336"/>
    <n v="45728.145254629628"/>
    <n v="45728.520833333336"/>
    <n v="45728.522303240738"/>
    <s v="-"/>
    <s v="completed"/>
    <n v="9.0500000000000007"/>
    <n v="9"/>
    <n v="151.31"/>
    <n v="132.05000000000001"/>
    <n v="94.94"/>
    <n v="6.05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0"/>
    <n v="0"/>
    <n v="7.56"/>
    <n v="0"/>
    <n v="0"/>
    <n v="0"/>
    <n v="1"/>
    <n v="9"/>
    <n v="9"/>
    <n v="0"/>
    <s v="Shamara Scales"/>
    <m/>
    <m/>
    <m/>
    <m/>
    <m/>
  </r>
  <r>
    <x v="36"/>
    <s v="Week1"/>
    <d v="2025-03-13T00:00:00"/>
    <n v="7.09"/>
    <n v="0"/>
    <n v="8"/>
    <n v="45729.145682870374"/>
    <n v="45729.521944444445"/>
    <x v="19"/>
    <s v="Big Star"/>
    <s v="-"/>
    <s v="b6f68da7-8c62-495b-98f6-1855534c7465"/>
    <s v="1004"/>
    <n v="45721.341678240744"/>
    <n v="45729.145833333336"/>
    <n v="45729.145682870374"/>
    <n v="45729.520833333336"/>
    <n v="45729.522511574076"/>
    <s v="-"/>
    <s v="completed"/>
    <n v="9.0399999999999991"/>
    <n v="9"/>
    <n v="159.63999999999999"/>
    <n v="130.63999999999999"/>
    <n v="79.53"/>
    <n v="6.75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8"/>
    <n v="0"/>
    <n v="7.09"/>
    <n v="0"/>
    <n v="0"/>
    <n v="0"/>
    <n v="1"/>
    <n v="9"/>
    <n v="9"/>
    <n v="0"/>
    <s v="Shamara Scales"/>
    <m/>
    <m/>
    <m/>
    <m/>
    <m/>
  </r>
  <r>
    <x v="36"/>
    <s v="Week1"/>
    <d v="2025-03-14T00:00:00"/>
    <n v="7.37"/>
    <n v="0"/>
    <n v="10"/>
    <n v="45730.145289351851"/>
    <n v="45730.521296296298"/>
    <x v="19"/>
    <s v="Big Star"/>
    <s v="-"/>
    <s v="1c0a0c87-c4bd-42ea-8667-95032fe25684"/>
    <s v="1004"/>
    <n v="45722.485011574077"/>
    <n v="45730.145833333336"/>
    <n v="45730.145289351851"/>
    <n v="45730.520833333336"/>
    <n v="45730.522326388891"/>
    <s v="-"/>
    <s v="completed"/>
    <n v="9.0500000000000007"/>
    <n v="9"/>
    <n v="165.81"/>
    <n v="141.13"/>
    <n v="96.41"/>
    <n v="6.33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7.37"/>
    <n v="0"/>
    <n v="0"/>
    <n v="0"/>
    <n v="1"/>
    <n v="9"/>
    <n v="9"/>
    <n v="0"/>
    <s v="Shamara Scales"/>
    <m/>
    <m/>
    <m/>
    <m/>
    <m/>
  </r>
  <r>
    <x v="37"/>
    <s v="Week1"/>
    <d v="2025-03-12T00:00:00"/>
    <n v="8.1999999999999993"/>
    <n v="0"/>
    <n v="13"/>
    <n v="45728.330983796295"/>
    <n v="45728.709814814814"/>
    <x v="22"/>
    <s v="Big Star"/>
    <s v="63036"/>
    <s v="fe8e41ae-577f-41ca-9b15-27805b8601c9"/>
    <s v="1015"/>
    <n v="45719.364907407406"/>
    <n v="45728.333333333336"/>
    <n v="45728.330983796295"/>
    <n v="45728.708333333336"/>
    <n v="45728.709872685184"/>
    <s v="-"/>
    <s v="completed"/>
    <n v="9.09"/>
    <n v="9"/>
    <n v="248.15"/>
    <n v="219.52"/>
    <n v="140.4"/>
    <n v="5.23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12"/>
    <n v="0"/>
    <n v="8.1999999999999993"/>
    <n v="0"/>
    <n v="0"/>
    <n v="0"/>
    <n v="1"/>
    <n v="9"/>
    <n v="9"/>
    <n v="0"/>
    <s v="SHAMBREISHA SPENCER"/>
    <m/>
    <m/>
    <m/>
    <m/>
    <m/>
  </r>
  <r>
    <x v="37"/>
    <s v="Week1"/>
    <d v="2025-03-13T00:00:00"/>
    <n v="7.26"/>
    <n v="0"/>
    <n v="9"/>
    <n v="45729.332604166666"/>
    <n v="45729.709826388891"/>
    <x v="22"/>
    <s v="Big Star"/>
    <s v="63036"/>
    <s v="ee1039f4-c99d-4284-a002-bc82d7095692"/>
    <s v="1015"/>
    <n v="45721.341805555552"/>
    <n v="45729.333333333336"/>
    <n v="45729.332604166666"/>
    <n v="45729.708333333336"/>
    <n v="45729.70988425926"/>
    <s v="-"/>
    <s v="completed"/>
    <n v="9.0500000000000007"/>
    <n v="9"/>
    <n v="232.67"/>
    <n v="181.54"/>
    <n v="104.93"/>
    <n v="5.96"/>
    <n v="0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9"/>
    <n v="0"/>
    <n v="7.26"/>
    <n v="0"/>
    <n v="0"/>
    <n v="0"/>
    <n v="1"/>
    <n v="9"/>
    <n v="9"/>
    <n v="0"/>
    <s v="SHAMBREISHA SPENCER"/>
    <m/>
    <m/>
    <m/>
    <m/>
    <m/>
  </r>
  <r>
    <x v="37"/>
    <s v="Week1"/>
    <d v="2025-03-14T00:00:00"/>
    <n v="8.15"/>
    <n v="0"/>
    <n v="9"/>
    <n v="45730.334351851852"/>
    <n v="45730.698055555556"/>
    <x v="22"/>
    <s v="Big Star"/>
    <s v="63036"/>
    <s v="c178a13e-a5d2-42dd-813e-2e73ff527b45"/>
    <s v="1015"/>
    <n v="45722.485069444447"/>
    <n v="45730.333333333336"/>
    <n v="45730.334351851852"/>
    <n v="45730.708333333336"/>
    <n v="45730.709826388891"/>
    <s v="-"/>
    <s v="completed"/>
    <n v="9.01"/>
    <n v="9"/>
    <n v="266.12"/>
    <n v="252.67"/>
    <n v="136.26"/>
    <n v="5.43"/>
    <n v="9.08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8"/>
    <n v="0"/>
    <n v="8.15"/>
    <n v="0"/>
    <n v="0"/>
    <n v="0"/>
    <n v="1"/>
    <n v="9"/>
    <n v="9"/>
    <n v="0"/>
    <s v="SHAMBREISHA SPENCER"/>
    <m/>
    <m/>
    <m/>
    <m/>
    <m/>
  </r>
  <r>
    <x v="37"/>
    <s v="Week1"/>
    <d v="2025-03-15T00:00:00"/>
    <n v="4.0999999999999996"/>
    <n v="0"/>
    <n v="3"/>
    <n v="45731.376377314817"/>
    <n v="45731.706469907411"/>
    <x v="22"/>
    <s v="Big Star"/>
    <s v="63036"/>
    <s v="66a775b0-1d23-45f9-8bfc-532683a9ba6b"/>
    <s v="1015"/>
    <n v="45723.355081018519"/>
    <n v="45731.375"/>
    <n v="45731.375150462962"/>
    <n v="45731.708333333336"/>
    <n v="45731.706469907411"/>
    <s v="-"/>
    <s v="completed"/>
    <n v="7.95"/>
    <n v="8"/>
    <n v="174.51"/>
    <n v="66.42"/>
    <n v="150.91"/>
    <n v="6.95"/>
    <n v="4.8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3"/>
    <n v="0"/>
    <n v="4.0999999999999996"/>
    <n v="0"/>
    <n v="0"/>
    <n v="0"/>
    <n v="1"/>
    <n v="7.95"/>
    <n v="7.95"/>
    <n v="0"/>
    <s v="SHAMBREISHA SPENCER"/>
    <m/>
    <m/>
    <m/>
    <m/>
    <m/>
  </r>
  <r>
    <x v="38"/>
    <s v="Week1"/>
    <d v="2025-03-10T00:00:00"/>
    <n v="7.89"/>
    <n v="0"/>
    <n v="7"/>
    <n v="45726.144085648149"/>
    <n v="45726.520254629628"/>
    <x v="7"/>
    <s v="Big Star"/>
    <s v="-"/>
    <s v="37cc5ddf-303c-4e4b-8899-090b151ae7b2"/>
    <s v="1002"/>
    <n v="45719.363946759258"/>
    <n v="45726.145833333336"/>
    <n v="45726.144097222219"/>
    <n v="45726.520833333336"/>
    <n v="45726.522291666668"/>
    <s v="-"/>
    <s v="completed"/>
    <n v="9.08"/>
    <n v="9"/>
    <n v="137.91999999999999"/>
    <n v="124.07"/>
    <n v="102.86"/>
    <n v="7.03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7"/>
    <n v="0"/>
    <n v="7.89"/>
    <n v="0"/>
    <n v="0"/>
    <n v="0"/>
    <n v="1"/>
    <n v="9"/>
    <n v="9"/>
    <n v="0"/>
    <s v="Sheila Jones"/>
    <m/>
    <m/>
    <m/>
    <m/>
    <m/>
  </r>
  <r>
    <x v="38"/>
    <s v="Week1"/>
    <d v="2025-03-11T00:00:00"/>
    <n v="5.84"/>
    <n v="0"/>
    <n v="7"/>
    <n v="45727.145902777775"/>
    <n v="45727.520752314813"/>
    <x v="7"/>
    <s v="Big Star"/>
    <s v="-"/>
    <s v="d744435f-85da-48ed-9e5f-83b5a6624633"/>
    <s v="1002"/>
    <n v="45719.364351851851"/>
    <n v="45727.145833333336"/>
    <n v="45727.145914351851"/>
    <n v="45727.520833333336"/>
    <n v="45727.522337962961"/>
    <s v="-"/>
    <s v="completed"/>
    <n v="9.0299999999999994"/>
    <n v="9"/>
    <n v="103.77"/>
    <n v="77.069999999999993"/>
    <n v="59.22"/>
    <n v="6.67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6"/>
    <n v="0"/>
    <n v="5.84"/>
    <n v="0"/>
    <n v="0"/>
    <n v="0"/>
    <n v="1"/>
    <n v="9"/>
    <n v="9"/>
    <n v="0"/>
    <s v="Sheila Jones"/>
    <m/>
    <m/>
    <m/>
    <m/>
    <m/>
  </r>
  <r>
    <x v="38"/>
    <s v="Week1"/>
    <d v="2025-03-12T00:00:00"/>
    <n v="7.34"/>
    <n v="0"/>
    <n v="9"/>
    <n v="45728.145370370374"/>
    <n v="45728.520370370374"/>
    <x v="7"/>
    <s v="Big Star"/>
    <s v="-"/>
    <s v="49b03dc2-0c1f-4ca1-8746-396aa64d7000"/>
    <s v="1002"/>
    <n v="45719.364814814813"/>
    <n v="45728.145833333336"/>
    <n v="45728.145370370374"/>
    <n v="45728.520833333336"/>
    <n v="45728.522303240738"/>
    <s v="-"/>
    <s v="completed"/>
    <n v="9.0500000000000007"/>
    <n v="9"/>
    <n v="153.81"/>
    <n v="135.63"/>
    <n v="80.78"/>
    <n v="5.34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9"/>
    <n v="0"/>
    <n v="7.34"/>
    <n v="0"/>
    <n v="0"/>
    <n v="0"/>
    <n v="1"/>
    <n v="9"/>
    <n v="9"/>
    <n v="0"/>
    <s v="Sheila Jones"/>
    <m/>
    <m/>
    <m/>
    <m/>
    <m/>
  </r>
  <r>
    <x v="38"/>
    <s v="Week1"/>
    <d v="2025-03-13T00:00:00"/>
    <n v="6.03"/>
    <n v="0"/>
    <n v="6"/>
    <n v="45729.143425925926"/>
    <n v="45729.519629629627"/>
    <x v="7"/>
    <s v="Big Star"/>
    <s v="-"/>
    <s v="28fb1599-962e-4f20-aa9b-c84cd33f25de"/>
    <s v="1002"/>
    <n v="45721.341678240744"/>
    <n v="45729.145833333336"/>
    <n v="45729.143437500003"/>
    <n v="45729.520833333336"/>
    <n v="45729.522499999999"/>
    <s v="-"/>
    <s v="completed"/>
    <n v="9.1"/>
    <n v="9"/>
    <n v="134.80000000000001"/>
    <n v="93.88"/>
    <n v="94.11"/>
    <n v="7.3"/>
    <n v="3.4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6"/>
    <n v="0"/>
    <n v="6.03"/>
    <n v="0"/>
    <n v="0"/>
    <n v="0"/>
    <n v="1"/>
    <n v="9"/>
    <n v="9"/>
    <n v="0"/>
    <s v="Sheila Jones"/>
    <m/>
    <m/>
    <m/>
    <m/>
    <m/>
  </r>
  <r>
    <x v="38"/>
    <s v="Week1"/>
    <d v="2025-03-14T00:00:00"/>
    <n v="7.51"/>
    <n v="0"/>
    <n v="10"/>
    <n v="45730.1483912037"/>
    <n v="45730.51935185185"/>
    <x v="7"/>
    <s v="Big Star"/>
    <s v="-"/>
    <s v="e73c0280-c8b9-44dd-8327-0781b6319a45"/>
    <s v="1002"/>
    <n v="45722.485011574077"/>
    <n v="45730.145833333336"/>
    <n v="45730.1483912037"/>
    <n v="45730.520833333336"/>
    <n v="45730.522303240738"/>
    <s v="-"/>
    <s v="completed"/>
    <n v="8.9700000000000006"/>
    <n v="9"/>
    <n v="155.96"/>
    <n v="117.92"/>
    <n v="100.08"/>
    <n v="6.03"/>
    <n v="0"/>
    <s v="_x000a__x000a__x000a_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51"/>
    <n v="0"/>
    <n v="0"/>
    <n v="0"/>
    <n v="1"/>
    <n v="8.9700000000000006"/>
    <n v="8.9700000000000006"/>
    <n v="0"/>
    <s v="Sheila Jones"/>
    <m/>
    <m/>
    <m/>
    <m/>
    <m/>
  </r>
  <r>
    <x v="39"/>
    <s v="Week1"/>
    <d v="2025-03-11T00:00:00"/>
    <n v="8.24"/>
    <n v="0"/>
    <n v="13"/>
    <n v="45727.341770833336"/>
    <n v="45727.709988425922"/>
    <x v="23"/>
    <s v="Big Star"/>
    <s v="-"/>
    <s v="de836d4f-f612-47f8-bd63-fd7960263be1"/>
    <s v="1016"/>
    <n v="45719.36446759259"/>
    <n v="45727.333333333336"/>
    <n v="45727.333831018521"/>
    <n v="45727.708333333336"/>
    <n v="45727.709988425922"/>
    <s v="-"/>
    <s v="completed"/>
    <n v="9.0299999999999994"/>
    <n v="9"/>
    <n v="233.68"/>
    <n v="202.77"/>
    <n v="104.56"/>
    <n v="5.19"/>
    <n v="0"/>
    <s v="-"/>
    <n v="0"/>
    <n v="0"/>
    <n v="0"/>
    <n v="0"/>
    <s v="-"/>
    <s v="B353"/>
    <s v="B353"/>
    <s v="Minivan"/>
    <s v="Big Star "/>
    <s v="autoAccept"/>
    <n v="0"/>
    <n v="0"/>
    <n v="0"/>
    <n v="0"/>
    <n v="0"/>
    <n v="13"/>
    <n v="0"/>
    <n v="8.24"/>
    <n v="0"/>
    <n v="0"/>
    <n v="0"/>
    <n v="1"/>
    <n v="9"/>
    <n v="9"/>
    <n v="0"/>
    <s v="Shiqweda Brown"/>
    <m/>
    <m/>
    <m/>
    <m/>
    <m/>
  </r>
  <r>
    <x v="39"/>
    <s v="Week1"/>
    <d v="2025-03-12T00:00:00"/>
    <n v="8.39"/>
    <n v="0"/>
    <n v="11"/>
    <n v="45728.335266203707"/>
    <n v="45728.709861111114"/>
    <x v="23"/>
    <s v="Big Star"/>
    <s v="-"/>
    <s v="e5943340-2125-4d9c-b065-18ff7bb629c3"/>
    <s v="1016"/>
    <n v="45719.364907407406"/>
    <n v="45728.333333333336"/>
    <n v="45728.333368055559"/>
    <n v="45728.708333333336"/>
    <n v="45728.709872685184"/>
    <s v="-"/>
    <s v="completed"/>
    <n v="9.0399999999999991"/>
    <n v="9"/>
    <n v="402"/>
    <n v="367.99"/>
    <n v="216.65"/>
    <n v="4.96"/>
    <n v="0.73"/>
    <s v="Driver had an emergency 9:50am GW"/>
    <n v="0"/>
    <n v="0"/>
    <n v="0"/>
    <n v="0"/>
    <s v="-"/>
    <s v="B353"/>
    <s v="B353"/>
    <s v="Minivan"/>
    <s v="Big Star "/>
    <s v="autoAccept"/>
    <n v="0"/>
    <n v="0"/>
    <n v="0"/>
    <n v="0"/>
    <n v="0"/>
    <n v="11"/>
    <n v="0"/>
    <n v="8.39"/>
    <n v="0"/>
    <n v="0"/>
    <n v="0"/>
    <n v="1"/>
    <n v="9"/>
    <n v="9"/>
    <n v="0"/>
    <s v="Shiqweda Brown"/>
    <m/>
    <m/>
    <m/>
    <m/>
    <m/>
  </r>
  <r>
    <x v="39"/>
    <s v="Week1"/>
    <d v="2025-03-13T00:00:00"/>
    <n v="8.1199999999999992"/>
    <n v="0"/>
    <n v="10"/>
    <n v="45729.335011574076"/>
    <n v="45729.701319444444"/>
    <x v="23"/>
    <s v="Big Star"/>
    <s v="-"/>
    <s v="be133940-9138-424f-8195-3c3c559ec0cb"/>
    <s v="1016"/>
    <n v="45721.341793981483"/>
    <n v="45729.333333333336"/>
    <n v="45729.333437499998"/>
    <n v="45729.708333333336"/>
    <n v="45729.701423611114"/>
    <s v="-"/>
    <s v="completed"/>
    <n v="8.83"/>
    <n v="9"/>
    <n v="193.5"/>
    <n v="158.31"/>
    <n v="103.53"/>
    <n v="6"/>
    <n v="0"/>
    <s v="-"/>
    <n v="0"/>
    <n v="0"/>
    <n v="0"/>
    <n v="0"/>
    <s v="-"/>
    <s v="B353"/>
    <s v="B353"/>
    <s v="Minivan"/>
    <s v="Big Star "/>
    <s v="autoAccept"/>
    <n v="0"/>
    <n v="0"/>
    <n v="0"/>
    <n v="0"/>
    <n v="0"/>
    <n v="10"/>
    <n v="0"/>
    <n v="8.1199999999999992"/>
    <n v="0"/>
    <n v="0"/>
    <n v="0"/>
    <n v="1"/>
    <n v="8.83"/>
    <n v="8.83"/>
    <n v="0"/>
    <s v="Shiqweda Brown"/>
    <m/>
    <m/>
    <m/>
    <m/>
    <m/>
  </r>
  <r>
    <x v="40"/>
    <s v="Week1"/>
    <d v="2025-03-10T00:00:00"/>
    <n v="7.5"/>
    <n v="0"/>
    <n v="8"/>
    <n v="45726.330034722225"/>
    <n v="45726.709803240738"/>
    <x v="3"/>
    <s v="Big Star"/>
    <s v="-"/>
    <s v="c878650c-ef6a-4810-9063-f21e0e726a55"/>
    <s v="1020"/>
    <n v="45719.36409722222"/>
    <n v="45726.333333333336"/>
    <n v="45726.330034722225"/>
    <n v="45726.708333333336"/>
    <n v="45726.709826388891"/>
    <s v="-"/>
    <s v="completed"/>
    <n v="9.1199999999999992"/>
    <n v="9"/>
    <n v="314.63"/>
    <n v="269.20999999999998"/>
    <n v="176.59"/>
    <n v="6.96"/>
    <n v="10.17"/>
    <s v="-"/>
    <n v="0.50055555555555553"/>
    <n v="1"/>
    <n v="0.5"/>
    <n v="0.85"/>
    <s v="{&quot;scheduledTs&quot;:1741634184,&quot;startedTs&quot;:1741632482,&quot;completedTs&quot;:1741634284,&quot;cancelledTs&quot;:null}"/>
    <s v="B301"/>
    <s v="B301"/>
    <s v="Minivan"/>
    <s v="Big Star "/>
    <s v="autoAccept"/>
    <n v="0"/>
    <n v="1"/>
    <n v="0"/>
    <n v="0"/>
    <n v="0"/>
    <n v="7"/>
    <n v="0"/>
    <n v="7.5"/>
    <n v="0"/>
    <n v="0"/>
    <n v="0"/>
    <n v="1"/>
    <n v="9"/>
    <n v="8.4994444444444444"/>
    <n v="0"/>
    <s v="Shuronda Mosley"/>
    <m/>
    <m/>
    <m/>
    <m/>
    <m/>
  </r>
  <r>
    <x v="40"/>
    <s v="Week1"/>
    <d v="2025-03-16T00:00:00"/>
    <n v="5.88"/>
    <n v="0"/>
    <n v="8"/>
    <n v="45732.304212962961"/>
    <n v="45732.616006944445"/>
    <x v="3"/>
    <s v="Big Star"/>
    <s v="-"/>
    <s v="50484a68-dfe1-45f9-af76-dc361b1a0623"/>
    <s v="1011"/>
    <n v="45727.594201388885"/>
    <n v="45732.28125"/>
    <n v="45732.282546296294"/>
    <n v="45732.614583333336"/>
    <n v="45732.616076388891"/>
    <s v="-"/>
    <s v="completed"/>
    <n v="8"/>
    <n v="8"/>
    <n v="319"/>
    <n v="203.92"/>
    <n v="216.77"/>
    <n v="5.56"/>
    <n v="40.47"/>
    <s v="DRIV HAS VEH ISSUES PAUSED FOR 40MINS TG"/>
    <n v="0"/>
    <n v="0"/>
    <n v="0"/>
    <n v="0"/>
    <s v="-"/>
    <s v="B339"/>
    <s v="B339"/>
    <s v="Minivan"/>
    <s v="Big Star "/>
    <s v="autoAccept"/>
    <n v="0"/>
    <n v="0"/>
    <n v="0"/>
    <n v="0"/>
    <n v="0"/>
    <n v="8"/>
    <n v="0"/>
    <n v="5.88"/>
    <n v="0"/>
    <n v="0"/>
    <n v="0"/>
    <n v="1"/>
    <n v="8"/>
    <n v="8"/>
    <n v="0"/>
    <s v="Shuronda Mosley"/>
    <m/>
    <m/>
    <m/>
    <m/>
    <m/>
  </r>
  <r>
    <x v="41"/>
    <s v="Week1"/>
    <d v="2025-03-11T00:00:00"/>
    <n v="6.33"/>
    <n v="0"/>
    <n v="5"/>
    <n v="45727.142418981479"/>
    <n v="45727.521979166668"/>
    <x v="20"/>
    <s v="Big Star"/>
    <s v="-"/>
    <s v="cdf7639a-d23b-471d-a761-23324ca374ee"/>
    <s v="1003"/>
    <n v="45719.364351851851"/>
    <n v="45727.145833333336"/>
    <n v="45727.142418981479"/>
    <n v="45727.520833333336"/>
    <n v="45727.522002314814"/>
    <s v="-"/>
    <s v="completed"/>
    <n v="9.11"/>
    <n v="9"/>
    <n v="158.46"/>
    <n v="102.12"/>
    <n v="90.92"/>
    <n v="7.65"/>
    <n v="2.12"/>
    <s v="call about connection no answer 845 k.l"/>
    <n v="0"/>
    <n v="0"/>
    <n v="0"/>
    <n v="0"/>
    <s v="-"/>
    <s v="B342"/>
    <s v="B342"/>
    <s v="Minivan"/>
    <s v="Big Star "/>
    <s v="autoAccept"/>
    <n v="0"/>
    <n v="2"/>
    <n v="0"/>
    <n v="0"/>
    <n v="0"/>
    <n v="3"/>
    <n v="0"/>
    <n v="6.33"/>
    <n v="0"/>
    <n v="0"/>
    <n v="0"/>
    <n v="1"/>
    <n v="9"/>
    <n v="9"/>
    <n v="0"/>
    <s v="Taiesha Major"/>
    <m/>
    <m/>
    <m/>
    <m/>
    <m/>
  </r>
  <r>
    <x v="41"/>
    <s v="Week1"/>
    <d v="2025-03-12T00:00:00"/>
    <n v="6.56"/>
    <n v="0"/>
    <n v="5"/>
    <n v="45728.142453703702"/>
    <n v="45728.517511574071"/>
    <x v="20"/>
    <s v="Big Star"/>
    <s v="-"/>
    <s v="a281f0f3-e8bb-4ba0-82d5-3c076dfea478"/>
    <s v="1003"/>
    <n v="45719.364814814813"/>
    <n v="45728.145833333336"/>
    <n v="45728.142465277779"/>
    <n v="45728.520833333336"/>
    <n v="45728.517523148148"/>
    <s v="-"/>
    <s v="completed"/>
    <n v="9"/>
    <n v="9"/>
    <n v="132.24"/>
    <n v="108.43"/>
    <n v="86.4"/>
    <n v="8.25"/>
    <n v="10.47"/>
    <s v="-"/>
    <n v="0.51611111111111108"/>
    <n v="1"/>
    <n v="0.5"/>
    <n v="0"/>
    <s v="{&quot;scheduledTs&quot;:1741798909,&quot;startedTs&quot;:1741797365,&quot;completedTs&quot;:1741799223,&quot;cancelledTs&quot;:null}"/>
    <s v="B342"/>
    <s v="B342"/>
    <s v="Minivan"/>
    <s v="Big Star "/>
    <s v="autoAccept"/>
    <n v="0"/>
    <n v="1"/>
    <n v="0"/>
    <n v="0"/>
    <n v="0"/>
    <n v="4"/>
    <n v="0"/>
    <n v="6.56"/>
    <n v="0"/>
    <n v="0"/>
    <n v="0"/>
    <n v="1"/>
    <n v="9"/>
    <n v="8.4838888888888881"/>
    <n v="0"/>
    <s v="Taiesha Major"/>
    <m/>
    <m/>
    <m/>
    <m/>
    <m/>
  </r>
  <r>
    <x v="41"/>
    <s v="Week1"/>
    <d v="2025-03-13T00:00:00"/>
    <n v="2.74"/>
    <n v="0"/>
    <n v="3"/>
    <n v="45729.142523148148"/>
    <n v="45729.517500000002"/>
    <x v="20"/>
    <s v="Big Star"/>
    <s v="-"/>
    <s v="6151d2ef-2932-4f96-863b-188d353d81eb"/>
    <s v="1003"/>
    <n v="45721.341689814813"/>
    <n v="45729.145833333336"/>
    <n v="45729.142523148148"/>
    <n v="45729.520833333336"/>
    <n v="45729.517511574071"/>
    <s v="-"/>
    <s v="completed"/>
    <n v="9"/>
    <n v="9"/>
    <n v="74.22"/>
    <n v="36.39"/>
    <n v="41"/>
    <n v="7.6"/>
    <n v="0"/>
    <s v="Driver will log into phone app until provider can resolve connection issues. JL"/>
    <n v="0"/>
    <n v="0"/>
    <n v="0"/>
    <n v="0"/>
    <s v="-"/>
    <s v="B342"/>
    <s v="B342"/>
    <s v="Minivan"/>
    <s v="Big Star "/>
    <s v="autoAccept"/>
    <n v="0"/>
    <n v="0"/>
    <n v="0"/>
    <n v="0"/>
    <n v="0"/>
    <n v="3"/>
    <n v="0"/>
    <n v="2.74"/>
    <n v="0"/>
    <n v="0"/>
    <n v="0"/>
    <n v="1"/>
    <n v="9"/>
    <n v="9"/>
    <n v="0"/>
    <s v="Taiesha Major"/>
    <m/>
    <m/>
    <m/>
    <m/>
    <m/>
  </r>
  <r>
    <x v="41"/>
    <s v="Week1"/>
    <d v="2025-03-14T00:00:00"/>
    <n v="4.1100000000000003"/>
    <n v="0"/>
    <n v="6"/>
    <n v="45730.142407407409"/>
    <n v="45730.518020833333"/>
    <x v="20"/>
    <s v="Big Star"/>
    <s v="-"/>
    <s v="22bd3fff-f7de-47f9-9afe-04f9a2a2fea5"/>
    <s v="1003"/>
    <n v="45722.485011574077"/>
    <n v="45730.145833333336"/>
    <n v="45730.142407407409"/>
    <n v="45730.520833333336"/>
    <n v="45730.518043981479"/>
    <s v="-"/>
    <s v="completed"/>
    <n v="9.02"/>
    <n v="9"/>
    <n v="184.07"/>
    <n v="126.14"/>
    <n v="77.290000000000006"/>
    <n v="6.71"/>
    <n v="10.77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6"/>
    <n v="0"/>
    <n v="4.1100000000000003"/>
    <n v="0"/>
    <n v="0"/>
    <n v="0"/>
    <n v="1"/>
    <n v="9"/>
    <n v="9"/>
    <n v="0"/>
    <s v="Taiesha Major"/>
    <m/>
    <m/>
    <m/>
    <m/>
    <m/>
  </r>
  <r>
    <x v="41"/>
    <s v="Week1"/>
    <d v="2025-03-16T00:00:00"/>
    <n v="6.33"/>
    <n v="0"/>
    <n v="8"/>
    <n v="45732.298645833333"/>
    <n v="45732.627256944441"/>
    <x v="20"/>
    <s v="Big Star"/>
    <s v="-"/>
    <s v="518f6574-7f1d-4177-9923-2cb597bbc195"/>
    <s v="1020"/>
    <n v="45727.594212962962"/>
    <n v="45732.302083333336"/>
    <n v="45732.298645833333"/>
    <n v="45732.635416666664"/>
    <n v="45732.627256944441"/>
    <s v="-"/>
    <s v="completed"/>
    <n v="7.89"/>
    <n v="8"/>
    <n v="113.37"/>
    <n v="99.95"/>
    <n v="53.23"/>
    <n v="5.94"/>
    <n v="0.55000000000000004"/>
    <s v="-"/>
    <n v="0.51444444444444448"/>
    <n v="1"/>
    <n v="0.5"/>
    <n v="1.1399999999999999"/>
    <s v="{&quot;scheduledTs&quot;:1742149241,&quot;startedTs&quot;:1742147408,&quot;completedTs&quot;:1742149260,&quot;cancelledTs&quot;:null}"/>
    <s v="B342"/>
    <s v="B342"/>
    <s v="Minivan"/>
    <s v="Big Star "/>
    <s v="autoAccept"/>
    <n v="0"/>
    <n v="2"/>
    <n v="0"/>
    <n v="0"/>
    <n v="0"/>
    <n v="6"/>
    <n v="0"/>
    <n v="6.33"/>
    <n v="0"/>
    <n v="0"/>
    <n v="0"/>
    <n v="1"/>
    <n v="7.89"/>
    <n v="7.3755555555555556"/>
    <n v="0"/>
    <s v="Taiesha Major"/>
    <m/>
    <m/>
    <m/>
    <m/>
    <m/>
  </r>
  <r>
    <x v="42"/>
    <s v="Week1"/>
    <d v="2025-03-11T00:00:00"/>
    <n v="9.69"/>
    <n v="0"/>
    <n v="13"/>
    <n v="45727.250601851854"/>
    <n v="45727.68891203704"/>
    <x v="24"/>
    <s v="Big Star"/>
    <s v="-"/>
    <s v="3972ceb3-2ab9-42f6-926b-1e3f29c45bc9"/>
    <s v="1026"/>
    <n v="45719.364398148151"/>
    <n v="45727.25"/>
    <n v="45727.250601851854"/>
    <n v="45727.6875"/>
    <n v="45727.688958333332"/>
    <s v="-"/>
    <s v="completed"/>
    <n v="10.52"/>
    <n v="10.5"/>
    <n v="148.28"/>
    <n v="131.47"/>
    <n v="58.86"/>
    <n v="5.83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2"/>
    <n v="0"/>
    <n v="9.69"/>
    <n v="0"/>
    <n v="0"/>
    <n v="0"/>
    <n v="1"/>
    <n v="10.5"/>
    <n v="10.5"/>
    <n v="0"/>
    <s v="Troy Sims"/>
    <m/>
    <m/>
    <m/>
    <m/>
    <m/>
  </r>
  <r>
    <x v="42"/>
    <s v="Week1"/>
    <d v="2025-03-12T00:00:00"/>
    <n v="9.7200000000000006"/>
    <n v="0"/>
    <n v="12"/>
    <n v="45728.249861111108"/>
    <n v="45728.686874999999"/>
    <x v="24"/>
    <s v="Big Star"/>
    <s v="-"/>
    <s v="793e57cb-a259-490b-9c20-413b6b409141"/>
    <s v="1026"/>
    <n v="45719.364872685182"/>
    <n v="45728.25"/>
    <n v="45728.249861111108"/>
    <n v="45728.6875"/>
    <n v="45728.686898148146"/>
    <s v="-"/>
    <s v="completed"/>
    <n v="10.49"/>
    <n v="10.5"/>
    <n v="192.12"/>
    <n v="180.6"/>
    <n v="96.46"/>
    <n v="5.77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1"/>
    <n v="0"/>
    <n v="9.7200000000000006"/>
    <n v="0"/>
    <n v="0"/>
    <n v="0"/>
    <n v="1"/>
    <n v="10.49"/>
    <n v="10.49"/>
    <n v="0"/>
    <s v="Troy Sims"/>
    <m/>
    <m/>
    <m/>
    <m/>
    <m/>
  </r>
  <r>
    <x v="42"/>
    <s v="Week1"/>
    <d v="2025-03-13T00:00:00"/>
    <n v="9.3699999999999992"/>
    <n v="0"/>
    <n v="13"/>
    <n v="45729.226076388892"/>
    <n v="45729.663611111115"/>
    <x v="24"/>
    <s v="Big Star"/>
    <s v="-"/>
    <s v="a16e1b5f-67ec-4e5b-a868-d9e12f1525b0"/>
    <s v="1026"/>
    <n v="45721.341724537036"/>
    <n v="45729.229166666664"/>
    <n v="45729.226076388892"/>
    <n v="45729.666666666664"/>
    <n v="45729.663622685184"/>
    <s v="-"/>
    <s v="completed"/>
    <n v="10.5"/>
    <n v="10.5"/>
    <n v="149.4"/>
    <n v="138.55000000000001"/>
    <n v="67.209999999999994"/>
    <n v="5.96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3"/>
    <n v="0"/>
    <n v="9.3699999999999992"/>
    <n v="0"/>
    <n v="0"/>
    <n v="0"/>
    <n v="1"/>
    <n v="10.5"/>
    <n v="10.5"/>
    <n v="0"/>
    <s v="Troy Sims"/>
    <m/>
    <m/>
    <m/>
    <m/>
    <m/>
  </r>
  <r>
    <x v="42"/>
    <s v="Week1"/>
    <d v="2025-03-14T00:00:00"/>
    <n v="6.88"/>
    <n v="0"/>
    <n v="11"/>
    <n v="45730.226145833331"/>
    <n v="45730.582002314812"/>
    <x v="24"/>
    <s v="Big Star"/>
    <s v="-"/>
    <s v="05f1bed0-f06e-46d3-a9fb-42e49e2fea15"/>
    <s v="1026"/>
    <n v="45722.485034722224"/>
    <n v="45730.229166666664"/>
    <n v="45730.226145833331"/>
    <n v="45730.583333333336"/>
    <n v="45730.582025462965"/>
    <s v="-"/>
    <s v="completed"/>
    <n v="8.5399999999999991"/>
    <n v="8.5"/>
    <n v="136.31"/>
    <n v="105.74"/>
    <n v="55.76"/>
    <n v="4.3899999999999997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1"/>
    <n v="0"/>
    <n v="6.88"/>
    <n v="0"/>
    <n v="0"/>
    <n v="0"/>
    <n v="1"/>
    <n v="8.5"/>
    <n v="8.5"/>
    <n v="0"/>
    <s v="Troy Sims"/>
    <m/>
    <m/>
    <m/>
    <m/>
    <m/>
  </r>
  <r>
    <x v="43"/>
    <s v="Week1"/>
    <d v="2025-03-12T00:00:00"/>
    <n v="7.92"/>
    <n v="0"/>
    <n v="11"/>
    <n v="45728.288287037038"/>
    <n v="45728.647835648146"/>
    <x v="3"/>
    <s v="Big Star"/>
    <s v="-"/>
    <s v="aca58e8d-c76c-4635-a6e8-6a058b4a7c42"/>
    <s v="1011"/>
    <n v="45719.364907407406"/>
    <n v="45728.291666666664"/>
    <n v="45728.288287037038"/>
    <n v="45728.645833333336"/>
    <n v="45728.647881944446"/>
    <s v="-"/>
    <s v="completed"/>
    <n v="8.6300000000000008"/>
    <n v="8.5"/>
    <n v="246.34"/>
    <n v="205.83"/>
    <n v="133.19"/>
    <n v="5.81"/>
    <n v="0"/>
    <s v="-"/>
    <n v="0"/>
    <n v="0"/>
    <n v="0"/>
    <n v="0"/>
    <s v="-"/>
    <s v="B357"/>
    <s v="B357"/>
    <s v="Minivan"/>
    <s v="Big Star "/>
    <s v="autoAccept"/>
    <n v="0"/>
    <n v="0"/>
    <n v="0"/>
    <n v="0"/>
    <n v="0"/>
    <n v="11"/>
    <n v="0"/>
    <n v="7.92"/>
    <n v="0"/>
    <n v="0"/>
    <n v="0"/>
    <n v="1"/>
    <n v="8.5"/>
    <n v="8.5"/>
    <n v="0"/>
    <s v="Ulysses Griffin"/>
    <m/>
    <m/>
    <m/>
    <m/>
    <m/>
  </r>
  <r>
    <x v="44"/>
    <s v="Week1"/>
    <d v="2025-03-10T00:00:00"/>
    <n v="8.82"/>
    <n v="0"/>
    <n v="9"/>
    <n v="45726.225821759261"/>
    <n v="45726.66810185185"/>
    <x v="25"/>
    <s v="Big Star"/>
    <s v="-"/>
    <s v="0750768d-4362-400b-a11f-583b2d9359dd"/>
    <s v="1023"/>
    <n v="45719.364004629628"/>
    <n v="45726.229166666664"/>
    <n v="45726.225821759261"/>
    <n v="45726.666666666664"/>
    <n v="45726.66815972222"/>
    <s v="-"/>
    <s v="completed"/>
    <n v="10.62"/>
    <n v="10.5"/>
    <n v="313.75"/>
    <n v="285.55"/>
    <n v="112.78"/>
    <n v="5.43"/>
    <n v="11.43"/>
    <s v="-"/>
    <n v="0"/>
    <n v="0"/>
    <n v="0"/>
    <n v="0"/>
    <s v="-"/>
    <s v="B361"/>
    <s v="B361"/>
    <s v="Minivan"/>
    <s v="Big Star "/>
    <s v="autoAccept"/>
    <n v="0"/>
    <n v="4"/>
    <n v="0"/>
    <n v="0"/>
    <n v="0"/>
    <n v="5"/>
    <n v="0"/>
    <n v="8.82"/>
    <n v="0"/>
    <n v="0"/>
    <n v="0"/>
    <n v="1"/>
    <n v="10.5"/>
    <n v="10.5"/>
    <n v="0"/>
    <s v="Urecha Dunn"/>
    <n v="5"/>
    <n v="45"/>
    <n v="38.880000000000003"/>
    <n v="6.12"/>
    <n v="4.32"/>
  </r>
  <r>
    <x v="44"/>
    <s v="Week1"/>
    <d v="2025-03-11T00:00:00"/>
    <n v="6.63"/>
    <n v="0"/>
    <n v="4"/>
    <n v="45727.152974537035"/>
    <n v="45727.532754629632"/>
    <x v="25"/>
    <s v="Big Star"/>
    <s v="-"/>
    <s v="c507f502-ca3b-4db6-b1e9-83ca6eef5342"/>
    <s v="1008"/>
    <n v="45719.364340277774"/>
    <n v="45727.15625"/>
    <n v="45727.152974537035"/>
    <n v="45727.53125"/>
    <n v="45727.532789351855"/>
    <s v="-"/>
    <s v="completed"/>
    <n v="9.1199999999999992"/>
    <n v="9"/>
    <n v="171.52"/>
    <n v="136.1"/>
    <n v="102.34"/>
    <n v="7.66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3"/>
    <n v="0"/>
    <n v="6.63"/>
    <n v="0"/>
    <n v="0"/>
    <n v="0"/>
    <n v="1"/>
    <n v="9"/>
    <n v="9"/>
    <n v="0"/>
    <s v="Urecha Dunn"/>
    <n v="5"/>
    <n v="45"/>
    <n v="38.880000000000003"/>
    <n v="6.12"/>
    <n v="4.32"/>
  </r>
  <r>
    <x v="44"/>
    <s v="Week1"/>
    <d v="2025-03-12T00:00:00"/>
    <n v="7.96"/>
    <n v="0"/>
    <n v="13"/>
    <n v="45728.153356481482"/>
    <n v="45728.531631944446"/>
    <x v="25"/>
    <s v="Big Star"/>
    <s v="-"/>
    <s v="0a873e1d-e3cc-477f-ba66-faae69ebfdb9"/>
    <s v="1008"/>
    <n v="45719.364814814813"/>
    <n v="45728.15625"/>
    <n v="45728.153356481482"/>
    <n v="45728.53125"/>
    <n v="45728.531643518516"/>
    <s v="-"/>
    <s v="completed"/>
    <n v="9.08"/>
    <n v="9"/>
    <n v="330.58"/>
    <n v="280.61"/>
    <n v="133.32"/>
    <n v="4.95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3"/>
    <n v="0"/>
    <n v="7.96"/>
    <n v="0"/>
    <n v="0"/>
    <n v="0"/>
    <n v="1"/>
    <n v="9"/>
    <n v="9"/>
    <n v="0"/>
    <s v="Urecha Dunn"/>
    <n v="5"/>
    <n v="45"/>
    <n v="38.880000000000003"/>
    <n v="6.12"/>
    <n v="4.32"/>
  </r>
  <r>
    <x v="44"/>
    <s v="Week1"/>
    <d v="2025-03-14T00:00:00"/>
    <n v="9.59"/>
    <n v="0"/>
    <n v="10"/>
    <n v="45730.280092592591"/>
    <n v="45730.720173611109"/>
    <x v="25"/>
    <s v="Big Star"/>
    <s v="-"/>
    <s v="fb7324ba-5866-43ec-96a6-b9d39170f7dd"/>
    <s v="1033"/>
    <n v="45722.485046296293"/>
    <n v="45730.28125"/>
    <n v="45730.280092592591"/>
    <n v="45730.71875"/>
    <n v="45730.720196759263"/>
    <s v="-"/>
    <s v="completed"/>
    <n v="10.56"/>
    <n v="10.5"/>
    <n v="254.7"/>
    <n v="246.12"/>
    <n v="130.43"/>
    <n v="7.21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0"/>
    <n v="0"/>
    <n v="9.59"/>
    <n v="0"/>
    <n v="0"/>
    <n v="0"/>
    <n v="1"/>
    <n v="10.5"/>
    <n v="10.5"/>
    <n v="0"/>
    <s v="Urecha Dunn"/>
    <n v="5"/>
    <n v="45"/>
    <n v="38.880000000000003"/>
    <n v="6.12"/>
    <n v="4.32"/>
  </r>
  <r>
    <x v="0"/>
    <s v="Week2"/>
    <d v="2025-03-18T00:00:00"/>
    <n v="7.94"/>
    <n v="0"/>
    <n v="9"/>
    <n v="45734.330023148148"/>
    <n v="45734.702118055553"/>
    <x v="0"/>
    <s v="Big Star"/>
    <s v="-"/>
    <s v="dc92c14b-21f8-401c-a6ab-48e237489b93"/>
    <s v="1014"/>
    <n v="45726.548171296294"/>
    <n v="45734.333333333336"/>
    <n v="45734.330023148148"/>
    <n v="45734.708333333336"/>
    <n v="45734.710196759261"/>
    <s v="-"/>
    <s v="completed"/>
    <n v="9.1199999999999992"/>
    <n v="9"/>
    <n v="166.13"/>
    <n v="153.83000000000001"/>
    <n v="105.5"/>
    <n v="6.64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9"/>
    <n v="0"/>
    <n v="7.94"/>
    <n v="0"/>
    <n v="0"/>
    <n v="0"/>
    <n v="1"/>
    <n v="9"/>
    <n v="9"/>
    <n v="0"/>
    <s v="Ashley Brown"/>
    <m/>
    <m/>
    <m/>
    <m/>
    <m/>
  </r>
  <r>
    <x v="0"/>
    <s v="Week2"/>
    <d v="2025-03-19T00:00:00"/>
    <n v="8.3000000000000007"/>
    <n v="0"/>
    <n v="14"/>
    <n v="45735.330821759257"/>
    <n v="45735.696643518517"/>
    <x v="0"/>
    <s v="Big Star"/>
    <s v="-"/>
    <s v="4263d235-f9bf-44cd-824f-118bcb085f66"/>
    <s v="1014"/>
    <n v="45727.463171296295"/>
    <n v="45735.333333333336"/>
    <n v="45735.330833333333"/>
    <n v="45735.708333333336"/>
    <n v="45735.70994212963"/>
    <s v="-"/>
    <s v="completed"/>
    <n v="9.1"/>
    <n v="9"/>
    <n v="156.19"/>
    <n v="144.74"/>
    <n v="55.58"/>
    <n v="4.17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14"/>
    <n v="0"/>
    <n v="8.3000000000000007"/>
    <n v="0"/>
    <n v="0"/>
    <n v="0"/>
    <n v="1"/>
    <n v="9"/>
    <n v="9"/>
    <n v="0"/>
    <s v="Ashley Brown"/>
    <m/>
    <m/>
    <m/>
    <m/>
    <m/>
  </r>
  <r>
    <x v="0"/>
    <s v="Week2"/>
    <d v="2025-03-21T00:00:00"/>
    <n v="9.67"/>
    <n v="0"/>
    <n v="15"/>
    <n v="45737.300335648149"/>
    <n v="45737.741018518522"/>
    <x v="0"/>
    <s v="Big Star"/>
    <s v="-"/>
    <s v="8aa8430a-40b2-4f9b-8d63-c85dc4ecfb39"/>
    <s v="1014"/>
    <n v="45729.473611111112"/>
    <n v="45737.302083333336"/>
    <n v="45737.300335648149"/>
    <n v="45737.739583333336"/>
    <n v="45737.741030092591"/>
    <s v="-"/>
    <s v="completed"/>
    <n v="10.58"/>
    <n v="10.5"/>
    <n v="204.33"/>
    <n v="183.55"/>
    <n v="97.94"/>
    <n v="5.88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14"/>
    <n v="0"/>
    <n v="9.67"/>
    <n v="0"/>
    <n v="0"/>
    <n v="0"/>
    <n v="1"/>
    <n v="10.5"/>
    <n v="10.5"/>
    <n v="0"/>
    <s v="Ashley Brown"/>
    <m/>
    <m/>
    <m/>
    <m/>
    <m/>
  </r>
  <r>
    <x v="0"/>
    <s v="Week2"/>
    <d v="2025-03-22T00:00:00"/>
    <n v="7.26"/>
    <n v="0"/>
    <n v="12"/>
    <n v="45738.374247685184"/>
    <n v="45738.694143518522"/>
    <x v="0"/>
    <s v="Big Star"/>
    <s v="-"/>
    <s v="d0355538-228f-4633-9cae-95862535e028"/>
    <s v="1014"/>
    <n v="45737.466493055559"/>
    <n v="45738.375"/>
    <n v="45738.374247685184"/>
    <n v="45738.708333333336"/>
    <n v="45738.709988425922"/>
    <s v="-"/>
    <s v="completed"/>
    <n v="8.06"/>
    <n v="8"/>
    <n v="112.09"/>
    <n v="106.25"/>
    <n v="58.2"/>
    <n v="4.7699999999999996"/>
    <n v="0"/>
    <s v="-"/>
    <n v="0"/>
    <n v="0"/>
    <n v="0"/>
    <n v="0"/>
    <s v="-"/>
    <s v="B345"/>
    <s v="B345"/>
    <s v="Minivan"/>
    <s v="Big Star "/>
    <s v="autoAccept"/>
    <n v="0"/>
    <n v="3"/>
    <n v="0"/>
    <n v="0"/>
    <n v="0"/>
    <n v="9"/>
    <n v="0"/>
    <n v="7.26"/>
    <n v="0"/>
    <n v="0"/>
    <n v="0"/>
    <n v="1"/>
    <n v="8"/>
    <n v="8"/>
    <n v="0"/>
    <s v="Ashley Brown"/>
    <m/>
    <m/>
    <m/>
    <m/>
    <m/>
  </r>
  <r>
    <x v="1"/>
    <s v="Week2"/>
    <d v="2025-03-19T00:00:00"/>
    <n v="8.9600000000000009"/>
    <n v="0"/>
    <n v="11"/>
    <n v="45735.278703703705"/>
    <n v="45735.678518518522"/>
    <x v="1"/>
    <s v="Big Star"/>
    <s v="-"/>
    <s v="1401253e-0ed2-4d33-9fec-02c678818985"/>
    <s v="1032"/>
    <n v="45727.463171296295"/>
    <n v="45735.28125"/>
    <n v="45735.278715277775"/>
    <n v="45735.677083333336"/>
    <n v="45735.678587962961"/>
    <s v="-"/>
    <s v="completed"/>
    <n v="9.6"/>
    <n v="9.5"/>
    <n v="195.47"/>
    <n v="186.74"/>
    <n v="83.4"/>
    <n v="4.9000000000000004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10"/>
    <n v="0"/>
    <n v="8.9600000000000009"/>
    <n v="0"/>
    <n v="0"/>
    <n v="0"/>
    <n v="1"/>
    <n v="9.5"/>
    <n v="9.5"/>
    <n v="0"/>
    <s v="Ashley Chatman"/>
    <m/>
    <m/>
    <m/>
    <m/>
    <m/>
  </r>
  <r>
    <x v="1"/>
    <s v="Week2"/>
    <d v="2025-03-20T00:00:00"/>
    <n v="8.52"/>
    <n v="0"/>
    <n v="11"/>
    <n v="45736.280277777776"/>
    <n v="45736.678506944445"/>
    <x v="1"/>
    <s v="Big Star"/>
    <s v="-"/>
    <s v="af475834-5c72-4f37-9005-f780ead8cbe9"/>
    <s v="1032"/>
    <n v="45727.426469907405"/>
    <n v="45736.28125"/>
    <n v="45736.280277777776"/>
    <n v="45736.677083333336"/>
    <n v="45736.678587962961"/>
    <s v="-"/>
    <s v="completed"/>
    <n v="9.56"/>
    <n v="9.5"/>
    <n v="154.99"/>
    <n v="143.69"/>
    <n v="67.44"/>
    <n v="5.61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8.52"/>
    <n v="0"/>
    <n v="0"/>
    <n v="0"/>
    <n v="1"/>
    <n v="9.5"/>
    <n v="9.5"/>
    <n v="0"/>
    <s v="Ashley Chatman"/>
    <m/>
    <m/>
    <m/>
    <m/>
    <m/>
  </r>
  <r>
    <x v="1"/>
    <s v="Week2"/>
    <d v="2025-03-21T00:00:00"/>
    <n v="8.7899999999999991"/>
    <n v="0"/>
    <n v="10"/>
    <n v="45737.278229166666"/>
    <n v="45737.678564814814"/>
    <x v="1"/>
    <s v="Big Star"/>
    <s v="-"/>
    <s v="62284b9e-3e61-4a09-8f94-6690bb6e3434"/>
    <s v="1032"/>
    <n v="45729.47351851852"/>
    <n v="45737.28125"/>
    <n v="45737.278229166666"/>
    <n v="45737.677083333336"/>
    <n v="45737.678622685184"/>
    <s v="-"/>
    <s v="completed"/>
    <n v="9.61"/>
    <n v="9.5"/>
    <n v="148.26"/>
    <n v="122.58"/>
    <n v="82.49"/>
    <n v="5.79"/>
    <n v="0"/>
    <s v="-"/>
    <n v="0"/>
    <n v="0"/>
    <n v="0"/>
    <n v="0"/>
    <s v="-"/>
    <s v="B322"/>
    <s v="B322"/>
    <s v="Minivan"/>
    <s v="Big Star "/>
    <s v="autoAccept"/>
    <n v="0"/>
    <n v="2"/>
    <n v="0"/>
    <n v="0"/>
    <n v="0"/>
    <n v="8"/>
    <n v="0"/>
    <n v="8.7899999999999991"/>
    <n v="0"/>
    <n v="0"/>
    <n v="0"/>
    <n v="1"/>
    <n v="9.5"/>
    <n v="9.5"/>
    <n v="0"/>
    <s v="Ashley Chatman"/>
    <m/>
    <m/>
    <m/>
    <m/>
    <m/>
  </r>
  <r>
    <x v="2"/>
    <s v="Week2"/>
    <d v="2025-03-17T00:00:00"/>
    <n v="8.58"/>
    <n v="0"/>
    <n v="10"/>
    <n v="45733.249641203707"/>
    <n v="45733.676296296297"/>
    <x v="2"/>
    <s v="Big Star"/>
    <s v="-"/>
    <s v="5bc3775c-33a8-4c57-8721-6a1e325b2897"/>
    <s v="1028"/>
    <n v="45726.390752314815"/>
    <n v="45733.25"/>
    <n v="45733.249641203707"/>
    <n v="45733.6875"/>
    <n v="45733.688969907409"/>
    <s v="-"/>
    <s v="completed"/>
    <n v="10.54"/>
    <n v="10.5"/>
    <n v="190.51"/>
    <n v="158.01"/>
    <n v="71.52"/>
    <n v="6.28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0"/>
    <n v="0"/>
    <n v="8.58"/>
    <n v="0"/>
    <n v="0"/>
    <n v="0"/>
    <n v="1"/>
    <n v="10.5"/>
    <n v="10.5"/>
    <n v="0"/>
    <s v="Ayanah Terry"/>
    <m/>
    <m/>
    <m/>
    <m/>
    <m/>
  </r>
  <r>
    <x v="2"/>
    <s v="Week2"/>
    <d v="2025-03-18T00:00:00"/>
    <n v="8.43"/>
    <n v="0"/>
    <n v="10"/>
    <n v="45734.281134259261"/>
    <n v="45734.67454861111"/>
    <x v="2"/>
    <s v="Big Star"/>
    <s v="-"/>
    <s v="35a0e17d-78bb-474f-bbde-3b6afa316278"/>
    <s v="1028"/>
    <n v="45726.548148148147"/>
    <n v="45734.28125"/>
    <n v="45734.281134259261"/>
    <n v="45734.677083333336"/>
    <n v="45734.674583333333"/>
    <s v="-"/>
    <s v="completed"/>
    <n v="9.44"/>
    <n v="9.5"/>
    <n v="242.94"/>
    <n v="215.07"/>
    <n v="96.63"/>
    <n v="5.21"/>
    <n v="0"/>
    <s v="-"/>
    <n v="0"/>
    <n v="0"/>
    <n v="0"/>
    <n v="0"/>
    <s v="-"/>
    <s v="B364"/>
    <s v="B364"/>
    <s v="Minivan"/>
    <s v="Big Star "/>
    <s v="autoAccept"/>
    <n v="0"/>
    <n v="0"/>
    <n v="0"/>
    <n v="0"/>
    <n v="0"/>
    <n v="10"/>
    <n v="0"/>
    <n v="8.43"/>
    <n v="0"/>
    <n v="0"/>
    <n v="0"/>
    <n v="1"/>
    <n v="9.44"/>
    <n v="9.44"/>
    <n v="0"/>
    <s v="Ayanah Terry"/>
    <m/>
    <m/>
    <m/>
    <m/>
    <m/>
  </r>
  <r>
    <x v="2"/>
    <s v="Week2"/>
    <d v="2025-03-21T00:00:00"/>
    <n v="9.77"/>
    <n v="0"/>
    <n v="13"/>
    <n v="45737.250081018516"/>
    <n v="45737.696921296294"/>
    <x v="2"/>
    <s v="Big Star"/>
    <s v="-"/>
    <s v="8c974155-01c4-4b11-a2a3-55bd80a778a9"/>
    <s v="1028"/>
    <n v="45729.473391203705"/>
    <n v="45737.25"/>
    <n v="45737.250081018516"/>
    <n v="45737.6875"/>
    <n v="45737.696979166663"/>
    <s v="-"/>
    <s v="completed"/>
    <n v="10.73"/>
    <n v="10.5"/>
    <n v="302.93"/>
    <n v="278.99"/>
    <n v="113.93"/>
    <n v="4.91"/>
    <n v="0"/>
    <s v="-"/>
    <n v="0"/>
    <n v="0"/>
    <n v="0"/>
    <n v="0"/>
    <s v="-"/>
    <s v="B364"/>
    <s v="B364"/>
    <s v="Minivan"/>
    <s v="Big Star "/>
    <s v="autoAccept"/>
    <n v="0"/>
    <n v="1"/>
    <n v="0"/>
    <n v="0"/>
    <n v="0"/>
    <n v="12"/>
    <n v="0"/>
    <n v="9.77"/>
    <n v="0"/>
    <n v="0"/>
    <n v="0"/>
    <n v="1"/>
    <n v="10.5"/>
    <n v="10.5"/>
    <n v="0"/>
    <s v="Ayanah Terry"/>
    <m/>
    <m/>
    <m/>
    <m/>
    <m/>
  </r>
  <r>
    <x v="2"/>
    <s v="Week2"/>
    <d v="2025-03-22T00:00:00"/>
    <n v="6.81"/>
    <n v="0"/>
    <n v="9"/>
    <n v="45738.187569444446"/>
    <n v="45738.504814814813"/>
    <x v="2"/>
    <s v="Big Star"/>
    <s v="-"/>
    <s v="a29c73dc-d93a-4874-adc2-0663e24a5602"/>
    <s v="1009"/>
    <n v="45730.463310185187"/>
    <n v="45738.1875"/>
    <n v="45738.187569444446"/>
    <n v="45738.520833333336"/>
    <n v="45738.504826388889"/>
    <s v="-"/>
    <s v="completed"/>
    <n v="7.61"/>
    <n v="8"/>
    <n v="176.25"/>
    <n v="162.43"/>
    <n v="104.85"/>
    <n v="4.76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7"/>
    <n v="0"/>
    <n v="6.81"/>
    <n v="0"/>
    <n v="0"/>
    <n v="0"/>
    <n v="1"/>
    <n v="7.61"/>
    <n v="7.61"/>
    <n v="0"/>
    <s v="Ayanah Terry"/>
    <m/>
    <m/>
    <m/>
    <m/>
    <m/>
  </r>
  <r>
    <x v="3"/>
    <s v="Week2"/>
    <d v="2025-03-17T00:00:00"/>
    <n v="8.59"/>
    <n v="0"/>
    <n v="11"/>
    <n v="45733.309652777774"/>
    <n v="45733.705543981479"/>
    <x v="3"/>
    <s v="Big Star"/>
    <s v="-"/>
    <s v="8cd8d0e6-8698-49d8-b784-03d9a0b96ef2"/>
    <s v="1010"/>
    <n v="45733.168252314812"/>
    <n v="45733.3125"/>
    <n v="45733.309652777774"/>
    <n v="45733.6875"/>
    <n v="45733.705601851849"/>
    <s v="-"/>
    <s v="completed"/>
    <n v="9.5"/>
    <n v="9"/>
    <n v="186.21"/>
    <n v="164.48"/>
    <n v="67.11"/>
    <n v="5"/>
    <n v="85.32"/>
    <s v="rescue trip "/>
    <n v="0"/>
    <n v="0"/>
    <n v="0"/>
    <n v="0"/>
    <s v="-"/>
    <s v="B302"/>
    <s v="B302"/>
    <s v="Minivan"/>
    <s v="Big Star "/>
    <s v="autoAccept"/>
    <n v="0"/>
    <n v="1"/>
    <n v="0"/>
    <n v="0"/>
    <n v="0"/>
    <n v="10"/>
    <n v="0"/>
    <n v="8.59"/>
    <n v="0"/>
    <n v="0"/>
    <n v="0"/>
    <n v="1"/>
    <n v="9"/>
    <n v="9"/>
    <n v="0"/>
    <s v="Benny Young"/>
    <m/>
    <m/>
    <m/>
    <m/>
    <m/>
  </r>
  <r>
    <x v="3"/>
    <s v="Week2"/>
    <d v="2025-03-18T00:00:00"/>
    <n v="7.26"/>
    <n v="0"/>
    <n v="13"/>
    <n v="45734.298750000002"/>
    <n v="45734.653043981481"/>
    <x v="3"/>
    <s v="Big Star"/>
    <s v="-"/>
    <s v="11d7bb23-1ee1-4a60-84b0-cc228f95d15c"/>
    <s v="1012"/>
    <n v="45726.548171296294"/>
    <n v="45734.302083333336"/>
    <n v="45734.298750000002"/>
    <n v="45734.65625"/>
    <n v="45734.653113425928"/>
    <s v="-"/>
    <s v="completed"/>
    <n v="8.5"/>
    <n v="8.5"/>
    <n v="115.16"/>
    <n v="91.85"/>
    <n v="56.44"/>
    <n v="5.09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12"/>
    <n v="0"/>
    <n v="7.26"/>
    <n v="0"/>
    <n v="0"/>
    <n v="0"/>
    <n v="1"/>
    <n v="8.5"/>
    <n v="8.5"/>
    <n v="0"/>
    <s v="Benny Young"/>
    <m/>
    <m/>
    <m/>
    <m/>
    <m/>
  </r>
  <r>
    <x v="3"/>
    <s v="Week2"/>
    <d v="2025-03-19T00:00:00"/>
    <n v="7.02"/>
    <n v="0"/>
    <n v="7"/>
    <n v="45735.320231481484"/>
    <n v="45735.647361111114"/>
    <x v="3"/>
    <s v="Big Star"/>
    <s v="-"/>
    <s v="7c50b799-779e-47d2-ba57-b8358f3b355c"/>
    <s v="1010"/>
    <n v="45735.320011574076"/>
    <n v="45735.322916666664"/>
    <n v="45735.320231481484"/>
    <n v="45735.645833333336"/>
    <n v="45735.647430555553"/>
    <s v="-"/>
    <s v="completed"/>
    <n v="7.85"/>
    <n v="7.75"/>
    <n v="162.78"/>
    <n v="144.9"/>
    <n v="79.12"/>
    <n v="4.08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6"/>
    <n v="0"/>
    <n v="7.02"/>
    <n v="0"/>
    <n v="0"/>
    <n v="0"/>
    <n v="1"/>
    <n v="7.75"/>
    <n v="7.75"/>
    <n v="0"/>
    <s v="Benny Young"/>
    <m/>
    <m/>
    <m/>
    <m/>
    <m/>
  </r>
  <r>
    <x v="3"/>
    <s v="Week2"/>
    <d v="2025-03-21T00:00:00"/>
    <n v="8.7100000000000009"/>
    <n v="0"/>
    <n v="15"/>
    <n v="45737.299189814818"/>
    <n v="45737.737326388888"/>
    <x v="3"/>
    <s v="Big Star"/>
    <s v="-"/>
    <s v="adef37dd-17df-491d-9a73-b9c70e5a75cb"/>
    <s v="1013"/>
    <n v="45729.473634259259"/>
    <n v="45737.302083333336"/>
    <n v="45737.299189814818"/>
    <n v="45737.739583333336"/>
    <n v="45737.737372685187"/>
    <s v="-"/>
    <s v="completed"/>
    <n v="10.52"/>
    <n v="10.5"/>
    <n v="145.97"/>
    <n v="124.59"/>
    <n v="82.29"/>
    <n v="7.39"/>
    <n v="0"/>
    <s v="-"/>
    <n v="0"/>
    <n v="0"/>
    <n v="0"/>
    <n v="0"/>
    <s v="-"/>
    <s v="B355"/>
    <s v="B355"/>
    <s v="Minivan"/>
    <s v="Big Star "/>
    <s v="autoAccept"/>
    <n v="0"/>
    <n v="3"/>
    <n v="0"/>
    <n v="0"/>
    <n v="0"/>
    <n v="12"/>
    <n v="0"/>
    <n v="8.7100000000000009"/>
    <n v="0"/>
    <n v="0"/>
    <n v="0"/>
    <n v="1"/>
    <n v="10.5"/>
    <n v="10.5"/>
    <n v="0"/>
    <s v="Benny Young"/>
    <m/>
    <m/>
    <m/>
    <m/>
    <m/>
  </r>
  <r>
    <x v="3"/>
    <s v="Week2"/>
    <d v="2025-03-23T00:00:00"/>
    <n v="7.01"/>
    <n v="0"/>
    <n v="7"/>
    <n v="45739.246631944443"/>
    <n v="45739.584768518522"/>
    <x v="3"/>
    <s v="Big Star"/>
    <s v="-"/>
    <s v="8de63739-8125-4db7-be04-17ec8e68a95b"/>
    <s v="1010"/>
    <n v="45730.467881944445"/>
    <n v="45739.25"/>
    <n v="45739.246631944443"/>
    <n v="45739.583333333336"/>
    <n v="45739.584803240738"/>
    <s v="-"/>
    <s v="completed"/>
    <n v="8.1199999999999992"/>
    <n v="8"/>
    <n v="164.9"/>
    <n v="142.88"/>
    <n v="77.14"/>
    <n v="4.07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7"/>
    <n v="0"/>
    <n v="7.01"/>
    <n v="0"/>
    <n v="0"/>
    <n v="0"/>
    <n v="1"/>
    <n v="8"/>
    <n v="8"/>
    <n v="0"/>
    <s v="Benny Young"/>
    <m/>
    <m/>
    <m/>
    <m/>
    <m/>
  </r>
  <r>
    <x v="4"/>
    <s v="Week2"/>
    <d v="2025-03-17T00:00:00"/>
    <n v="9.7200000000000006"/>
    <n v="0"/>
    <n v="20"/>
    <n v="45733.250057870369"/>
    <n v="45733.686793981484"/>
    <x v="4"/>
    <s v="Big Star"/>
    <s v="-"/>
    <s v="c5bd9d59-a0b4-4cae-b3f5-e29bd722d85d"/>
    <s v="1027"/>
    <n v="45726.390752314815"/>
    <n v="45733.25"/>
    <n v="45733.250057870369"/>
    <n v="45733.6875"/>
    <n v="45733.688969907409"/>
    <s v="-"/>
    <s v="completed"/>
    <n v="10.53"/>
    <n v="10.5"/>
    <n v="160.88"/>
    <n v="149.85"/>
    <n v="52.54"/>
    <n v="4.68"/>
    <n v="0"/>
    <s v="-"/>
    <n v="0"/>
    <n v="0"/>
    <n v="0"/>
    <n v="0"/>
    <s v="-"/>
    <s v="B336"/>
    <s v="B336"/>
    <s v="Minivan"/>
    <s v="Big Star "/>
    <s v="autoAccept"/>
    <n v="0"/>
    <n v="3"/>
    <n v="0"/>
    <n v="0"/>
    <n v="0"/>
    <n v="17"/>
    <n v="0"/>
    <n v="9.7200000000000006"/>
    <n v="0"/>
    <n v="0"/>
    <n v="0"/>
    <n v="1"/>
    <n v="10.5"/>
    <n v="10.5"/>
    <n v="0"/>
    <s v="Brandon Jackson"/>
    <m/>
    <m/>
    <m/>
    <m/>
    <m/>
  </r>
  <r>
    <x v="4"/>
    <s v="Week2"/>
    <d v="2025-03-21T00:00:00"/>
    <n v="9.34"/>
    <n v="0"/>
    <n v="10"/>
    <n v="45737.227986111109"/>
    <n v="45737.668067129627"/>
    <x v="4"/>
    <s v="Big Star"/>
    <s v="-"/>
    <s v="5db47f43-3a25-419e-b6d2-25f2a3600dc1"/>
    <s v="1027"/>
    <n v="45729.473321759258"/>
    <n v="45737.229166666664"/>
    <n v="45737.227986111109"/>
    <n v="45737.666666666664"/>
    <n v="45737.668113425927"/>
    <s v="-"/>
    <s v="completed"/>
    <n v="10.56"/>
    <n v="10.5"/>
    <n v="216.92"/>
    <n v="170.64"/>
    <n v="103.91"/>
    <n v="6.92"/>
    <n v="0"/>
    <s v="-"/>
    <n v="0"/>
    <n v="0"/>
    <n v="0"/>
    <n v="0"/>
    <s v="-"/>
    <s v="B336"/>
    <s v="B336"/>
    <s v="Minivan"/>
    <s v="Big Star "/>
    <s v="autoAccept"/>
    <n v="0"/>
    <n v="0"/>
    <n v="0"/>
    <n v="0"/>
    <n v="0"/>
    <n v="10"/>
    <n v="0"/>
    <n v="9.34"/>
    <n v="0"/>
    <n v="0"/>
    <n v="0"/>
    <n v="1"/>
    <n v="10.5"/>
    <n v="10.5"/>
    <n v="0"/>
    <s v="Brandon Jackson"/>
    <m/>
    <m/>
    <m/>
    <m/>
    <m/>
  </r>
  <r>
    <x v="5"/>
    <s v="Week2"/>
    <d v="2025-03-17T00:00:00"/>
    <n v="10.35"/>
    <n v="0"/>
    <n v="14"/>
    <n v="45733.196967592594"/>
    <n v="45733.64502314815"/>
    <x v="5"/>
    <s v="Big Star"/>
    <s v="-"/>
    <s v="0c353758-9557-4765-b92d-17d4a51342a5"/>
    <s v="1022"/>
    <n v="45726.390740740739"/>
    <n v="45733.197916666664"/>
    <n v="45733.196967592594"/>
    <n v="45733.635416666664"/>
    <n v="45733.645046296297"/>
    <s v="-"/>
    <s v="completed"/>
    <n v="10.75"/>
    <n v="10.5"/>
    <n v="390.71"/>
    <n v="377.96"/>
    <n v="136.71"/>
    <n v="4.8099999999999996"/>
    <n v="0"/>
    <s v="-"/>
    <n v="0"/>
    <n v="0"/>
    <n v="0"/>
    <n v="0"/>
    <s v="-"/>
    <s v="B325"/>
    <s v="B325"/>
    <s v="Minivan"/>
    <s v="Big Star "/>
    <s v="autoAccept"/>
    <n v="0"/>
    <n v="2"/>
    <n v="0"/>
    <n v="0"/>
    <n v="0"/>
    <n v="12"/>
    <n v="0"/>
    <n v="10.35"/>
    <n v="0"/>
    <n v="0"/>
    <n v="0"/>
    <n v="1"/>
    <n v="10.5"/>
    <n v="10.5"/>
    <n v="0"/>
    <s v="Brittany Green"/>
    <m/>
    <m/>
    <m/>
    <m/>
    <m/>
  </r>
  <r>
    <x v="5"/>
    <s v="Week2"/>
    <d v="2025-03-18T00:00:00"/>
    <n v="10.17"/>
    <n v="0"/>
    <n v="12"/>
    <n v="45734.197523148148"/>
    <n v="45734.636932870373"/>
    <x v="5"/>
    <s v="Big Star"/>
    <s v="-"/>
    <s v="053676b4-7aca-4b54-be8f-bf2cadaa13e5"/>
    <s v="1022"/>
    <n v="45726.548113425924"/>
    <n v="45734.197916666664"/>
    <n v="45734.197523148148"/>
    <n v="45734.635416666664"/>
    <n v="45734.636932870373"/>
    <s v="-"/>
    <s v="completed"/>
    <n v="10.55"/>
    <n v="10.5"/>
    <n v="270.29000000000002"/>
    <n v="260.08999999999997"/>
    <n v="111.69"/>
    <n v="5.63"/>
    <n v="0.05"/>
    <s v="-"/>
    <n v="0"/>
    <n v="0"/>
    <n v="0"/>
    <n v="0"/>
    <s v="-"/>
    <s v="B325"/>
    <s v="B325"/>
    <s v="Minivan"/>
    <s v="Big Star "/>
    <s v="autoAccept"/>
    <n v="0"/>
    <n v="3"/>
    <n v="0"/>
    <n v="0"/>
    <n v="0"/>
    <n v="9"/>
    <n v="0"/>
    <n v="10.17"/>
    <n v="0"/>
    <n v="0"/>
    <n v="0"/>
    <n v="1"/>
    <n v="10.5"/>
    <n v="10.5"/>
    <n v="0"/>
    <s v="Brittany Green"/>
    <m/>
    <m/>
    <m/>
    <m/>
    <m/>
  </r>
  <r>
    <x v="5"/>
    <s v="Week2"/>
    <d v="2025-03-19T00:00:00"/>
    <n v="8.64"/>
    <n v="0"/>
    <n v="5"/>
    <n v="45735.197488425925"/>
    <n v="45735.700787037036"/>
    <x v="5"/>
    <s v="Big Star"/>
    <s v="-"/>
    <s v="6e5f7241-5435-4531-b71c-350abd373cb0"/>
    <s v="1022"/>
    <n v="45727.463171296295"/>
    <n v="45735.197916666664"/>
    <n v="45735.197488425925"/>
    <n v="45735.635416666664"/>
    <n v="45735.700798611113"/>
    <s v="-"/>
    <s v="completed"/>
    <n v="12.08"/>
    <n v="10.5"/>
    <n v="223.54"/>
    <n v="174.62"/>
    <n v="109.31"/>
    <n v="7.92"/>
    <n v="10.220000000000001"/>
    <s v="driver is getting stalked by former husband sent dart police -DO "/>
    <n v="0"/>
    <n v="0"/>
    <n v="0"/>
    <n v="0"/>
    <s v="-"/>
    <s v="B325"/>
    <s v="B325"/>
    <s v="Minivan"/>
    <s v="Big Star "/>
    <s v="autoAccept"/>
    <n v="0"/>
    <n v="0"/>
    <n v="0"/>
    <n v="0"/>
    <n v="0"/>
    <n v="5"/>
    <n v="0"/>
    <n v="8.64"/>
    <n v="0"/>
    <n v="0"/>
    <n v="0"/>
    <n v="1"/>
    <n v="10.5"/>
    <n v="10.5"/>
    <n v="0"/>
    <s v="Brittany Green"/>
    <m/>
    <m/>
    <m/>
    <m/>
    <m/>
  </r>
  <r>
    <x v="5"/>
    <s v="Week2"/>
    <d v="2025-03-20T00:00:00"/>
    <n v="4.07"/>
    <n v="0"/>
    <n v="4"/>
    <n v="45736.37400462963"/>
    <n v="45736.584733796299"/>
    <x v="5"/>
    <s v="Big Star"/>
    <s v="-"/>
    <s v="43c535ec-b1bf-40f3-93a3-5f149c8f876b"/>
    <s v="1022"/>
    <n v="45727.426493055558"/>
    <n v="45736.375"/>
    <n v="45736.37400462963"/>
    <n v="45736.583333333336"/>
    <n v="45736.584791666668"/>
    <s v="-"/>
    <s v="completed"/>
    <n v="5.0599999999999996"/>
    <n v="5"/>
    <n v="132.29"/>
    <n v="97.39"/>
    <n v="67.8"/>
    <n v="3.4"/>
    <n v="20.399999999999999"/>
    <s v="per provider duty needs to end at 2pm "/>
    <n v="0"/>
    <n v="0"/>
    <n v="0"/>
    <n v="0"/>
    <s v="-"/>
    <s v="B325"/>
    <s v="B325"/>
    <s v="Minivan"/>
    <s v="Big Star "/>
    <s v="autoAccept"/>
    <n v="0"/>
    <n v="0"/>
    <n v="0"/>
    <n v="0"/>
    <n v="0"/>
    <n v="4"/>
    <n v="0"/>
    <n v="4.07"/>
    <n v="0"/>
    <n v="0"/>
    <n v="0"/>
    <n v="1"/>
    <n v="5"/>
    <n v="5"/>
    <n v="0"/>
    <s v="Brittany Green"/>
    <m/>
    <m/>
    <m/>
    <m/>
    <m/>
  </r>
  <r>
    <x v="6"/>
    <s v="Week2"/>
    <d v="2025-03-17T00:00:00"/>
    <n v="8.09"/>
    <n v="0"/>
    <n v="12"/>
    <n v="45733.372303240743"/>
    <n v="45733.772372685184"/>
    <x v="6"/>
    <s v="Big Star"/>
    <s v="-"/>
    <s v="4e7704dc-1b8c-4d1f-ba0f-fa95454bee22"/>
    <s v="1035"/>
    <n v="45726.390787037039"/>
    <n v="45733.375"/>
    <n v="45733.372303240743"/>
    <n v="45733.770833333336"/>
    <n v="45733.772372685184"/>
    <s v="-"/>
    <s v="completed"/>
    <n v="9.6"/>
    <n v="9.5"/>
    <n v="377.83"/>
    <n v="324.27999999999997"/>
    <n v="101.9"/>
    <n v="3.74"/>
    <n v="0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10"/>
    <n v="0"/>
    <n v="8.09"/>
    <n v="0"/>
    <n v="0"/>
    <n v="0"/>
    <n v="1"/>
    <n v="9.5"/>
    <n v="9.5"/>
    <n v="0"/>
    <s v="Bryant Matthews"/>
    <n v="5"/>
    <n v="45"/>
    <n v="40.94"/>
    <n v="4.0600000000000005"/>
    <n v="4.5488888888888885"/>
  </r>
  <r>
    <x v="6"/>
    <s v="Week2"/>
    <d v="2025-03-18T00:00:00"/>
    <n v="9.36"/>
    <n v="0"/>
    <n v="9"/>
    <n v="45734.539953703701"/>
    <n v="45734.959803240738"/>
    <x v="6"/>
    <s v="Big Star"/>
    <s v="-"/>
    <s v="4815b1cd-f629-441c-b608-f7aff35ade2f"/>
    <s v="1042"/>
    <n v="45726.548194444447"/>
    <n v="45734.541666666664"/>
    <n v="45734.539953703701"/>
    <n v="45734.958333333336"/>
    <n v="45734.959803240738"/>
    <s v="-"/>
    <s v="completed"/>
    <n v="10.08"/>
    <n v="10"/>
    <n v="266.95999999999998"/>
    <n v="228.42"/>
    <n v="179.04"/>
    <n v="7.39"/>
    <n v="0"/>
    <s v="-"/>
    <n v="0"/>
    <n v="0"/>
    <n v="0"/>
    <n v="0"/>
    <s v="-"/>
    <s v="B317"/>
    <s v="B317"/>
    <s v="Minivan"/>
    <s v="Big Star "/>
    <s v="autoAccept"/>
    <n v="0"/>
    <n v="3"/>
    <n v="0"/>
    <n v="0"/>
    <n v="0"/>
    <n v="6"/>
    <n v="0"/>
    <n v="9.36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19T00:00:00"/>
    <n v="7.47"/>
    <n v="0"/>
    <n v="10"/>
    <n v="45735.538275462961"/>
    <n v="45735.959861111114"/>
    <x v="6"/>
    <s v="Big Star"/>
    <s v="-"/>
    <s v="df8c924a-b488-451c-8c55-2f775250420f"/>
    <s v="1042"/>
    <n v="45727.463182870371"/>
    <n v="45735.541666666664"/>
    <n v="45735.538287037038"/>
    <n v="45735.958333333336"/>
    <n v="45735.959872685184"/>
    <s v="-"/>
    <s v="completed"/>
    <n v="10.119999999999999"/>
    <n v="10"/>
    <n v="272.11"/>
    <n v="237.56"/>
    <n v="94.75"/>
    <n v="5.37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10"/>
    <n v="0"/>
    <n v="7.47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20T00:00:00"/>
    <n v="6.78"/>
    <n v="0"/>
    <n v="8"/>
    <n v="45736.538321759261"/>
    <n v="45736.959837962961"/>
    <x v="6"/>
    <s v="Big Star"/>
    <s v="-"/>
    <s v="4aef8692-24dc-460b-bdd0-8c4e342cd044"/>
    <s v="1040"/>
    <n v="45727.426504629628"/>
    <n v="45736.541666666664"/>
    <n v="45736.538321759261"/>
    <n v="45736.958333333336"/>
    <n v="45736.959872685184"/>
    <s v="-"/>
    <s v="completed"/>
    <n v="10.119999999999999"/>
    <n v="10"/>
    <n v="226.88"/>
    <n v="158.30000000000001"/>
    <n v="133.38999999999999"/>
    <n v="7.25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8"/>
    <n v="0"/>
    <n v="6.78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21T00:00:00"/>
    <n v="9.24"/>
    <n v="0"/>
    <n v="13"/>
    <n v="45737.580069444448"/>
    <n v="45738.002800925926"/>
    <x v="6"/>
    <s v="Big Star"/>
    <s v="-"/>
    <s v="94bb4f11-5242-48bf-98a7-c814dcc65cc5"/>
    <s v="1044"/>
    <n v="45729.473773148151"/>
    <n v="45737.583333333336"/>
    <n v="45737.580069444448"/>
    <n v="45738"/>
    <n v="45738.002812500003"/>
    <s v="-"/>
    <s v="completed"/>
    <n v="10.15"/>
    <n v="10"/>
    <n v="360.66"/>
    <n v="333.04"/>
    <n v="112.26"/>
    <n v="4.76"/>
    <n v="0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12"/>
    <n v="0"/>
    <n v="9.24"/>
    <n v="0"/>
    <n v="0"/>
    <n v="0"/>
    <n v="1"/>
    <n v="10"/>
    <n v="10"/>
    <n v="0"/>
    <s v="Bryant Matthews"/>
    <n v="5"/>
    <n v="45"/>
    <n v="40.94"/>
    <n v="4.0600000000000005"/>
    <n v="4.5488888888888885"/>
  </r>
  <r>
    <x v="6"/>
    <s v="Week2"/>
    <d v="2025-03-22T00:00:00"/>
    <n v="8.44"/>
    <n v="0"/>
    <n v="10"/>
    <n v="45738.623761574076"/>
    <n v="45739.001423611109"/>
    <x v="6"/>
    <s v="Big Star"/>
    <s v="-"/>
    <s v="f644a676-2c1a-4c3a-8937-7abc6f8af26b"/>
    <s v="1040"/>
    <n v="45730.463483796295"/>
    <n v="45738.625"/>
    <n v="45738.623761574076"/>
    <n v="45739"/>
    <n v="45739.001516203702"/>
    <s v="-"/>
    <s v="completed"/>
    <n v="9.07"/>
    <n v="9"/>
    <n v="228.94"/>
    <n v="213.13"/>
    <n v="88.54"/>
    <n v="4.9800000000000004"/>
    <n v="2.77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9"/>
    <n v="0"/>
    <n v="8.44"/>
    <n v="0"/>
    <n v="0"/>
    <n v="0"/>
    <n v="1"/>
    <n v="9"/>
    <n v="9"/>
    <n v="0"/>
    <s v="Bryant Matthews"/>
    <n v="5"/>
    <n v="45"/>
    <n v="40.94"/>
    <n v="4.0600000000000005"/>
    <n v="4.5488888888888885"/>
  </r>
  <r>
    <x v="8"/>
    <s v="Week2"/>
    <d v="2025-03-17T00:00:00"/>
    <n v="7.32"/>
    <n v="0"/>
    <n v="10"/>
    <n v="45733.2890162037"/>
    <n v="45733.647372685184"/>
    <x v="8"/>
    <s v="Big Star"/>
    <s v="-"/>
    <s v="87d7c8d6-56ee-4c27-a215-b9b6e79f6698"/>
    <s v="1009"/>
    <n v="45726.390775462962"/>
    <n v="45733.292361111111"/>
    <n v="45733.289027777777"/>
    <n v="45733.645833333336"/>
    <n v="45733.647407407407"/>
    <s v="-"/>
    <s v="completed"/>
    <n v="8.6"/>
    <n v="8.48"/>
    <n v="240.46"/>
    <n v="173.29"/>
    <n v="94.19"/>
    <n v="3.35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9"/>
    <n v="0"/>
    <n v="7.32"/>
    <n v="0"/>
    <n v="0"/>
    <n v="0"/>
    <n v="1"/>
    <n v="8.48"/>
    <n v="8.48"/>
    <n v="0"/>
    <s v="Chadwick Miller"/>
    <n v="5"/>
    <n v="45"/>
    <n v="41.980000000000004"/>
    <n v="3.0199999999999996"/>
    <n v="4.6644444444444444"/>
  </r>
  <r>
    <x v="8"/>
    <s v="Week2"/>
    <d v="2025-03-18T00:00:00"/>
    <n v="8.56"/>
    <n v="0"/>
    <n v="12"/>
    <n v="45734.329988425925"/>
    <n v="45734.710104166668"/>
    <x v="8"/>
    <s v="Big Star"/>
    <s v="-"/>
    <s v="ce7b3bed-c95e-4563-9619-b0fb5b3a2386"/>
    <s v="1016"/>
    <n v="45726.548171296294"/>
    <n v="45734.333333333336"/>
    <n v="45734.329988425925"/>
    <n v="45734.708333333336"/>
    <n v="45734.71020833333"/>
    <s v="-"/>
    <s v="completed"/>
    <n v="9.1300000000000008"/>
    <n v="9"/>
    <n v="308.5"/>
    <n v="292.12"/>
    <n v="99.18"/>
    <n v="4.3600000000000003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8.56"/>
    <n v="0"/>
    <n v="0"/>
    <n v="0"/>
    <n v="1"/>
    <n v="9"/>
    <n v="9"/>
    <n v="0"/>
    <s v="Chadwick Miller"/>
    <n v="5"/>
    <n v="45"/>
    <n v="41.980000000000004"/>
    <n v="3.0199999999999996"/>
    <n v="4.6644444444444444"/>
  </r>
  <r>
    <x v="8"/>
    <s v="Week2"/>
    <d v="2025-03-19T00:00:00"/>
    <n v="8.6"/>
    <n v="0"/>
    <n v="13"/>
    <n v="45735.278009259258"/>
    <n v="45735.678576388891"/>
    <x v="8"/>
    <s v="Big Star"/>
    <s v="-"/>
    <s v="af95ed90-510e-4a1d-aaa0-a1894e130df7"/>
    <s v="1031"/>
    <n v="45727.463171296295"/>
    <n v="45735.28125"/>
    <n v="45735.278020833335"/>
    <n v="45735.677083333336"/>
    <n v="45735.67863425926"/>
    <s v="-"/>
    <s v="completed"/>
    <n v="9.61"/>
    <n v="9.5"/>
    <n v="344.93"/>
    <n v="296.75"/>
    <n v="130.62"/>
    <n v="4.55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3"/>
    <n v="0"/>
    <n v="8.6"/>
    <n v="0"/>
    <n v="0"/>
    <n v="0"/>
    <n v="1"/>
    <n v="9.5"/>
    <n v="9.5"/>
    <n v="0"/>
    <s v="Chadwick Miller"/>
    <n v="5"/>
    <n v="45"/>
    <n v="41.980000000000004"/>
    <n v="3.0199999999999996"/>
    <n v="4.6644444444444444"/>
  </r>
  <r>
    <x v="8"/>
    <s v="Week2"/>
    <d v="2025-03-20T00:00:00"/>
    <n v="9.1999999999999993"/>
    <n v="0"/>
    <n v="12"/>
    <n v="45736.329965277779"/>
    <n v="45736.714062500003"/>
    <x v="8"/>
    <s v="Big Star"/>
    <s v="-"/>
    <s v="2f8cf2ce-4839-4993-81cc-bb8493da8e9f"/>
    <s v="1023"/>
    <n v="45727.426493055558"/>
    <n v="45736.333333333336"/>
    <n v="45736.329965277779"/>
    <n v="45736.708333333336"/>
    <n v="45736.714120370372"/>
    <s v="-"/>
    <s v="completed"/>
    <n v="9.2200000000000006"/>
    <n v="9"/>
    <n v="164.07"/>
    <n v="164.06"/>
    <n v="66.97"/>
    <n v="5.61"/>
    <n v="0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9.1999999999999993"/>
    <n v="0"/>
    <n v="0"/>
    <n v="0"/>
    <n v="1"/>
    <n v="9"/>
    <n v="9"/>
    <n v="0"/>
    <s v="Chadwick Miller"/>
    <n v="5"/>
    <n v="45"/>
    <n v="41.980000000000004"/>
    <n v="3.0199999999999996"/>
    <n v="4.6644444444444444"/>
  </r>
  <r>
    <x v="8"/>
    <s v="Week2"/>
    <d v="2025-03-21T00:00:00"/>
    <n v="8.3000000000000007"/>
    <n v="0"/>
    <n v="12"/>
    <n v="45737.37195601852"/>
    <n v="45737.772337962961"/>
    <x v="8"/>
    <s v="Big Star"/>
    <s v="-"/>
    <s v="59892520-abcc-4209-9805-a63bbde78525"/>
    <s v="1035"/>
    <n v="45729.473668981482"/>
    <n v="45737.375"/>
    <n v="45737.371828703705"/>
    <n v="45737.770833333336"/>
    <n v="45737.772372685184"/>
    <s v="-"/>
    <s v="completed"/>
    <n v="9.61"/>
    <n v="9.5"/>
    <n v="366.82"/>
    <n v="315.57"/>
    <n v="136.74"/>
    <n v="3.98"/>
    <n v="12.38"/>
    <s v="-"/>
    <n v="0"/>
    <n v="0"/>
    <n v="0"/>
    <n v="0"/>
    <s v="-"/>
    <s v="B363"/>
    <s v="B363"/>
    <s v="Minivan"/>
    <s v="Big Star "/>
    <s v="autoAccept"/>
    <n v="0"/>
    <n v="0"/>
    <n v="0"/>
    <n v="0"/>
    <n v="0"/>
    <n v="12"/>
    <n v="0"/>
    <n v="8.3000000000000007"/>
    <n v="0"/>
    <n v="0"/>
    <n v="0"/>
    <n v="1"/>
    <n v="9.5"/>
    <n v="9.5"/>
    <n v="0"/>
    <s v="Chadwick Miller"/>
    <n v="5"/>
    <n v="45"/>
    <n v="41.980000000000004"/>
    <n v="3.0199999999999996"/>
    <n v="4.6644444444444444"/>
  </r>
  <r>
    <x v="8"/>
    <s v="Week2"/>
    <d v="2025-03-22T00:00:00"/>
    <n v="6.61"/>
    <n v="0"/>
    <n v="12"/>
    <n v="45738.319594907407"/>
    <n v="45738.657708333332"/>
    <x v="8"/>
    <s v="Big Star"/>
    <s v="-"/>
    <s v="8f201852-45d9-4a5e-b722-3e1957476314"/>
    <s v="1019"/>
    <n v="45730.463356481479"/>
    <n v="45738.322916666664"/>
    <n v="45738.319606481484"/>
    <n v="45738.65625"/>
    <n v="45738.657719907409"/>
    <s v="-"/>
    <s v="completed"/>
    <n v="8.11"/>
    <n v="8"/>
    <n v="239.51"/>
    <n v="167.23"/>
    <n v="167.4"/>
    <n v="5.63"/>
    <n v="0"/>
    <s v="-"/>
    <n v="0"/>
    <n v="0"/>
    <n v="0"/>
    <n v="0"/>
    <s v="-"/>
    <s v="B363"/>
    <s v="B363"/>
    <s v="Minivan"/>
    <s v="Big Star "/>
    <s v="autoAccept"/>
    <n v="0"/>
    <n v="1"/>
    <n v="0"/>
    <n v="0"/>
    <n v="0"/>
    <n v="11"/>
    <n v="0"/>
    <n v="6.61"/>
    <n v="0"/>
    <n v="0"/>
    <n v="0"/>
    <n v="1"/>
    <n v="8"/>
    <n v="8"/>
    <n v="0"/>
    <s v="Chadwick Miller"/>
    <n v="5"/>
    <n v="45"/>
    <n v="41.980000000000004"/>
    <n v="3.0199999999999996"/>
    <n v="4.6644444444444444"/>
  </r>
  <r>
    <x v="9"/>
    <s v="Week2"/>
    <d v="2025-03-17T00:00:00"/>
    <n v="8.52"/>
    <n v="0"/>
    <n v="9"/>
    <n v="45733.2265162037"/>
    <n v="45733.66815972222"/>
    <x v="9"/>
    <s v="Big Star"/>
    <s v="-"/>
    <s v="416b96b0-b10a-45c5-b8b7-b380f7673c70"/>
    <s v="1024"/>
    <n v="45726.390740740739"/>
    <n v="45733.229166666664"/>
    <n v="45733.2265162037"/>
    <n v="45733.666666666664"/>
    <n v="45733.668171296296"/>
    <s v="-"/>
    <s v="completed"/>
    <n v="10.6"/>
    <n v="10.5"/>
    <n v="162.41"/>
    <n v="138.88999999999999"/>
    <n v="74.61"/>
    <n v="6.43"/>
    <n v="0"/>
    <s v="-"/>
    <n v="0"/>
    <n v="0"/>
    <n v="0"/>
    <n v="0"/>
    <s v="-"/>
    <s v="B337"/>
    <s v="B337"/>
    <s v="Minivan"/>
    <s v="Big Star "/>
    <s v="autoAccept"/>
    <n v="0"/>
    <n v="2"/>
    <n v="0"/>
    <n v="0"/>
    <n v="0"/>
    <n v="7"/>
    <n v="0"/>
    <n v="8.52"/>
    <n v="0"/>
    <n v="0"/>
    <n v="0"/>
    <n v="1"/>
    <n v="10.5"/>
    <n v="10.5"/>
    <n v="0"/>
    <s v="Christopher Butler"/>
    <m/>
    <m/>
    <m/>
    <m/>
    <m/>
  </r>
  <r>
    <x v="9"/>
    <s v="Week2"/>
    <d v="2025-03-18T00:00:00"/>
    <n v="8.9"/>
    <n v="0"/>
    <n v="13"/>
    <n v="45734.227870370371"/>
    <n v="45734.668113425927"/>
    <x v="9"/>
    <s v="Big Star"/>
    <s v="-"/>
    <s v="f0bc8eee-97fe-4b02-b32f-c921a03e8c1c"/>
    <s v="1024"/>
    <n v="45726.548125000001"/>
    <n v="45734.229166666664"/>
    <n v="45734.227870370371"/>
    <n v="45734.666666666664"/>
    <n v="45734.668113425927"/>
    <s v="-"/>
    <s v="completed"/>
    <n v="10.57"/>
    <n v="10.5"/>
    <n v="156.6"/>
    <n v="132.87"/>
    <n v="69.849999999999994"/>
    <n v="6.36"/>
    <n v="0"/>
    <s v="-"/>
    <n v="0"/>
    <n v="0"/>
    <n v="0"/>
    <n v="0"/>
    <s v="-"/>
    <s v="B337"/>
    <s v="B337"/>
    <s v="Minivan"/>
    <s v="Big Star "/>
    <s v="autoAccept"/>
    <n v="0"/>
    <n v="3"/>
    <n v="0"/>
    <n v="0"/>
    <n v="0"/>
    <n v="10"/>
    <n v="0"/>
    <n v="8.9"/>
    <n v="0"/>
    <n v="0"/>
    <n v="0"/>
    <n v="1"/>
    <n v="10.5"/>
    <n v="10.5"/>
    <n v="0"/>
    <s v="Christopher Butler"/>
    <m/>
    <m/>
    <m/>
    <m/>
    <m/>
  </r>
  <r>
    <x v="9"/>
    <s v="Week2"/>
    <d v="2025-03-19T00:00:00"/>
    <n v="8.2899999999999991"/>
    <n v="0"/>
    <n v="10"/>
    <n v="45735.228090277778"/>
    <n v="45735.646608796298"/>
    <x v="9"/>
    <s v="Big Star"/>
    <s v="-"/>
    <s v="49ef5d40-647e-4c91-9382-d3d145dd9ac0"/>
    <s v="1024"/>
    <n v="45727.463171296295"/>
    <n v="45735.229166666664"/>
    <n v="45735.228101851855"/>
    <n v="45735.666666666664"/>
    <n v="45735.668356481481"/>
    <s v="-"/>
    <s v="completed"/>
    <n v="10.57"/>
    <n v="10.5"/>
    <n v="178.09"/>
    <n v="145.66999999999999"/>
    <n v="81.95"/>
    <n v="6.4"/>
    <n v="0"/>
    <s v="-"/>
    <n v="0"/>
    <n v="0"/>
    <n v="0"/>
    <n v="0"/>
    <s v="-"/>
    <s v="B337"/>
    <s v="B337"/>
    <s v="Minivan"/>
    <s v="Big Star "/>
    <s v="autoAccept"/>
    <n v="0"/>
    <n v="3"/>
    <n v="0"/>
    <n v="0"/>
    <n v="0"/>
    <n v="7"/>
    <n v="0"/>
    <n v="8.2899999999999991"/>
    <n v="0"/>
    <n v="0"/>
    <n v="0"/>
    <n v="1"/>
    <n v="10.5"/>
    <n v="10.5"/>
    <n v="0"/>
    <s v="Christopher Butler"/>
    <m/>
    <m/>
    <m/>
    <m/>
    <m/>
  </r>
  <r>
    <x v="9"/>
    <s v="Week2"/>
    <d v="2025-03-20T00:00:00"/>
    <n v="7.2"/>
    <n v="0"/>
    <n v="8"/>
    <n v="45736.212708333333"/>
    <n v="45736.617175925923"/>
    <x v="9"/>
    <s v="Big Star"/>
    <s v="-"/>
    <s v="88a73961-72e8-43db-80e8-f297b3b3aaec"/>
    <s v="1024"/>
    <n v="45736.207719907405"/>
    <n v="45736.215277777781"/>
    <n v="45736.212708333333"/>
    <n v="45736.635416666664"/>
    <n v="45736.63689814815"/>
    <s v="-"/>
    <s v="completed"/>
    <n v="10.18"/>
    <n v="10.08"/>
    <n v="128.29"/>
    <n v="110.4"/>
    <n v="55.45"/>
    <n v="6.24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7"/>
    <n v="0"/>
    <n v="7.2"/>
    <n v="0"/>
    <n v="0"/>
    <n v="0"/>
    <n v="1"/>
    <n v="10.08"/>
    <n v="10.08"/>
    <n v="0"/>
    <s v="Christopher Butler"/>
    <m/>
    <m/>
    <m/>
    <m/>
    <m/>
  </r>
  <r>
    <x v="9"/>
    <s v="Week2"/>
    <d v="2025-03-21T00:00:00"/>
    <n v="7.73"/>
    <n v="0"/>
    <n v="10"/>
    <n v="45737.196064814816"/>
    <n v="45737.632916666669"/>
    <x v="9"/>
    <s v="Big Star"/>
    <s v="-"/>
    <s v="1b358849-1489-4692-8868-4a56e62121c7"/>
    <s v="1024"/>
    <n v="45729.473275462966"/>
    <n v="45737.197916666664"/>
    <n v="45737.196064814816"/>
    <n v="45737.635416666664"/>
    <n v="45737.636932870373"/>
    <s v="-"/>
    <s v="completed"/>
    <n v="10.58"/>
    <n v="10.5"/>
    <n v="166.63"/>
    <n v="140.22999999999999"/>
    <n v="80.56"/>
    <n v="6.58"/>
    <n v="0"/>
    <s v="-"/>
    <n v="0"/>
    <n v="0"/>
    <n v="0"/>
    <n v="0"/>
    <s v="-"/>
    <s v="B337"/>
    <s v="B337"/>
    <s v="Minivan"/>
    <s v="Big Star "/>
    <s v="autoAccept"/>
    <n v="0"/>
    <n v="2"/>
    <n v="0"/>
    <n v="0"/>
    <n v="0"/>
    <n v="8"/>
    <n v="0"/>
    <n v="7.73"/>
    <n v="0"/>
    <n v="0"/>
    <n v="0"/>
    <n v="1"/>
    <n v="10.5"/>
    <n v="10.5"/>
    <n v="0"/>
    <s v="Christopher Butler"/>
    <m/>
    <m/>
    <m/>
    <m/>
    <m/>
  </r>
  <r>
    <x v="10"/>
    <s v="Week2"/>
    <d v="2025-03-17T00:00:00"/>
    <n v="7.68"/>
    <n v="0"/>
    <n v="9"/>
    <n v="45733.28230324074"/>
    <n v="45733.674467592595"/>
    <x v="10"/>
    <s v="Big Star"/>
    <s v="-"/>
    <s v="170288b9-ee81-41d8-9c64-62154071e40d"/>
    <s v="1033"/>
    <n v="45726.390763888892"/>
    <n v="45733.28125"/>
    <n v="45733.27784722222"/>
    <n v="45733.677083333336"/>
    <n v="45733.678726851853"/>
    <s v="-"/>
    <s v="completed"/>
    <n v="9.6199999999999992"/>
    <n v="9.5"/>
    <n v="199.41"/>
    <n v="134.38"/>
    <n v="113.2"/>
    <n v="5.73"/>
    <n v="0"/>
    <s v="-"/>
    <n v="0"/>
    <n v="0"/>
    <n v="0"/>
    <n v="0"/>
    <s v="-"/>
    <s v="B307"/>
    <s v="B307"/>
    <s v="Minivan"/>
    <s v="Big Star "/>
    <s v="autoAccept"/>
    <n v="0"/>
    <n v="2"/>
    <n v="0"/>
    <n v="0"/>
    <n v="0"/>
    <n v="7"/>
    <n v="0"/>
    <n v="7.68"/>
    <n v="0"/>
    <n v="0"/>
    <n v="0"/>
    <n v="1"/>
    <n v="9.5"/>
    <n v="9.5"/>
    <n v="0"/>
    <s v="CoLynn  Tennyson-Nixon "/>
    <m/>
    <m/>
    <m/>
    <m/>
    <m/>
  </r>
  <r>
    <x v="10"/>
    <s v="Week2"/>
    <d v="2025-03-18T00:00:00"/>
    <n v="7.96"/>
    <n v="0"/>
    <n v="12"/>
    <n v="45734.282118055555"/>
    <n v="45734.673379629632"/>
    <x v="10"/>
    <s v="Big Star"/>
    <s v="-"/>
    <s v="8ddf3701-ac19-41f0-849f-4eac8864c6b6"/>
    <s v="1033"/>
    <n v="45726.548148148147"/>
    <n v="45734.28125"/>
    <n v="45734.277928240743"/>
    <n v="45734.677083333336"/>
    <n v="45734.678715277776"/>
    <s v="-"/>
    <s v="completed"/>
    <n v="9.6199999999999992"/>
    <n v="9.5"/>
    <n v="199.41"/>
    <n v="129.36000000000001"/>
    <n v="125.41"/>
    <n v="6.02"/>
    <n v="0"/>
    <s v="-"/>
    <n v="0"/>
    <n v="0"/>
    <n v="0"/>
    <n v="0"/>
    <s v="-"/>
    <s v="B307"/>
    <s v="B307"/>
    <s v="Minivan"/>
    <s v="Big Star "/>
    <s v="autoAccept"/>
    <n v="0"/>
    <n v="3"/>
    <n v="0"/>
    <n v="0"/>
    <n v="0"/>
    <n v="9"/>
    <n v="0"/>
    <n v="7.96"/>
    <n v="0"/>
    <n v="0"/>
    <n v="0"/>
    <n v="1"/>
    <n v="9.5"/>
    <n v="9.5"/>
    <n v="0"/>
    <s v="CoLynn  Tennyson-Nixon "/>
    <m/>
    <m/>
    <m/>
    <m/>
    <m/>
  </r>
  <r>
    <x v="12"/>
    <s v="Week2"/>
    <d v="2025-03-18T00:00:00"/>
    <n v="8.98"/>
    <n v="0"/>
    <n v="8"/>
    <n v="45734.58"/>
    <n v="45735.001539351855"/>
    <x v="3"/>
    <s v="Big Star"/>
    <s v="-"/>
    <s v="b69de2b2-9b58-4638-bc5d-1c7036b679eb"/>
    <s v="1047"/>
    <n v="45726.548194444447"/>
    <n v="45734.583333333336"/>
    <n v="45734.58"/>
    <n v="45735"/>
    <n v="45735.001550925925"/>
    <s v="-"/>
    <s v="completed"/>
    <n v="10.119999999999999"/>
    <n v="10"/>
    <n v="301.11"/>
    <n v="276.29000000000002"/>
    <n v="87.48"/>
    <n v="4.74"/>
    <n v="10.73"/>
    <s v="-"/>
    <n v="0"/>
    <n v="0"/>
    <n v="0"/>
    <n v="0"/>
    <s v="-"/>
    <s v="B314"/>
    <s v="B314"/>
    <s v="Minivan"/>
    <s v="Big Star "/>
    <s v="autoAccept"/>
    <n v="0"/>
    <n v="4"/>
    <n v="0"/>
    <n v="0"/>
    <n v="0"/>
    <n v="4"/>
    <n v="0"/>
    <n v="8.98"/>
    <n v="0"/>
    <n v="0"/>
    <n v="0"/>
    <n v="1"/>
    <n v="10"/>
    <n v="10"/>
    <n v="0"/>
    <s v="Dedricc Wilson"/>
    <m/>
    <m/>
    <m/>
    <m/>
    <m/>
  </r>
  <r>
    <x v="12"/>
    <s v="Week2"/>
    <d v="2025-03-19T00:00:00"/>
    <n v="8.56"/>
    <n v="0"/>
    <n v="11"/>
    <n v="45735.579930555556"/>
    <n v="45736.001585648148"/>
    <x v="3"/>
    <s v="Big Star"/>
    <s v="-"/>
    <s v="34bbbf61-ba5f-4db3-8902-d05617e87796"/>
    <s v="1047"/>
    <n v="45727.463182870371"/>
    <n v="45735.583333333336"/>
    <n v="45735.579942129632"/>
    <n v="45736"/>
    <n v="45736.001620370371"/>
    <s v="-"/>
    <s v="completed"/>
    <n v="10.119999999999999"/>
    <n v="10"/>
    <n v="208.09"/>
    <n v="177.68"/>
    <n v="98.33"/>
    <n v="5.56"/>
    <n v="0"/>
    <s v="-"/>
    <n v="0"/>
    <n v="0"/>
    <n v="0"/>
    <n v="0"/>
    <s v="-"/>
    <s v="B302"/>
    <s v="B302"/>
    <s v="Minivan"/>
    <s v="Big Star "/>
    <s v="autoAccept"/>
    <n v="0"/>
    <n v="1"/>
    <n v="0"/>
    <n v="0"/>
    <n v="0"/>
    <n v="10"/>
    <n v="0"/>
    <n v="8.56"/>
    <n v="0"/>
    <n v="0"/>
    <n v="0"/>
    <n v="1"/>
    <n v="10"/>
    <n v="10"/>
    <n v="0"/>
    <s v="Dedricc Wilson"/>
    <m/>
    <m/>
    <m/>
    <m/>
    <m/>
  </r>
  <r>
    <x v="13"/>
    <s v="Week2"/>
    <d v="2025-03-17T00:00:00"/>
    <n v="8.83"/>
    <n v="0"/>
    <n v="9"/>
    <n v="45733.583495370367"/>
    <n v="45734.001400462963"/>
    <x v="11"/>
    <s v="Big Star"/>
    <s v="-"/>
    <s v="3e6fd958-ae28-4e40-aa41-1107f56bcb99"/>
    <s v="1045"/>
    <n v="45726.390798611108"/>
    <n v="45733.583333333336"/>
    <n v="45733.583495370367"/>
    <n v="45734"/>
    <n v="45734.001446759263"/>
    <s v="-"/>
    <s v="completed"/>
    <n v="10.029999999999999"/>
    <n v="10"/>
    <n v="343.61"/>
    <n v="324.42"/>
    <n v="215.44"/>
    <n v="7.33"/>
    <n v="16.399999999999999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9"/>
    <n v="0"/>
    <n v="8.83"/>
    <n v="0"/>
    <n v="0"/>
    <n v="0"/>
    <n v="1"/>
    <n v="10"/>
    <n v="10"/>
    <n v="0"/>
    <s v="Diamond Leggett"/>
    <m/>
    <m/>
    <m/>
    <m/>
    <m/>
  </r>
  <r>
    <x v="13"/>
    <s v="Week2"/>
    <d v="2025-03-18T00:00:00"/>
    <n v="8.91"/>
    <n v="0"/>
    <n v="11"/>
    <n v="45734.583298611113"/>
    <n v="45735.001481481479"/>
    <x v="11"/>
    <s v="Big Star"/>
    <s v="-"/>
    <s v="6513df79-31f1-4d40-9340-94638c8da9c9"/>
    <s v="1045"/>
    <n v="45726.548194444447"/>
    <n v="45734.583333333336"/>
    <n v="45734.583298611113"/>
    <n v="45735"/>
    <n v="45735.001574074071"/>
    <s v="-"/>
    <s v="completed"/>
    <n v="10.039999999999999"/>
    <n v="10"/>
    <n v="291.16000000000003"/>
    <n v="276.38"/>
    <n v="118.9"/>
    <n v="5.15"/>
    <n v="14.1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9"/>
    <n v="0"/>
    <n v="8.91"/>
    <n v="0"/>
    <n v="0"/>
    <n v="0"/>
    <n v="1"/>
    <n v="10"/>
    <n v="10"/>
    <n v="0"/>
    <s v="Diamond Leggett"/>
    <m/>
    <m/>
    <m/>
    <m/>
    <m/>
  </r>
  <r>
    <x v="13"/>
    <s v="Week2"/>
    <d v="2025-03-19T00:00:00"/>
    <n v="10.64"/>
    <n v="0"/>
    <n v="12"/>
    <n v="45735.584270833337"/>
    <n v="45736.052141203705"/>
    <x v="11"/>
    <s v="Big Star"/>
    <s v="-"/>
    <s v="41e68dbf-2e47-4a2d-93d9-eb5ebe14b000"/>
    <s v="1045"/>
    <n v="45727.463182870371"/>
    <n v="45735.583333333336"/>
    <n v="45735.584270833337"/>
    <n v="45736"/>
    <n v="45736.052152777775"/>
    <s v="-"/>
    <s v="completed"/>
    <n v="11.23"/>
    <n v="10"/>
    <n v="394.14"/>
    <n v="383.38"/>
    <n v="122.37"/>
    <n v="5.58"/>
    <n v="0"/>
    <s v="Reported something is hanging from vehicle; can't transport. RS Tracy Jordan will transport pax, PCA home.- CR"/>
    <n v="0"/>
    <n v="0"/>
    <n v="0"/>
    <n v="0"/>
    <s v="-"/>
    <s v="B329"/>
    <s v="B329"/>
    <s v="Minivan"/>
    <s v="Big Star "/>
    <s v="autoAccept"/>
    <n v="0"/>
    <n v="1"/>
    <n v="0"/>
    <n v="0"/>
    <n v="0"/>
    <n v="11"/>
    <n v="0"/>
    <n v="10.64"/>
    <n v="0"/>
    <n v="0"/>
    <n v="0"/>
    <n v="1"/>
    <n v="10"/>
    <n v="10"/>
    <n v="0"/>
    <s v="Diamond Leggett"/>
    <m/>
    <m/>
    <m/>
    <m/>
    <m/>
  </r>
  <r>
    <x v="13"/>
    <s v="Week2"/>
    <d v="2025-03-20T00:00:00"/>
    <n v="10.62"/>
    <n v="0"/>
    <n v="10"/>
    <n v="45736.583182870374"/>
    <n v="45737.056967592594"/>
    <x v="11"/>
    <s v="Big Star"/>
    <s v="-"/>
    <s v="756dc933-d43a-4f7e-98f7-9c0a66faaad9"/>
    <s v="1045"/>
    <n v="45727.426516203705"/>
    <n v="45736.583333333336"/>
    <n v="45736.583182870374"/>
    <n v="45737"/>
    <n v="45737.056990740741"/>
    <s v="-"/>
    <s v="completed"/>
    <n v="11.37"/>
    <n v="10"/>
    <n v="204.43"/>
    <n v="198.4"/>
    <n v="90.88"/>
    <n v="7.62"/>
    <n v="14.48"/>
    <s v="-"/>
    <n v="0"/>
    <n v="0"/>
    <n v="0"/>
    <n v="0"/>
    <s v="-"/>
    <s v="B329"/>
    <s v="B329"/>
    <s v="Minivan"/>
    <s v="Big Star "/>
    <s v="autoAccept"/>
    <n v="0"/>
    <n v="2"/>
    <n v="0"/>
    <n v="0"/>
    <n v="0"/>
    <n v="8"/>
    <n v="0"/>
    <n v="10.62"/>
    <n v="0"/>
    <n v="0"/>
    <n v="0"/>
    <n v="1"/>
    <n v="10"/>
    <n v="10"/>
    <n v="0"/>
    <s v="Diamond Leggett"/>
    <m/>
    <m/>
    <m/>
    <m/>
    <m/>
  </r>
  <r>
    <x v="14"/>
    <s v="Week2"/>
    <d v="2025-03-17T00:00:00"/>
    <n v="10.37"/>
    <n v="0"/>
    <n v="15"/>
    <n v="45733.277881944443"/>
    <n v="45733.723611111112"/>
    <x v="12"/>
    <s v="Big Star"/>
    <s v="-"/>
    <s v="dddeb2a1-f214-4d28-942d-7f2c95763f12"/>
    <s v="1029"/>
    <n v="45726.390775462962"/>
    <n v="45733.28125"/>
    <n v="45733.277881944443"/>
    <n v="45733.71875"/>
    <n v="45733.723657407405"/>
    <s v="-"/>
    <s v="completed"/>
    <n v="10.7"/>
    <n v="10.5"/>
    <n v="212.89"/>
    <n v="207.63"/>
    <n v="25.4"/>
    <n v="2.82"/>
    <n v="0"/>
    <s v="-"/>
    <n v="0"/>
    <n v="0"/>
    <n v="0"/>
    <n v="0"/>
    <s v="-"/>
    <s v="B362"/>
    <s v="B362"/>
    <s v="Minivan"/>
    <s v="Big Star "/>
    <s v="autoAccept"/>
    <n v="0"/>
    <n v="0"/>
    <n v="0"/>
    <n v="0"/>
    <n v="0"/>
    <n v="15"/>
    <n v="0"/>
    <n v="10.37"/>
    <n v="0"/>
    <n v="0"/>
    <n v="0"/>
    <n v="1"/>
    <n v="10.5"/>
    <n v="10.5"/>
    <n v="0"/>
    <s v="Elizabeth Garcia"/>
    <m/>
    <m/>
    <m/>
    <m/>
    <m/>
  </r>
  <r>
    <x v="14"/>
    <s v="Week2"/>
    <d v="2025-03-19T00:00:00"/>
    <n v="9.2899999999999991"/>
    <n v="0"/>
    <n v="10"/>
    <n v="45735.251585648148"/>
    <n v="45735.688819444447"/>
    <x v="12"/>
    <s v="Big Star"/>
    <s v="-"/>
    <s v="8ab8e2e9-6c77-45f9-88e3-6a550bb15bec"/>
    <s v="1029"/>
    <n v="45727.463171296295"/>
    <n v="45735.25"/>
    <n v="45735.251585648148"/>
    <n v="45735.6875"/>
    <n v="45735.689097222225"/>
    <s v="-"/>
    <s v="completed"/>
    <n v="10.5"/>
    <n v="10.5"/>
    <n v="238.65"/>
    <n v="206.63"/>
    <n v="116.36"/>
    <n v="5.32"/>
    <n v="0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8"/>
    <n v="0"/>
    <n v="9.2899999999999991"/>
    <n v="0"/>
    <n v="0"/>
    <n v="0"/>
    <n v="1"/>
    <n v="10.5"/>
    <n v="10.5"/>
    <n v="0"/>
    <s v="Elizabeth Garcia"/>
    <m/>
    <m/>
    <m/>
    <m/>
    <m/>
  </r>
  <r>
    <x v="14"/>
    <s v="Week2"/>
    <d v="2025-03-20T00:00:00"/>
    <n v="8.15"/>
    <n v="0"/>
    <n v="11"/>
    <n v="45736.246562499997"/>
    <n v="45736.673009259262"/>
    <x v="12"/>
    <s v="Big Star"/>
    <s v="-"/>
    <s v="10c24948-a486-4fe2-b208-f2c8d5048e6c"/>
    <s v="1029"/>
    <n v="45727.426458333335"/>
    <n v="45736.25"/>
    <n v="45736.246574074074"/>
    <n v="45736.6875"/>
    <n v="45736.689062500001"/>
    <s v="-"/>
    <s v="completed"/>
    <n v="10.62"/>
    <n v="10.5"/>
    <n v="244.46"/>
    <n v="192.91"/>
    <n v="122.97"/>
    <n v="7.22"/>
    <n v="0"/>
    <s v="pause2 min rematch trip bn "/>
    <n v="0"/>
    <n v="0"/>
    <n v="0"/>
    <n v="0"/>
    <s v="-"/>
    <s v="B362"/>
    <s v="B362"/>
    <s v="Minivan"/>
    <s v="Big Star "/>
    <s v="autoAccept"/>
    <n v="0"/>
    <n v="2"/>
    <n v="0"/>
    <n v="0"/>
    <n v="0"/>
    <n v="9"/>
    <n v="0"/>
    <n v="8.15"/>
    <n v="0"/>
    <n v="0"/>
    <n v="0"/>
    <n v="1"/>
    <n v="10.5"/>
    <n v="10.5"/>
    <n v="0"/>
    <s v="Elizabeth Garcia"/>
    <m/>
    <m/>
    <m/>
    <m/>
    <m/>
  </r>
  <r>
    <x v="14"/>
    <s v="Week2"/>
    <d v="2025-03-21T00:00:00"/>
    <n v="8.76"/>
    <n v="0"/>
    <n v="11"/>
    <n v="45737.24664351852"/>
    <n v="45737.688946759263"/>
    <x v="12"/>
    <s v="Big Star"/>
    <s v="-"/>
    <s v="f62f6a8b-5782-4177-8612-b5fb3106efc4"/>
    <s v="1029"/>
    <n v="45729.473379629628"/>
    <n v="45737.25"/>
    <n v="45737.24664351852"/>
    <n v="45737.6875"/>
    <n v="45737.688946759263"/>
    <s v="-"/>
    <s v="completed"/>
    <n v="10.62"/>
    <n v="10.5"/>
    <n v="240.56"/>
    <n v="186.15"/>
    <n v="119.14"/>
    <n v="5.83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0"/>
    <n v="0"/>
    <n v="8.76"/>
    <n v="0"/>
    <n v="0"/>
    <n v="0"/>
    <n v="1"/>
    <n v="10.5"/>
    <n v="10.5"/>
    <n v="0"/>
    <s v="Elizabeth Garcia"/>
    <m/>
    <m/>
    <m/>
    <m/>
    <m/>
  </r>
  <r>
    <x v="15"/>
    <s v="Week2"/>
    <d v="2025-03-17T00:00:00"/>
    <n v="8.14"/>
    <n v="0"/>
    <n v="11"/>
    <n v="45733.29378472222"/>
    <n v="45733.688888888886"/>
    <x v="3"/>
    <s v="Big Star"/>
    <s v="-"/>
    <s v="a8553a33-8e56-433e-8d87-025877cfe153"/>
    <s v="1011"/>
    <n v="45726.390775462962"/>
    <n v="45733.291666666664"/>
    <n v="45733.29378472222"/>
    <n v="45733.6875"/>
    <n v="45733.688981481479"/>
    <s v="-"/>
    <s v="completed"/>
    <n v="9.48"/>
    <n v="9.5"/>
    <n v="268.41000000000003"/>
    <n v="228.07"/>
    <n v="176.62"/>
    <n v="5.99"/>
    <n v="89.03"/>
    <s v="rescue trip "/>
    <n v="0"/>
    <n v="0"/>
    <n v="0"/>
    <n v="0"/>
    <s v="-"/>
    <s v="B356"/>
    <s v="B356"/>
    <s v="Minivan"/>
    <s v="Big Star "/>
    <s v="autoAccept"/>
    <n v="0"/>
    <n v="3"/>
    <n v="0"/>
    <n v="0"/>
    <n v="0"/>
    <n v="8"/>
    <n v="0"/>
    <n v="8.14"/>
    <n v="0"/>
    <n v="0"/>
    <n v="0"/>
    <n v="1"/>
    <n v="9.48"/>
    <n v="9.48"/>
    <n v="0"/>
    <s v="Elva Garcia"/>
    <m/>
    <m/>
    <m/>
    <m/>
    <m/>
  </r>
  <r>
    <x v="16"/>
    <s v="Week2"/>
    <d v="2025-03-19T00:00:00"/>
    <n v="6.86"/>
    <n v="0"/>
    <n v="6"/>
    <n v="45735.541030092594"/>
    <n v="45735.957187499997"/>
    <x v="7"/>
    <s v="Big Star"/>
    <s v="-"/>
    <s v="a589c2f3-0b1d-4a53-934f-8c99e7c89512"/>
    <s v="1041"/>
    <n v="45734.616805555554"/>
    <n v="45735.541666666664"/>
    <n v="45735.541030092594"/>
    <n v="45735.958333333336"/>
    <n v="45735.95721064815"/>
    <s v="-"/>
    <s v="completed"/>
    <n v="9.99"/>
    <n v="10"/>
    <n v="285.39"/>
    <n v="184.21"/>
    <n v="169.79"/>
    <n v="7.56"/>
    <n v="0.78"/>
    <s v="-"/>
    <n v="0.51694444444444443"/>
    <n v="1"/>
    <n v="0.5"/>
    <n v="0.93"/>
    <s v="{&quot;scheduledTs&quot;:1742436829,&quot;startedTs&quot;:1742434981,&quot;completedTs&quot;:1742436842,&quot;cancelledTs&quot;:null}"/>
    <s v="B332"/>
    <s v="B332"/>
    <s v="Minivan"/>
    <s v="Big Star "/>
    <s v="autoAccept"/>
    <n v="0"/>
    <n v="0"/>
    <n v="0"/>
    <n v="0"/>
    <n v="0"/>
    <n v="6"/>
    <n v="0"/>
    <n v="6.86"/>
    <n v="0"/>
    <n v="0"/>
    <n v="0"/>
    <n v="1"/>
    <n v="9.99"/>
    <n v="9.4730555555555558"/>
    <n v="0"/>
    <s v="Jacqueline Harris"/>
    <m/>
    <m/>
    <m/>
    <m/>
    <m/>
  </r>
  <r>
    <x v="16"/>
    <s v="Week2"/>
    <d v="2025-03-20T00:00:00"/>
    <n v="5.72"/>
    <n v="0"/>
    <n v="5"/>
    <n v="45736.5390625"/>
    <n v="45736.959537037037"/>
    <x v="7"/>
    <s v="Big Star"/>
    <s v="-"/>
    <s v="3312be0d-497c-4c53-9426-beb6cea5ffed"/>
    <s v="1041"/>
    <n v="45727.426504629628"/>
    <n v="45736.541666666664"/>
    <n v="45736.5390625"/>
    <n v="45736.958333333336"/>
    <n v="45736.959872685184"/>
    <s v="-"/>
    <s v="completed"/>
    <n v="10.1"/>
    <n v="10"/>
    <n v="377.16"/>
    <n v="253.07"/>
    <n v="166.68"/>
    <n v="6.33"/>
    <n v="0"/>
    <s v="-"/>
    <n v="0.5163888888888889"/>
    <n v="1"/>
    <n v="0.5"/>
    <n v="2.14"/>
    <s v="{&quot;scheduledTs&quot;:1742519885,&quot;startedTs&quot;:1742518081,&quot;completedTs&quot;:1742519940,&quot;cancelledTs&quot;:null}"/>
    <s v="B332"/>
    <s v="B332"/>
    <s v="Minivan"/>
    <s v="Big Star "/>
    <s v="autoAccept"/>
    <n v="0"/>
    <n v="0"/>
    <n v="0"/>
    <n v="0"/>
    <n v="0"/>
    <n v="5"/>
    <n v="0"/>
    <n v="5.72"/>
    <n v="0"/>
    <n v="0"/>
    <n v="0"/>
    <n v="1"/>
    <n v="10"/>
    <n v="9.4836111111111112"/>
    <n v="0"/>
    <s v="Jacqueline Harris"/>
    <m/>
    <m/>
    <m/>
    <m/>
    <m/>
  </r>
  <r>
    <x v="16"/>
    <s v="Week2"/>
    <d v="2025-03-21T00:00:00"/>
    <n v="8.91"/>
    <n v="0"/>
    <n v="8"/>
    <n v="45737.580289351848"/>
    <n v="45738.00141203704"/>
    <x v="7"/>
    <s v="Big Star"/>
    <s v="-"/>
    <s v="080a1a70-6a0a-4d3d-8f7f-2bce36c194c3"/>
    <s v="1041"/>
    <n v="45729.47378472222"/>
    <n v="45737.583333333336"/>
    <n v="45737.580289351848"/>
    <n v="45738"/>
    <n v="45738.001435185186"/>
    <s v="-"/>
    <s v="completed"/>
    <n v="10.11"/>
    <n v="10"/>
    <n v="319.45"/>
    <n v="308"/>
    <n v="142.91"/>
    <n v="7.39"/>
    <n v="4.28"/>
    <s v="-"/>
    <n v="0.5"/>
    <n v="2"/>
    <n v="1"/>
    <n v="3.44"/>
    <s v="{&quot;scheduledTs&quot;:1742613086,&quot;startedTs&quot;:null,&quot;completedTs&quot;:null,&quot;cancelledTs&quot;:1742603803},{&quot;scheduledTs&quot;:1742615131,&quot;startedTs&quot;:1742613360,&quot;completedTs&quot;:1742615160,&quot;cancelledTs&quot;:null}"/>
    <s v="B332"/>
    <s v="B332"/>
    <s v="Minivan"/>
    <s v="Big Star "/>
    <s v="autoAccept"/>
    <n v="0"/>
    <n v="2"/>
    <n v="0"/>
    <n v="0"/>
    <n v="0"/>
    <n v="6"/>
    <n v="0"/>
    <n v="8.91"/>
    <n v="0"/>
    <n v="0"/>
    <n v="0"/>
    <n v="1"/>
    <n v="10"/>
    <n v="9.5"/>
    <n v="0"/>
    <s v="Jacqueline Harris"/>
    <m/>
    <m/>
    <m/>
    <m/>
    <m/>
  </r>
  <r>
    <x v="16"/>
    <s v="Week2"/>
    <d v="2025-03-22T00:00:00"/>
    <n v="8.2799999999999994"/>
    <n v="0"/>
    <n v="10"/>
    <n v="45738.621805555558"/>
    <n v="45739.001493055555"/>
    <x v="7"/>
    <s v="Big Star"/>
    <s v="-"/>
    <s v="e6258d34-9793-4ecb-80e6-aa303fb6b93a"/>
    <s v="1041"/>
    <n v="45730.463483796295"/>
    <n v="45738.625"/>
    <n v="45738.621805555558"/>
    <n v="45739"/>
    <n v="45739.001516203702"/>
    <s v="-"/>
    <s v="completed"/>
    <n v="9.11"/>
    <n v="9"/>
    <n v="295.70999999999998"/>
    <n v="271.08999999999997"/>
    <n v="188.22"/>
    <n v="6.01"/>
    <n v="16.05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9"/>
    <n v="0"/>
    <n v="8.2799999999999994"/>
    <n v="0"/>
    <n v="0"/>
    <n v="0"/>
    <n v="1"/>
    <n v="9"/>
    <n v="9"/>
    <n v="0"/>
    <s v="Jacqueline Harris"/>
    <m/>
    <m/>
    <m/>
    <m/>
    <m/>
  </r>
  <r>
    <x v="16"/>
    <s v="Week2"/>
    <d v="2025-03-23T00:00:00"/>
    <n v="6.86"/>
    <n v="0"/>
    <n v="6"/>
    <n v="45739.665601851855"/>
    <n v="45740.000763888886"/>
    <x v="7"/>
    <s v="Big Star"/>
    <s v="-"/>
    <s v="1590fc4e-04b2-46bd-bf96-50051d352a88"/>
    <s v="-"/>
    <n v="45739.665405092594"/>
    <n v="45739.666666666664"/>
    <n v="45739.665601851855"/>
    <n v="45739.999305555553"/>
    <n v="45740.000775462962"/>
    <s v="-"/>
    <s v="completed"/>
    <n v="8.0399999999999991"/>
    <n v="7.98"/>
    <n v="240.8"/>
    <n v="201.85"/>
    <n v="114.54"/>
    <n v="5.26"/>
    <n v="10.32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5"/>
    <n v="0"/>
    <n v="6.86"/>
    <n v="0"/>
    <n v="0"/>
    <n v="0"/>
    <n v="1"/>
    <n v="7.98"/>
    <n v="7.98"/>
    <n v="0"/>
    <s v="Jacqueline Harris"/>
    <m/>
    <m/>
    <m/>
    <m/>
    <m/>
  </r>
  <r>
    <x v="17"/>
    <s v="Week2"/>
    <d v="2025-03-17T00:00:00"/>
    <n v="8.35"/>
    <n v="0"/>
    <n v="10"/>
    <n v="45733.27784722222"/>
    <n v="45733.678680555553"/>
    <x v="3"/>
    <s v="Big Star"/>
    <s v="-"/>
    <s v="4962d4c7-96a4-49a8-9009-f66f6a49ea3a"/>
    <s v="1030"/>
    <n v="45726.390775462962"/>
    <n v="45733.28125"/>
    <n v="45733.277858796297"/>
    <n v="45733.677083333336"/>
    <n v="45733.678680555553"/>
    <s v="-"/>
    <s v="completed"/>
    <n v="9.6199999999999992"/>
    <n v="9.5"/>
    <n v="327.73"/>
    <n v="280.83999999999997"/>
    <n v="134.18"/>
    <n v="4.26"/>
    <n v="0"/>
    <s v="provider asked wants vehicle be paused due to vehicle swap SW"/>
    <n v="0"/>
    <n v="0"/>
    <n v="0"/>
    <n v="0"/>
    <s v="-"/>
    <s v="B366"/>
    <s v="B366"/>
    <s v="Minivan"/>
    <s v="Big Star "/>
    <s v="autoAccept"/>
    <n v="0"/>
    <n v="2"/>
    <n v="0"/>
    <n v="0"/>
    <n v="0"/>
    <n v="8"/>
    <n v="0"/>
    <n v="8.35"/>
    <n v="0"/>
    <n v="0"/>
    <n v="0"/>
    <n v="1"/>
    <n v="9.5"/>
    <n v="9.5"/>
    <n v="0"/>
    <s v="Jalicea Mayberry"/>
    <m/>
    <m/>
    <m/>
    <m/>
    <m/>
  </r>
  <r>
    <x v="17"/>
    <s v="Week2"/>
    <d v="2025-03-18T00:00:00"/>
    <n v="7.66"/>
    <n v="0"/>
    <n v="8"/>
    <n v="45734.288356481484"/>
    <n v="45734.646956018521"/>
    <x v="3"/>
    <s v="Big Star"/>
    <s v="-"/>
    <s v="26a0e7ff-68c8-4913-b627-607741905622"/>
    <s v="1011"/>
    <n v="45726.548171296294"/>
    <n v="45734.291666666664"/>
    <n v="45734.288356481484"/>
    <n v="45734.645833333336"/>
    <n v="45734.646956018521"/>
    <s v="-"/>
    <s v="completed"/>
    <n v="8.61"/>
    <n v="8.5"/>
    <n v="296.76"/>
    <n v="263.70999999999998"/>
    <n v="106.45"/>
    <n v="4.99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8"/>
    <n v="0"/>
    <n v="7.66"/>
    <n v="0"/>
    <n v="0"/>
    <n v="0"/>
    <n v="1"/>
    <n v="8.5"/>
    <n v="8.5"/>
    <n v="0"/>
    <s v="Jalicea Mayberry"/>
    <m/>
    <m/>
    <m/>
    <m/>
    <m/>
  </r>
  <r>
    <x v="17"/>
    <s v="Week2"/>
    <d v="2025-03-19T00:00:00"/>
    <n v="9.51"/>
    <n v="0"/>
    <n v="13"/>
    <n v="45735.277858796297"/>
    <n v="45735.720196759263"/>
    <x v="3"/>
    <s v="Big Star"/>
    <s v="-"/>
    <s v="fc6f1f5c-19d8-4c3c-88c6-2e291b6e73a7"/>
    <s v="1030"/>
    <n v="45727.463171296295"/>
    <n v="45735.28125"/>
    <n v="45735.277858796297"/>
    <n v="45735.71875"/>
    <n v="45735.720208333332"/>
    <s v="-"/>
    <s v="completed"/>
    <n v="10.62"/>
    <n v="10.5"/>
    <n v="363.96"/>
    <n v="284.73"/>
    <n v="175.93"/>
    <n v="5.93"/>
    <n v="0"/>
    <s v="-"/>
    <n v="0"/>
    <n v="0"/>
    <n v="0"/>
    <n v="0"/>
    <s v="-"/>
    <s v="B366"/>
    <s v="B366"/>
    <s v="Minivan"/>
    <s v="Big Star "/>
    <s v="autoAccept"/>
    <n v="0"/>
    <n v="2"/>
    <n v="0"/>
    <n v="0"/>
    <n v="0"/>
    <n v="11"/>
    <n v="0"/>
    <n v="9.51"/>
    <n v="0"/>
    <n v="0"/>
    <n v="0"/>
    <n v="1"/>
    <n v="10.5"/>
    <n v="10.5"/>
    <n v="0"/>
    <s v="Jalicea Mayberry"/>
    <m/>
    <m/>
    <m/>
    <m/>
    <m/>
  </r>
  <r>
    <x v="17"/>
    <s v="Week2"/>
    <d v="2025-03-20T00:00:00"/>
    <n v="8.16"/>
    <n v="0"/>
    <n v="9"/>
    <n v="45736.298703703702"/>
    <n v="45736.65766203704"/>
    <x v="3"/>
    <s v="Big Star"/>
    <s v="-"/>
    <s v="65af24a2-cf8b-40b5-98ad-47643ec3fbee"/>
    <s v="1013"/>
    <n v="45727.426481481481"/>
    <n v="45736.302083333336"/>
    <n v="45736.298703703702"/>
    <n v="45736.65625"/>
    <n v="45736.65766203704"/>
    <s v="-"/>
    <s v="completed"/>
    <n v="8.6199999999999992"/>
    <n v="8.5"/>
    <n v="311.89999999999998"/>
    <n v="294.18"/>
    <n v="119.52"/>
    <n v="3.93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9"/>
    <n v="0"/>
    <n v="8.16"/>
    <n v="0"/>
    <n v="0"/>
    <n v="0"/>
    <n v="1"/>
    <n v="8.5"/>
    <n v="8.5"/>
    <n v="0"/>
    <s v="Jalicea Mayberry"/>
    <m/>
    <m/>
    <m/>
    <m/>
    <m/>
  </r>
  <r>
    <x v="17"/>
    <s v="Week2"/>
    <d v="2025-03-22T00:00:00"/>
    <n v="5.36"/>
    <n v="0"/>
    <n v="5"/>
    <n v="45738.329918981479"/>
    <n v="45738.668240740742"/>
    <x v="3"/>
    <s v="Big Star"/>
    <s v="-"/>
    <s v="077333ad-a0d8-4571-9fb3-0bc218af5aaa"/>
    <s v="1013"/>
    <n v="45730.463368055556"/>
    <n v="45738.333333333336"/>
    <n v="45738.329930555556"/>
    <n v="45738.666666666664"/>
    <n v="45738.668275462966"/>
    <s v="-"/>
    <s v="completed"/>
    <n v="8.1199999999999992"/>
    <n v="8"/>
    <n v="303.76"/>
    <n v="242.69"/>
    <n v="157.69"/>
    <n v="5.22"/>
    <n v="0"/>
    <s v="-"/>
    <n v="0"/>
    <n v="0"/>
    <n v="0"/>
    <n v="0"/>
    <s v="-"/>
    <s v="B366"/>
    <s v="B366"/>
    <s v="Minivan"/>
    <s v="Big Star "/>
    <s v="autoAccept"/>
    <n v="0"/>
    <n v="1"/>
    <n v="0"/>
    <n v="0"/>
    <n v="0"/>
    <n v="4"/>
    <n v="0"/>
    <n v="5.36"/>
    <n v="0"/>
    <n v="0"/>
    <n v="0"/>
    <n v="1"/>
    <n v="8"/>
    <n v="8"/>
    <n v="0"/>
    <s v="Jalicea Mayberry"/>
    <m/>
    <m/>
    <m/>
    <m/>
    <m/>
  </r>
  <r>
    <x v="17"/>
    <s v="Week2"/>
    <d v="2025-03-23T00:00:00"/>
    <n v="5.91"/>
    <n v="0"/>
    <n v="9"/>
    <n v="45739.277858796297"/>
    <n v="45739.616099537037"/>
    <x v="3"/>
    <s v="Big Star"/>
    <s v="-"/>
    <s v="a14f95cd-a1de-4476-85a8-6e7d688de28c"/>
    <s v="1011"/>
    <n v="45730.467905092592"/>
    <n v="45739.28125"/>
    <n v="45739.277858796297"/>
    <n v="45739.614583333336"/>
    <n v="45739.616168981483"/>
    <s v="-"/>
    <s v="completed"/>
    <n v="8.1199999999999992"/>
    <n v="8"/>
    <n v="279.89"/>
    <n v="217.98"/>
    <n v="132.88"/>
    <n v="4.47"/>
    <n v="1.7"/>
    <s v="-"/>
    <n v="0"/>
    <n v="0"/>
    <n v="0"/>
    <n v="0"/>
    <s v="-"/>
    <s v="B357"/>
    <s v="B357"/>
    <s v="Minivan"/>
    <s v="Big Star "/>
    <s v="autoAccept"/>
    <n v="0"/>
    <n v="0"/>
    <n v="0"/>
    <n v="0"/>
    <n v="0"/>
    <n v="9"/>
    <n v="0"/>
    <n v="5.91"/>
    <n v="0"/>
    <n v="0"/>
    <n v="0"/>
    <n v="1"/>
    <n v="8"/>
    <n v="8"/>
    <n v="0"/>
    <s v="Jalicea Mayberry"/>
    <m/>
    <m/>
    <m/>
    <m/>
    <m/>
  </r>
  <r>
    <x v="18"/>
    <s v="Week2"/>
    <d v="2025-03-17T00:00:00"/>
    <n v="8.15"/>
    <n v="0"/>
    <n v="13"/>
    <n v="45733.142430555556"/>
    <n v="45733.519074074073"/>
    <x v="7"/>
    <s v="Big Star"/>
    <s v="-"/>
    <s v="3b2d5cf5-a710-478f-be88-5cb567673229"/>
    <s v="1001"/>
    <n v="45726.390717592592"/>
    <n v="45733.145833333336"/>
    <n v="45733.142430555556"/>
    <n v="45733.520833333336"/>
    <n v="45733.519097222219"/>
    <s v="-"/>
    <s v="completed"/>
    <n v="9.0399999999999991"/>
    <n v="9"/>
    <n v="200.78"/>
    <n v="198.14"/>
    <n v="96.7"/>
    <n v="4.59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2"/>
    <n v="0"/>
    <n v="8.15"/>
    <n v="0"/>
    <n v="0"/>
    <n v="0"/>
    <n v="1"/>
    <n v="9"/>
    <n v="9"/>
    <n v="0"/>
    <s v="James Phillips"/>
    <m/>
    <m/>
    <m/>
    <m/>
    <m/>
  </r>
  <r>
    <x v="18"/>
    <s v="Week2"/>
    <d v="2025-03-18T00:00:00"/>
    <n v="4.66"/>
    <n v="0"/>
    <n v="6"/>
    <n v="45734.142395833333"/>
    <n v="45734.517511574071"/>
    <x v="7"/>
    <s v="Big Star"/>
    <s v="-"/>
    <s v="b1d09ace-96f0-4d56-927c-30e0d26de1f9"/>
    <s v="1001"/>
    <n v="45726.548090277778"/>
    <n v="45734.145833333336"/>
    <n v="45734.142407407409"/>
    <n v="45734.520833333336"/>
    <n v="45734.517534722225"/>
    <s v="-"/>
    <s v="completed"/>
    <n v="9"/>
    <n v="9"/>
    <n v="108.5"/>
    <n v="83.14"/>
    <n v="44.23"/>
    <n v="6.02"/>
    <n v="0.98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6"/>
    <n v="0"/>
    <n v="4.66"/>
    <n v="0"/>
    <n v="0"/>
    <n v="0"/>
    <n v="1"/>
    <n v="9"/>
    <n v="9"/>
    <n v="0"/>
    <s v="James Phillips"/>
    <m/>
    <m/>
    <m/>
    <m/>
    <m/>
  </r>
  <r>
    <x v="18"/>
    <s v="Week2"/>
    <d v="2025-03-19T00:00:00"/>
    <n v="7.78"/>
    <n v="0"/>
    <n v="8"/>
    <n v="45735.142407407409"/>
    <n v="45735.517361111109"/>
    <x v="7"/>
    <s v="Big Star"/>
    <s v="-"/>
    <s v="2d364017-b422-4697-8680-85dd5abe8531"/>
    <s v="1001"/>
    <n v="45727.463171296295"/>
    <n v="45735.145833333336"/>
    <n v="45735.142407407409"/>
    <n v="45735.520833333336"/>
    <n v="45735.517384259256"/>
    <s v="-"/>
    <s v="completed"/>
    <n v="9"/>
    <n v="9"/>
    <n v="172.29"/>
    <n v="142.32"/>
    <n v="81.66"/>
    <n v="3.8"/>
    <n v="0.67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8"/>
    <n v="0"/>
    <n v="7.78"/>
    <n v="0"/>
    <n v="0"/>
    <n v="0"/>
    <n v="1"/>
    <n v="9"/>
    <n v="9"/>
    <n v="0"/>
    <s v="James Phillips"/>
    <m/>
    <m/>
    <m/>
    <m/>
    <m/>
  </r>
  <r>
    <x v="18"/>
    <s v="Week2"/>
    <d v="2025-03-20T00:00:00"/>
    <n v="6.65"/>
    <n v="0"/>
    <n v="10"/>
    <n v="45736.142430555556"/>
    <n v="45736.517951388887"/>
    <x v="7"/>
    <s v="Big Star"/>
    <s v="-"/>
    <s v="7f6efb28-5b52-42dd-8e9d-569bab65fd1e"/>
    <s v="1001"/>
    <n v="45727.426423611112"/>
    <n v="45736.145833333336"/>
    <n v="45736.142430555556"/>
    <n v="45736.520833333336"/>
    <n v="45736.517974537041"/>
    <s v="-"/>
    <s v="completed"/>
    <n v="9.01"/>
    <n v="9"/>
    <n v="152.53"/>
    <n v="122.76"/>
    <n v="64.88"/>
    <n v="5.84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6.65"/>
    <n v="0"/>
    <n v="0"/>
    <n v="0"/>
    <n v="1"/>
    <n v="9"/>
    <n v="9"/>
    <n v="0"/>
    <s v="James Phillips"/>
    <m/>
    <m/>
    <m/>
    <m/>
    <m/>
  </r>
  <r>
    <x v="18"/>
    <s v="Week2"/>
    <d v="2025-03-21T00:00:00"/>
    <n v="8.17"/>
    <n v="0"/>
    <n v="11"/>
    <n v="45737.142824074072"/>
    <n v="45737.517488425925"/>
    <x v="7"/>
    <s v="Big Star"/>
    <s v="-"/>
    <s v="d07a20fb-21e5-4cd1-9af9-93deaaa30cc6"/>
    <s v="1001"/>
    <n v="45729.473113425927"/>
    <n v="45737.145833333336"/>
    <n v="45737.142824074072"/>
    <n v="45737.520833333336"/>
    <n v="45737.517511574071"/>
    <s v="-"/>
    <s v="completed"/>
    <n v="8.99"/>
    <n v="9"/>
    <n v="152.05000000000001"/>
    <n v="143.12"/>
    <n v="56.51"/>
    <n v="5.7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0"/>
    <n v="0"/>
    <n v="8.17"/>
    <n v="0"/>
    <n v="0"/>
    <n v="0"/>
    <n v="1"/>
    <n v="8.99"/>
    <n v="8.99"/>
    <n v="0"/>
    <s v="James Phillips"/>
    <m/>
    <m/>
    <m/>
    <m/>
    <m/>
  </r>
  <r>
    <x v="19"/>
    <s v="Week2"/>
    <d v="2025-03-17T00:00:00"/>
    <n v="7.32"/>
    <n v="0"/>
    <n v="9"/>
    <n v="45733.154641203706"/>
    <n v="45733.529374999998"/>
    <x v="7"/>
    <s v="Big Star"/>
    <s v="-"/>
    <s v="4c769088-138b-4a69-88da-c6baeefd2958"/>
    <s v="1007"/>
    <n v="45726.390717592592"/>
    <n v="45733.15625"/>
    <n v="45733.154641203706"/>
    <n v="45733.53125"/>
    <n v="45733.532881944448"/>
    <s v="-"/>
    <s v="completed"/>
    <n v="9.08"/>
    <n v="9"/>
    <n v="108.53"/>
    <n v="92.51"/>
    <n v="52.48"/>
    <n v="5.78"/>
    <n v="2.17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8"/>
    <n v="0"/>
    <n v="7.32"/>
    <n v="0"/>
    <n v="0"/>
    <n v="0"/>
    <n v="1"/>
    <n v="9"/>
    <n v="9"/>
    <n v="0"/>
    <s v="Janet Sutton"/>
    <m/>
    <m/>
    <m/>
    <m/>
    <m/>
  </r>
  <r>
    <x v="19"/>
    <s v="Week2"/>
    <d v="2025-03-18T00:00:00"/>
    <n v="7.61"/>
    <n v="0"/>
    <n v="12"/>
    <n v="45734.153599537036"/>
    <n v="45734.532592592594"/>
    <x v="7"/>
    <s v="Big Star"/>
    <s v="-"/>
    <s v="a6b06451-ce49-4c8a-a112-64a6acfc6818"/>
    <s v="1007"/>
    <n v="45726.548090277778"/>
    <n v="45734.15625"/>
    <n v="45734.153599537036"/>
    <n v="45734.53125"/>
    <n v="45734.532708333332"/>
    <s v="-"/>
    <s v="completed"/>
    <n v="9.1"/>
    <n v="9"/>
    <n v="139.1"/>
    <n v="121.15"/>
    <n v="57.61"/>
    <n v="4.92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11"/>
    <n v="0"/>
    <n v="7.61"/>
    <n v="0"/>
    <n v="0"/>
    <n v="0"/>
    <n v="1"/>
    <n v="9"/>
    <n v="9"/>
    <n v="0"/>
    <s v="Janet Sutton"/>
    <m/>
    <m/>
    <m/>
    <m/>
    <m/>
  </r>
  <r>
    <x v="19"/>
    <s v="Week2"/>
    <d v="2025-03-19T00:00:00"/>
    <n v="7.3"/>
    <n v="0"/>
    <n v="6"/>
    <n v="45735.15315972222"/>
    <n v="45735.532106481478"/>
    <x v="7"/>
    <s v="Big Star"/>
    <s v="-"/>
    <s v="33b983c9-5244-4be2-b06e-58fcd791940c"/>
    <s v="1007"/>
    <n v="45727.463171296295"/>
    <n v="45735.15625"/>
    <n v="45735.15315972222"/>
    <n v="45735.53125"/>
    <n v="45735.532696759263"/>
    <s v="-"/>
    <s v="completed"/>
    <n v="9.11"/>
    <n v="9"/>
    <n v="128.83000000000001"/>
    <n v="87.54"/>
    <n v="59.28"/>
    <n v="4.0999999999999996"/>
    <n v="1.05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5"/>
    <n v="0"/>
    <n v="7.3"/>
    <n v="0"/>
    <n v="0"/>
    <n v="0"/>
    <n v="1"/>
    <n v="9"/>
    <n v="9"/>
    <n v="0"/>
    <s v="Janet Sutton"/>
    <m/>
    <m/>
    <m/>
    <m/>
    <m/>
  </r>
  <r>
    <x v="19"/>
    <s v="Week2"/>
    <d v="2025-03-20T00:00:00"/>
    <n v="5.03"/>
    <n v="0"/>
    <n v="6"/>
    <n v="45736.155324074076"/>
    <n v="45736.531689814816"/>
    <x v="7"/>
    <s v="Big Star"/>
    <s v="-"/>
    <s v="9dc6c1d6-6a45-4891-80ff-50156174550d"/>
    <s v="1007"/>
    <n v="45727.426423611112"/>
    <n v="45736.15625"/>
    <n v="45736.155324074076"/>
    <n v="45736.53125"/>
    <n v="45736.532708333332"/>
    <s v="-"/>
    <s v="completed"/>
    <n v="9.06"/>
    <n v="9"/>
    <n v="159.99"/>
    <n v="99.17"/>
    <n v="78.2"/>
    <n v="5.93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6"/>
    <n v="0"/>
    <n v="5.03"/>
    <n v="0"/>
    <n v="0"/>
    <n v="0"/>
    <n v="1"/>
    <n v="9"/>
    <n v="9"/>
    <n v="0"/>
    <s v="Janet Sutton"/>
    <m/>
    <m/>
    <m/>
    <m/>
    <m/>
  </r>
  <r>
    <x v="19"/>
    <s v="Week2"/>
    <d v="2025-03-21T00:00:00"/>
    <n v="6.89"/>
    <n v="0"/>
    <n v="8"/>
    <n v="45737.154178240744"/>
    <n v="45737.532673611109"/>
    <x v="7"/>
    <s v="Big Star"/>
    <s v="-"/>
    <s v="f6d7c349-fe64-4a62-9027-ca52f8e4b553"/>
    <s v="1007"/>
    <n v="45729.473136574074"/>
    <n v="45737.15625"/>
    <n v="45737.154178240744"/>
    <n v="45737.53125"/>
    <n v="45737.532731481479"/>
    <s v="-"/>
    <s v="completed"/>
    <n v="9.09"/>
    <n v="9"/>
    <n v="147.08000000000001"/>
    <n v="127.09"/>
    <n v="73.42"/>
    <n v="5.84"/>
    <n v="0"/>
    <s v="-"/>
    <n v="0"/>
    <n v="0"/>
    <n v="0"/>
    <n v="0"/>
    <s v="-"/>
    <s v="B348"/>
    <s v="B348"/>
    <s v="Minivan"/>
    <s v="Big Star "/>
    <s v="autoAccept"/>
    <n v="0"/>
    <n v="2"/>
    <n v="0"/>
    <n v="0"/>
    <n v="0"/>
    <n v="6"/>
    <n v="0"/>
    <n v="6.89"/>
    <n v="0"/>
    <n v="0"/>
    <n v="0"/>
    <n v="1"/>
    <n v="9"/>
    <n v="9"/>
    <n v="0"/>
    <s v="Janet Sutton"/>
    <m/>
    <m/>
    <m/>
    <m/>
    <m/>
  </r>
  <r>
    <x v="20"/>
    <s v="Week2"/>
    <d v="2025-03-17T00:00:00"/>
    <n v="8.5500000000000007"/>
    <n v="0"/>
    <n v="14"/>
    <n v="45733.155601851853"/>
    <n v="45733.528923611113"/>
    <x v="7"/>
    <s v="Big Star"/>
    <s v="-"/>
    <s v="fcba4552-cd1b-4a55-99ee-6a0810ec9e03"/>
    <s v="1006"/>
    <n v="45726.390717592592"/>
    <n v="45733.15625"/>
    <n v="45733.155613425923"/>
    <n v="45733.53125"/>
    <n v="45733.528923611113"/>
    <s v="-"/>
    <s v="completed"/>
    <n v="8.9600000000000009"/>
    <n v="9"/>
    <n v="194.28"/>
    <n v="184.77"/>
    <n v="68.17"/>
    <n v="3.8"/>
    <n v="0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12"/>
    <n v="0"/>
    <n v="8.5500000000000007"/>
    <n v="0"/>
    <n v="0"/>
    <n v="0"/>
    <n v="1"/>
    <n v="8.9600000000000009"/>
    <n v="8.9600000000000009"/>
    <n v="0"/>
    <s v="Johnathan Delarosa"/>
    <m/>
    <m/>
    <m/>
    <m/>
    <m/>
  </r>
  <r>
    <x v="20"/>
    <s v="Week2"/>
    <d v="2025-03-18T00:00:00"/>
    <n v="7.09"/>
    <n v="0"/>
    <n v="8"/>
    <n v="45734.154618055552"/>
    <n v="45734.532708333332"/>
    <x v="7"/>
    <s v="Big Star"/>
    <s v="-"/>
    <s v="40ab995e-80f0-4d13-9673-d669a86b10e3"/>
    <s v="1006"/>
    <n v="45726.548090277778"/>
    <n v="45734.15625"/>
    <n v="45734.154618055552"/>
    <n v="45734.53125"/>
    <n v="45734.532708333332"/>
    <s v="-"/>
    <s v="completed"/>
    <n v="9.07"/>
    <n v="9"/>
    <n v="159.75"/>
    <n v="149.28"/>
    <n v="61.15"/>
    <n v="5.09"/>
    <n v="0.56999999999999995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8"/>
    <n v="0"/>
    <n v="7.09"/>
    <n v="0"/>
    <n v="0"/>
    <n v="0"/>
    <n v="1"/>
    <n v="9"/>
    <n v="9"/>
    <n v="0"/>
    <s v="Johnathan Delarosa"/>
    <m/>
    <m/>
    <m/>
    <m/>
    <m/>
  </r>
  <r>
    <x v="20"/>
    <s v="Week2"/>
    <d v="2025-03-19T00:00:00"/>
    <n v="8.25"/>
    <n v="0"/>
    <n v="15"/>
    <n v="45735.155740740738"/>
    <n v="45735.532685185186"/>
    <x v="7"/>
    <s v="Big Star"/>
    <s v="-"/>
    <s v="54260200-35ff-4b14-b1f9-86fef968d087"/>
    <s v="1006"/>
    <n v="45727.463171296295"/>
    <n v="45735.15625"/>
    <n v="45735.155740740738"/>
    <n v="45735.53125"/>
    <n v="45735.532696759263"/>
    <s v="-"/>
    <s v="completed"/>
    <n v="9.0500000000000007"/>
    <n v="9"/>
    <n v="168.76"/>
    <n v="149.84"/>
    <n v="88.13"/>
    <n v="4.559999999999999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5"/>
    <n v="0"/>
    <n v="8.25"/>
    <n v="0"/>
    <n v="0"/>
    <n v="0"/>
    <n v="1"/>
    <n v="9"/>
    <n v="9"/>
    <n v="0"/>
    <s v="Johnathan Delarosa"/>
    <m/>
    <m/>
    <m/>
    <m/>
    <m/>
  </r>
  <r>
    <x v="20"/>
    <s v="Week2"/>
    <d v="2025-03-20T00:00:00"/>
    <n v="8.1300000000000008"/>
    <n v="0"/>
    <n v="13"/>
    <n v="45736.154108796298"/>
    <n v="45736.532685185186"/>
    <x v="7"/>
    <s v="Big Star"/>
    <s v="-"/>
    <s v="078abd3b-d8ac-4703-9b78-fa045e763631"/>
    <s v="1006"/>
    <n v="45727.426423611112"/>
    <n v="45736.15625"/>
    <n v="45736.154108796298"/>
    <n v="45736.53125"/>
    <n v="45736.532719907409"/>
    <s v="-"/>
    <s v="completed"/>
    <n v="9.09"/>
    <n v="9"/>
    <n v="172.78"/>
    <n v="159.76"/>
    <n v="53.59"/>
    <n v="4.349999999999999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3"/>
    <n v="0"/>
    <n v="8.1300000000000008"/>
    <n v="0"/>
    <n v="0"/>
    <n v="0"/>
    <n v="1"/>
    <n v="9"/>
    <n v="9"/>
    <n v="0"/>
    <s v="Johnathan Delarosa"/>
    <m/>
    <m/>
    <m/>
    <m/>
    <m/>
  </r>
  <r>
    <x v="20"/>
    <s v="Week2"/>
    <d v="2025-03-21T00:00:00"/>
    <n v="8.41"/>
    <n v="0"/>
    <n v="15"/>
    <n v="45737.153761574074"/>
    <n v="45737.532442129632"/>
    <x v="7"/>
    <s v="Big Star"/>
    <s v="-"/>
    <s v="9181448e-49a2-4a93-9e58-1d92555abdeb"/>
    <s v="1006"/>
    <n v="45729.473113425927"/>
    <n v="45737.15625"/>
    <n v="45737.153761574074"/>
    <n v="45737.53125"/>
    <n v="45737.532465277778"/>
    <s v="-"/>
    <s v="completed"/>
    <n v="9.09"/>
    <n v="9"/>
    <n v="156.34"/>
    <n v="144.31"/>
    <n v="57.63"/>
    <n v="4.7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14"/>
    <n v="0"/>
    <n v="8.41"/>
    <n v="0"/>
    <n v="0"/>
    <n v="0"/>
    <n v="1"/>
    <n v="9"/>
    <n v="9"/>
    <n v="0"/>
    <s v="Johnathan Delarosa"/>
    <m/>
    <m/>
    <m/>
    <m/>
    <m/>
  </r>
  <r>
    <x v="45"/>
    <s v="Week2"/>
    <d v="2025-03-20T00:00:00"/>
    <n v="8.81"/>
    <n v="0"/>
    <n v="12"/>
    <n v="45736.250150462962"/>
    <n v="45736.684131944443"/>
    <x v="2"/>
    <s v="Big Star"/>
    <s v="-"/>
    <s v="5b64b6d5-e5cd-4aee-9957-310d3252a001"/>
    <s v="1028"/>
    <n v="45727.426458333335"/>
    <n v="45736.25"/>
    <n v="45736.250150462962"/>
    <n v="45736.6875"/>
    <n v="45736.684166666666"/>
    <s v="-"/>
    <s v="completed"/>
    <n v="10.42"/>
    <n v="10.5"/>
    <n v="186.72"/>
    <n v="151.07"/>
    <n v="76.19"/>
    <n v="5.04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10"/>
    <n v="0"/>
    <n v="8.81"/>
    <n v="0"/>
    <n v="0"/>
    <n v="0"/>
    <n v="1"/>
    <n v="10.42"/>
    <n v="10.42"/>
    <n v="0"/>
    <s v="Karina Hernandez"/>
    <m/>
    <m/>
    <m/>
    <m/>
    <m/>
  </r>
  <r>
    <x v="46"/>
    <s v="Week2"/>
    <d v="2025-03-17T00:00:00"/>
    <n v="8.0500000000000007"/>
    <n v="0"/>
    <n v="11"/>
    <n v="45733.371631944443"/>
    <n v="45733.751527777778"/>
    <x v="10"/>
    <s v="Big Star"/>
    <s v="-"/>
    <s v="73a26037-71db-454a-b7e4-a84f209a9f61"/>
    <s v="-"/>
    <n v="45733.36105324074"/>
    <n v="45733.375"/>
    <n v="45733.371631944443"/>
    <n v="45733.75"/>
    <n v="45733.751527777778"/>
    <s v="-"/>
    <s v="completed"/>
    <n v="9.1199999999999992"/>
    <n v="9"/>
    <n v="190.95"/>
    <n v="167.7"/>
    <n v="114.57"/>
    <n v="6.29"/>
    <n v="1.3"/>
    <s v="-"/>
    <n v="0.50027777777777782"/>
    <n v="1"/>
    <n v="0.5"/>
    <n v="4.26"/>
    <s v="{&quot;scheduledTs&quot;:1742246235,&quot;startedTs&quot;:1742244480,&quot;completedTs&quot;:1742246281,&quot;cancelledTs&quot;:null}"/>
    <s v="B310"/>
    <s v="B310"/>
    <s v="Minivan"/>
    <s v="Big Star "/>
    <s v="autoAccept"/>
    <n v="0"/>
    <n v="1"/>
    <n v="0"/>
    <n v="0"/>
    <n v="0"/>
    <n v="10"/>
    <n v="0"/>
    <n v="8.0500000000000007"/>
    <n v="0"/>
    <n v="0"/>
    <n v="0"/>
    <n v="1"/>
    <n v="9"/>
    <n v="8.4997222222222213"/>
    <n v="0"/>
    <s v="Kendrick Gassaway"/>
    <m/>
    <m/>
    <m/>
    <m/>
    <m/>
  </r>
  <r>
    <x v="46"/>
    <s v="Week2"/>
    <d v="2025-03-19T00:00:00"/>
    <n v="9.0500000000000007"/>
    <n v="0"/>
    <n v="8"/>
    <n v="45735.196388888886"/>
    <n v="45735.637060185189"/>
    <x v="10"/>
    <s v="Big Star"/>
    <s v="-"/>
    <s v="50d796bf-b1cd-4324-9e1a-064848f110c8"/>
    <s v="1023"/>
    <n v="45727.463171296295"/>
    <n v="45735.197916666664"/>
    <n v="45735.196388888886"/>
    <n v="45735.635416666664"/>
    <n v="45735.637083333335"/>
    <s v="-"/>
    <s v="completed"/>
    <n v="10.58"/>
    <n v="10.5"/>
    <n v="272.27"/>
    <n v="228.79"/>
    <n v="131.29"/>
    <n v="5.43"/>
    <n v="23.7"/>
    <s v="-"/>
    <n v="0"/>
    <n v="0"/>
    <n v="0"/>
    <n v="0"/>
    <s v="-"/>
    <s v="B310"/>
    <s v="B310"/>
    <s v="Minivan"/>
    <s v="Big Star "/>
    <s v="autoAccept"/>
    <n v="0"/>
    <n v="0"/>
    <n v="0"/>
    <n v="0"/>
    <n v="0"/>
    <n v="8"/>
    <n v="0"/>
    <n v="9.0500000000000007"/>
    <n v="0"/>
    <n v="0"/>
    <n v="0"/>
    <n v="1"/>
    <n v="10.5"/>
    <n v="10.5"/>
    <n v="0"/>
    <s v="Kendrick Gassaway"/>
    <m/>
    <m/>
    <m/>
    <m/>
    <m/>
  </r>
  <r>
    <x v="23"/>
    <s v="Week2"/>
    <d v="2025-03-17T00:00:00"/>
    <n v="8.9600000000000009"/>
    <n v="0"/>
    <n v="12"/>
    <n v="45733.580254629633"/>
    <n v="45733.987037037034"/>
    <x v="15"/>
    <s v="Big Star"/>
    <s v="-"/>
    <s v="f9f456ad-41aa-4d84-8eab-43846f7ddc69"/>
    <s v="1043"/>
    <n v="45726.390798611108"/>
    <n v="45733.583333333336"/>
    <n v="45733.580266203702"/>
    <n v="45734"/>
    <n v="45734.001435185186"/>
    <s v="-"/>
    <s v="completed"/>
    <n v="10.11"/>
    <n v="10"/>
    <n v="296.24"/>
    <n v="253.76"/>
    <n v="154.13"/>
    <n v="6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11"/>
    <n v="0"/>
    <n v="8.9600000000000009"/>
    <n v="0"/>
    <n v="0"/>
    <n v="0"/>
    <n v="1"/>
    <n v="10"/>
    <n v="10"/>
    <n v="0"/>
    <s v="Kimberly Robbins"/>
    <m/>
    <m/>
    <m/>
    <m/>
    <m/>
  </r>
  <r>
    <x v="23"/>
    <s v="Week2"/>
    <d v="2025-03-20T00:00:00"/>
    <n v="6.82"/>
    <n v="0"/>
    <n v="9"/>
    <n v="45736.539976851855"/>
    <n v="45736.940625000003"/>
    <x v="15"/>
    <s v="Big Star"/>
    <s v="-"/>
    <s v="9f444ebd-1287-4b4b-995f-efeb191e520e"/>
    <s v="1043"/>
    <n v="45727.426504629628"/>
    <n v="45736.541666666664"/>
    <n v="45736.539976851855"/>
    <n v="45736.958333333336"/>
    <n v="45736.95988425926"/>
    <s v="-"/>
    <s v="completed"/>
    <n v="10.08"/>
    <n v="10"/>
    <n v="215.83"/>
    <n v="160.76"/>
    <n v="110.19"/>
    <n v="6.31"/>
    <n v="1.4"/>
    <s v="-"/>
    <n v="0"/>
    <n v="0"/>
    <n v="0"/>
    <n v="0"/>
    <s v="-"/>
    <s v="B358"/>
    <s v="B358"/>
    <s v="Minivan"/>
    <s v="Big Star "/>
    <s v="autoAccept"/>
    <n v="0"/>
    <n v="0"/>
    <n v="0"/>
    <n v="0"/>
    <n v="0"/>
    <n v="9"/>
    <n v="0"/>
    <n v="6.82"/>
    <n v="0"/>
    <n v="0"/>
    <n v="0"/>
    <n v="1"/>
    <n v="10"/>
    <n v="10"/>
    <n v="0"/>
    <s v="Kimberly Robbins"/>
    <m/>
    <m/>
    <m/>
    <m/>
    <m/>
  </r>
  <r>
    <x v="23"/>
    <s v="Week2"/>
    <d v="2025-03-21T00:00:00"/>
    <n v="8.77"/>
    <n v="0"/>
    <n v="11"/>
    <n v="45737.58185185185"/>
    <n v="45738.001423611109"/>
    <x v="15"/>
    <s v="Big Star"/>
    <s v="-"/>
    <s v="26190cdc-e7b1-4e59-87db-bc5672b964f9"/>
    <s v="1043"/>
    <n v="45729.473773148151"/>
    <n v="45737.583333333336"/>
    <n v="45737.58185185185"/>
    <n v="45738"/>
    <n v="45738.001423611109"/>
    <s v="-"/>
    <s v="completed"/>
    <n v="10.07"/>
    <n v="10"/>
    <n v="190.67"/>
    <n v="151.22999999999999"/>
    <n v="101.05"/>
    <n v="6.52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10"/>
    <n v="0"/>
    <n v="8.77"/>
    <n v="0"/>
    <n v="0"/>
    <n v="0"/>
    <n v="1"/>
    <n v="10"/>
    <n v="10"/>
    <n v="0"/>
    <s v="Kimberly Robbins"/>
    <m/>
    <m/>
    <m/>
    <m/>
    <m/>
  </r>
  <r>
    <x v="23"/>
    <s v="Week2"/>
    <d v="2025-03-22T00:00:00"/>
    <n v="5.23"/>
    <n v="0"/>
    <n v="7"/>
    <n v="45738.634942129633"/>
    <n v="45738.970138888886"/>
    <x v="15"/>
    <s v="Big Star"/>
    <s v="-"/>
    <s v="c41eb734-4219-4ea4-9cac-10d4946d5fe3"/>
    <s v="1043"/>
    <n v="45730.463495370372"/>
    <n v="45738.635416666664"/>
    <n v="45738.632222222222"/>
    <n v="45738.96875"/>
    <n v="45738.970243055555"/>
    <s v="-"/>
    <s v="completed"/>
    <n v="8.11"/>
    <n v="8"/>
    <n v="140.54"/>
    <n v="104.38"/>
    <n v="75.53"/>
    <n v="5.65"/>
    <n v="0"/>
    <s v="-"/>
    <n v="0"/>
    <n v="0"/>
    <n v="0"/>
    <n v="0"/>
    <s v="-"/>
    <s v="B358"/>
    <s v="B358"/>
    <s v="Minivan"/>
    <s v="Big Star "/>
    <s v="autoAccept"/>
    <n v="0"/>
    <n v="0"/>
    <n v="0"/>
    <n v="0"/>
    <n v="0"/>
    <n v="7"/>
    <n v="0"/>
    <n v="5.23"/>
    <n v="0"/>
    <n v="0"/>
    <n v="0"/>
    <n v="1"/>
    <n v="8"/>
    <n v="8"/>
    <n v="0"/>
    <s v="Kimberly Robbins"/>
    <m/>
    <m/>
    <m/>
    <m/>
    <m/>
  </r>
  <r>
    <x v="23"/>
    <s v="Week2"/>
    <d v="2025-03-23T00:00:00"/>
    <n v="5.64"/>
    <n v="0"/>
    <n v="7"/>
    <n v="45739.67391203704"/>
    <n v="45740.00371527778"/>
    <x v="15"/>
    <s v="Big Star"/>
    <s v="-"/>
    <s v="9cc8cd15-00c2-4202-b51e-84f3f0c958f3"/>
    <s v="1043"/>
    <n v="45730.467962962961"/>
    <n v="45739.677083333336"/>
    <n v="45739.67391203704"/>
    <n v="45740.010416666664"/>
    <n v="45740.01190972222"/>
    <s v="-"/>
    <s v="completed"/>
    <n v="8.11"/>
    <n v="8"/>
    <n v="202.21"/>
    <n v="159.81"/>
    <n v="109.67"/>
    <n v="5.18"/>
    <n v="2.2200000000000002"/>
    <s v="-"/>
    <n v="0"/>
    <n v="0"/>
    <n v="0"/>
    <n v="0"/>
    <s v="-"/>
    <s v="B358"/>
    <s v="B358"/>
    <s v="Minivan"/>
    <s v="Big Star "/>
    <s v="autoAccept"/>
    <n v="0"/>
    <n v="0"/>
    <n v="0"/>
    <n v="0"/>
    <n v="0"/>
    <n v="7"/>
    <n v="0"/>
    <n v="5.64"/>
    <n v="0"/>
    <n v="0"/>
    <n v="0"/>
    <n v="1"/>
    <n v="8"/>
    <n v="8"/>
    <n v="0"/>
    <s v="Kimberly Robbins"/>
    <m/>
    <m/>
    <m/>
    <m/>
    <m/>
  </r>
  <r>
    <x v="24"/>
    <s v="Week2"/>
    <d v="2025-03-17T00:00:00"/>
    <n v="6.02"/>
    <n v="0"/>
    <n v="13"/>
    <n v="45733.301631944443"/>
    <n v="45733.557928240742"/>
    <x v="16"/>
    <s v="Big Star"/>
    <s v="-"/>
    <s v="6c744ba9-03fa-4caf-bb08-1e42b50279ca"/>
    <s v="1017"/>
    <n v="45726.390775462962"/>
    <n v="45733.302083333336"/>
    <n v="45733.30164351852"/>
    <n v="45733.65625"/>
    <n v="45733.662708333337"/>
    <s v="-"/>
    <s v="completed"/>
    <n v="8.67"/>
    <n v="8.5"/>
    <n v="172.47"/>
    <n v="167.87"/>
    <n v="53.77"/>
    <n v="5.65"/>
    <n v="1.62"/>
    <s v="spoke with driver, she had to leave work early, spoke with provider, they asked be to remove her trips from her. K.L"/>
    <n v="0"/>
    <n v="0"/>
    <n v="0"/>
    <n v="0"/>
    <s v="-"/>
    <s v="B367"/>
    <s v="B367"/>
    <s v="Minivan"/>
    <s v="Big Star "/>
    <s v="autoAccept"/>
    <n v="0"/>
    <n v="2"/>
    <n v="0"/>
    <n v="0"/>
    <n v="0"/>
    <n v="11"/>
    <n v="0"/>
    <n v="6.02"/>
    <n v="0"/>
    <n v="0"/>
    <n v="0"/>
    <n v="1"/>
    <n v="8.5"/>
    <n v="8.5"/>
    <n v="0"/>
    <s v="Laquesha Henderson"/>
    <m/>
    <m/>
    <m/>
    <m/>
    <m/>
  </r>
  <r>
    <x v="25"/>
    <s v="Week2"/>
    <d v="2025-03-18T00:00:00"/>
    <n v="7.47"/>
    <n v="0"/>
    <n v="10"/>
    <n v="45734.580104166664"/>
    <n v="45734.99114583333"/>
    <x v="3"/>
    <s v="Big Star"/>
    <s v="-"/>
    <s v="f98090d3-9c43-4685-96ee-0abcbcdb1e97"/>
    <s v="1046"/>
    <n v="45726.548194444447"/>
    <n v="45734.583333333336"/>
    <n v="45734.580104166664"/>
    <n v="45735"/>
    <n v="45735.001562500001"/>
    <s v="-"/>
    <s v="completed"/>
    <n v="10.119999999999999"/>
    <n v="10"/>
    <n v="194.44"/>
    <n v="156.22"/>
    <n v="90.27"/>
    <n v="7.05"/>
    <n v="7.73"/>
    <s v="-"/>
    <n v="0.50055555555555553"/>
    <n v="2"/>
    <n v="1"/>
    <n v="0"/>
    <s v="{&quot;scheduledTs&quot;:1742356170,&quot;startedTs&quot;:null,&quot;completedTs&quot;:null,&quot;cancelledTs&quot;:1742352056},{&quot;scheduledTs&quot;:1742354400,&quot;startedTs&quot;:1742352601,&quot;completedTs&quot;:1742354403,&quot;cancelledTs&quot;:null}"/>
    <s v="B339"/>
    <s v="B339"/>
    <s v="Minivan"/>
    <s v="Big Star "/>
    <s v="autoAccept"/>
    <n v="0"/>
    <n v="2"/>
    <n v="0"/>
    <n v="0"/>
    <n v="0"/>
    <n v="8"/>
    <n v="0"/>
    <n v="7.47"/>
    <n v="0"/>
    <n v="0"/>
    <n v="0"/>
    <n v="1"/>
    <n v="10"/>
    <n v="9.4994444444444444"/>
    <n v="0"/>
    <s v="Linda Holland"/>
    <m/>
    <m/>
    <m/>
    <m/>
    <m/>
  </r>
  <r>
    <x v="25"/>
    <s v="Week2"/>
    <d v="2025-03-20T00:00:00"/>
    <n v="8.4700000000000006"/>
    <n v="0"/>
    <n v="6"/>
    <n v="45736.582083333335"/>
    <n v="45737.001469907409"/>
    <x v="3"/>
    <s v="Big Star"/>
    <s v="-"/>
    <s v="895ff9e2-8f20-41ac-8cf0-d05b302028d9"/>
    <s v="1046"/>
    <n v="45727.426516203705"/>
    <n v="45736.583333333336"/>
    <n v="45736.582094907404"/>
    <n v="45737"/>
    <n v="45737.001504629632"/>
    <s v="-"/>
    <s v="completed"/>
    <n v="10.07"/>
    <n v="10"/>
    <n v="101.39"/>
    <n v="74.39"/>
    <n v="58.54"/>
    <n v="7.7"/>
    <n v="10.43"/>
    <s v="-"/>
    <n v="0"/>
    <n v="0"/>
    <n v="0"/>
    <n v="0"/>
    <s v="-"/>
    <s v="B367"/>
    <s v="B367"/>
    <s v="Minivan"/>
    <s v="Big Star "/>
    <s v="autoAccept"/>
    <n v="0"/>
    <n v="2"/>
    <n v="0"/>
    <n v="0"/>
    <n v="0"/>
    <n v="4"/>
    <n v="0"/>
    <n v="8.4700000000000006"/>
    <n v="0"/>
    <n v="0"/>
    <n v="0"/>
    <n v="1"/>
    <n v="10"/>
    <n v="10"/>
    <n v="0"/>
    <s v="Linda Holland"/>
    <m/>
    <m/>
    <m/>
    <m/>
    <m/>
  </r>
  <r>
    <x v="26"/>
    <s v="Week2"/>
    <d v="2025-03-17T00:00:00"/>
    <n v="8.2899999999999991"/>
    <n v="0"/>
    <n v="11"/>
    <n v="45733.371631944443"/>
    <n v="45733.772430555553"/>
    <x v="17"/>
    <s v="Big Star"/>
    <s v="20904"/>
    <s v="e631d086-24f5-492a-aaa6-656b59275fe0"/>
    <s v="1034"/>
    <n v="45726.390787037039"/>
    <n v="45733.375"/>
    <n v="45733.371631944443"/>
    <n v="45733.770833333336"/>
    <n v="45733.772430555553"/>
    <s v="-"/>
    <s v="completed"/>
    <n v="9.6199999999999992"/>
    <n v="9.5"/>
    <n v="274.79000000000002"/>
    <n v="189.34"/>
    <n v="163.25"/>
    <n v="5.58"/>
    <n v="0"/>
    <s v="Drive called to cancel pax Bett Carr. Trip was already cancelled in the system. Instructed driver to proceed according to their tablet."/>
    <n v="0"/>
    <n v="0"/>
    <n v="0"/>
    <n v="0"/>
    <s v="-"/>
    <s v="B341"/>
    <s v="B341"/>
    <s v="Minivan"/>
    <s v="Big Star "/>
    <s v="autoAccept"/>
    <n v="0"/>
    <n v="0"/>
    <n v="0"/>
    <n v="0"/>
    <n v="0"/>
    <n v="11"/>
    <n v="0"/>
    <n v="8.2899999999999991"/>
    <n v="0"/>
    <n v="0"/>
    <n v="0"/>
    <n v="1"/>
    <n v="9.5"/>
    <n v="9.5"/>
    <n v="0"/>
    <s v="LOVEDAY IGWE"/>
    <m/>
    <m/>
    <m/>
    <m/>
    <m/>
  </r>
  <r>
    <x v="26"/>
    <s v="Week2"/>
    <d v="2025-03-18T00:00:00"/>
    <n v="7.84"/>
    <n v="0"/>
    <n v="13"/>
    <n v="45734.371631944443"/>
    <n v="45734.772268518522"/>
    <x v="17"/>
    <s v="Big Star"/>
    <s v="20904"/>
    <s v="6a30c435-1a76-4d4d-b103-8e06c95c9435"/>
    <s v="1034"/>
    <n v="45726.548182870371"/>
    <n v="45734.375"/>
    <n v="45734.371631944443"/>
    <n v="45734.770833333336"/>
    <n v="45734.772268518522"/>
    <s v="-"/>
    <s v="completed"/>
    <n v="9.6199999999999992"/>
    <n v="9.5"/>
    <n v="159.88999999999999"/>
    <n v="132.30000000000001"/>
    <n v="70.31"/>
    <n v="5.34"/>
    <n v="0"/>
    <s v="-"/>
    <n v="0"/>
    <n v="0"/>
    <n v="0"/>
    <n v="0"/>
    <s v="-"/>
    <s v="B341"/>
    <s v="B341"/>
    <s v="Minivan"/>
    <s v="Big Star "/>
    <s v="autoAccept"/>
    <n v="0"/>
    <n v="0"/>
    <n v="0"/>
    <n v="0"/>
    <n v="0"/>
    <n v="13"/>
    <n v="0"/>
    <n v="7.84"/>
    <n v="0"/>
    <n v="0"/>
    <n v="0"/>
    <n v="1"/>
    <n v="9.5"/>
    <n v="9.5"/>
    <n v="0"/>
    <s v="LOVEDAY IGWE"/>
    <m/>
    <m/>
    <m/>
    <m/>
    <m/>
  </r>
  <r>
    <x v="26"/>
    <s v="Week2"/>
    <d v="2025-03-21T00:00:00"/>
    <n v="9.06"/>
    <n v="0"/>
    <n v="15"/>
    <n v="45737.375428240739"/>
    <n v="45737.768923611111"/>
    <x v="17"/>
    <s v="Big Star"/>
    <s v="20904"/>
    <s v="007f3481-fafd-4880-8922-a85e872f987e"/>
    <s v="1034/STBY3"/>
    <n v="45729.473692129628"/>
    <n v="45737.375"/>
    <n v="45737.37158564815"/>
    <n v="45737.770833333336"/>
    <n v="45737.76898148148"/>
    <s v="-"/>
    <s v="completed"/>
    <n v="9.5399999999999991"/>
    <n v="9.5"/>
    <n v="269.3"/>
    <n v="257.24"/>
    <n v="69.08"/>
    <n v="4.26"/>
    <n v="0"/>
    <s v="-"/>
    <n v="0"/>
    <n v="0"/>
    <n v="0"/>
    <n v="0"/>
    <s v="-"/>
    <s v="B341"/>
    <s v="B341"/>
    <s v="Minivan"/>
    <s v="Big Star "/>
    <s v="autoAccept"/>
    <n v="0"/>
    <n v="2"/>
    <n v="0"/>
    <n v="0"/>
    <n v="0"/>
    <n v="13"/>
    <n v="0"/>
    <n v="9.06"/>
    <n v="0"/>
    <n v="0"/>
    <n v="0"/>
    <n v="1"/>
    <n v="9.5"/>
    <n v="9.5"/>
    <n v="0"/>
    <s v="LOVEDAY IGWE"/>
    <m/>
    <m/>
    <m/>
    <m/>
    <m/>
  </r>
  <r>
    <x v="27"/>
    <s v="Week2"/>
    <d v="2025-03-18T00:00:00"/>
    <n v="6.15"/>
    <n v="0"/>
    <n v="7"/>
    <n v="45734.300081018519"/>
    <n v="45734.659050925926"/>
    <x v="3"/>
    <s v="Big Star"/>
    <s v="-"/>
    <s v="b95b1059-f92f-4307-aff2-a88148a5c192"/>
    <s v="1013"/>
    <n v="45726.548171296294"/>
    <n v="45734.302083333336"/>
    <n v="45734.300092592595"/>
    <n v="45734.65625"/>
    <n v="45734.659085648149"/>
    <s v="-"/>
    <s v="completed"/>
    <n v="8.6199999999999992"/>
    <n v="8.5"/>
    <n v="251.76"/>
    <n v="179.49"/>
    <n v="144.28"/>
    <n v="5.7"/>
    <n v="1.25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7"/>
    <n v="0"/>
    <n v="6.15"/>
    <n v="0"/>
    <n v="0"/>
    <n v="0"/>
    <n v="1"/>
    <n v="8.5"/>
    <n v="8.5"/>
    <n v="0"/>
    <s v="Manny Gomez"/>
    <m/>
    <m/>
    <m/>
    <m/>
    <m/>
  </r>
  <r>
    <x v="29"/>
    <s v="Week2"/>
    <d v="2025-03-17T00:00:00"/>
    <n v="9.7200000000000006"/>
    <n v="0"/>
    <n v="12"/>
    <n v="45733.197476851848"/>
    <n v="45733.63690972222"/>
    <x v="1"/>
    <s v="Big Star"/>
    <s v="-"/>
    <s v="5d1ca467-c4dd-4ebe-a0cb-796382451751"/>
    <s v="1021"/>
    <n v="45726.390740740739"/>
    <n v="45733.197916666664"/>
    <n v="45733.197476851848"/>
    <n v="45733.635416666664"/>
    <n v="45733.63690972222"/>
    <s v="-"/>
    <s v="completed"/>
    <n v="10.55"/>
    <n v="10.5"/>
    <n v="408.26"/>
    <n v="358.5"/>
    <n v="180.64"/>
    <n v="5.6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11"/>
    <n v="0"/>
    <n v="9.7200000000000006"/>
    <n v="0"/>
    <n v="0"/>
    <n v="0"/>
    <n v="1"/>
    <n v="10.5"/>
    <n v="10.5"/>
    <n v="0"/>
    <s v="Mark Kabah"/>
    <m/>
    <m/>
    <m/>
    <m/>
    <m/>
  </r>
  <r>
    <x v="29"/>
    <s v="Week2"/>
    <d v="2025-03-18T00:00:00"/>
    <n v="9.1300000000000008"/>
    <n v="0"/>
    <n v="9"/>
    <n v="45734.197766203702"/>
    <n v="45734.636944444443"/>
    <x v="1"/>
    <s v="Big Star"/>
    <s v="-"/>
    <s v="b2825bd1-fa8e-4279-a01f-3c9a3648dfa1"/>
    <s v="1021"/>
    <n v="45726.548125000001"/>
    <n v="45734.197916666664"/>
    <n v="45734.197766203702"/>
    <n v="45734.635416666664"/>
    <n v="45734.636932870373"/>
    <s v="-"/>
    <s v="completed"/>
    <n v="10.54"/>
    <n v="10.5"/>
    <n v="414.44"/>
    <n v="346.8"/>
    <n v="194.81"/>
    <n v="5.68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8"/>
    <n v="0"/>
    <n v="9.1300000000000008"/>
    <n v="0"/>
    <n v="0"/>
    <n v="0"/>
    <n v="1"/>
    <n v="10.5"/>
    <n v="10.5"/>
    <n v="0"/>
    <s v="Mark Kabah"/>
    <m/>
    <m/>
    <m/>
    <m/>
    <m/>
  </r>
  <r>
    <x v="29"/>
    <s v="Week2"/>
    <d v="2025-03-19T00:00:00"/>
    <n v="8.6"/>
    <n v="0"/>
    <n v="12"/>
    <n v="45735.374432870369"/>
    <n v="45735.772314814814"/>
    <x v="1"/>
    <s v="Big Star"/>
    <s v="-"/>
    <s v="ab993328-2649-41af-844e-3b464c5d44cb"/>
    <s v="1021"/>
    <n v="45727.463171296295"/>
    <n v="45735.375"/>
    <n v="45735.374432870369"/>
    <n v="45735.770833333336"/>
    <n v="45735.772314814814"/>
    <s v="-"/>
    <s v="completed"/>
    <n v="9.5500000000000007"/>
    <n v="9.5"/>
    <n v="314.64999999999998"/>
    <n v="278.01"/>
    <n v="139.56"/>
    <n v="4.92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2"/>
    <n v="0"/>
    <n v="8.6"/>
    <n v="0"/>
    <n v="0"/>
    <n v="0"/>
    <n v="1"/>
    <n v="9.5"/>
    <n v="9.5"/>
    <n v="0"/>
    <s v="Mark Kabah"/>
    <m/>
    <m/>
    <m/>
    <m/>
    <m/>
  </r>
  <r>
    <x v="30"/>
    <s v="Week2"/>
    <d v="2025-03-18T00:00:00"/>
    <n v="11.43"/>
    <n v="0"/>
    <n v="13"/>
    <n v="45734.246689814812"/>
    <n v="45734.772187499999"/>
    <x v="18"/>
    <s v="Big Star"/>
    <s v="-"/>
    <s v="036a9d94-343c-4014-8990-51d12d3b5f41"/>
    <s v="1025"/>
    <n v="45726.548136574071"/>
    <n v="45734.25"/>
    <n v="45734.246689814812"/>
    <n v="45734.770833333336"/>
    <n v="45734.772256944445"/>
    <s v="-"/>
    <s v="completed"/>
    <n v="12.61"/>
    <n v="12.5"/>
    <n v="249.94"/>
    <n v="230.03"/>
    <n v="112.34"/>
    <n v="5.97"/>
    <n v="126.92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12"/>
    <n v="0"/>
    <n v="11.43"/>
    <n v="0"/>
    <n v="0"/>
    <n v="0"/>
    <n v="1"/>
    <n v="12.5"/>
    <n v="12.5"/>
    <n v="0"/>
    <s v="Mia Vortice"/>
    <m/>
    <m/>
    <m/>
    <m/>
    <m/>
  </r>
  <r>
    <x v="30"/>
    <s v="Week2"/>
    <d v="2025-03-19T00:00:00"/>
    <n v="11.54"/>
    <n v="0"/>
    <n v="15"/>
    <n v="45735.226631944446"/>
    <n v="45735.751469907409"/>
    <x v="18"/>
    <s v="Big Star"/>
    <s v="-"/>
    <s v="d03096bb-cd13-484c-9320-831ea922f26d"/>
    <s v="1025"/>
    <n v="45727.463171296295"/>
    <n v="45735.229166666664"/>
    <n v="45735.226631944446"/>
    <n v="45735.75"/>
    <n v="45735.751527777778"/>
    <s v="-"/>
    <s v="completed"/>
    <n v="12.6"/>
    <n v="12.5"/>
    <n v="263.25"/>
    <n v="201.91"/>
    <n v="130.74"/>
    <n v="4.96"/>
    <n v="0"/>
    <s v="agreed to extend till 630-Do "/>
    <n v="0"/>
    <n v="0"/>
    <n v="0"/>
    <n v="0"/>
    <s v="-"/>
    <s v="B374"/>
    <s v="B374"/>
    <s v="Minivan"/>
    <s v="Big Star "/>
    <s v="autoAccept"/>
    <n v="0"/>
    <n v="2"/>
    <n v="0"/>
    <n v="0"/>
    <n v="0"/>
    <n v="13"/>
    <n v="0"/>
    <n v="11.54"/>
    <n v="0"/>
    <n v="0"/>
    <n v="0"/>
    <n v="1"/>
    <n v="12.5"/>
    <n v="12.5"/>
    <n v="0"/>
    <s v="Mia Vortice"/>
    <m/>
    <m/>
    <m/>
    <m/>
    <m/>
  </r>
  <r>
    <x v="30"/>
    <s v="Week2"/>
    <d v="2025-03-20T00:00:00"/>
    <n v="8.61"/>
    <n v="0"/>
    <n v="12"/>
    <n v="45736.19494212963"/>
    <n v="45736.574386574073"/>
    <x v="18"/>
    <s v="Big Star"/>
    <s v="-"/>
    <s v="a29bc604-a61d-4afa-a383-c9fa78387c58"/>
    <s v="1025"/>
    <n v="45727.426435185182"/>
    <n v="45736.197916666664"/>
    <n v="45736.194953703707"/>
    <n v="45736.572916666664"/>
    <n v="45736.574444444443"/>
    <s v="-"/>
    <s v="completed"/>
    <n v="9.11"/>
    <n v="9"/>
    <n v="151.66"/>
    <n v="134.01"/>
    <n v="64.89"/>
    <n v="4.8099999999999996"/>
    <n v="0.93"/>
    <s v="driver needs to go to shop at 3pm kg 10:44am 3/20/25"/>
    <n v="0"/>
    <n v="0"/>
    <n v="0"/>
    <n v="0"/>
    <s v="-"/>
    <s v="B374"/>
    <s v="B374"/>
    <s v="Minivan"/>
    <s v="Big Star "/>
    <s v="autoAccept"/>
    <n v="0"/>
    <n v="1"/>
    <n v="0"/>
    <n v="0"/>
    <n v="0"/>
    <n v="11"/>
    <n v="0"/>
    <n v="8.61"/>
    <n v="0"/>
    <n v="0"/>
    <n v="0"/>
    <n v="1"/>
    <n v="9"/>
    <n v="9"/>
    <n v="0"/>
    <s v="Mia Vortice"/>
    <m/>
    <m/>
    <m/>
    <m/>
    <m/>
  </r>
  <r>
    <x v="30"/>
    <s v="Week2"/>
    <d v="2025-03-21T00:00:00"/>
    <n v="12.1"/>
    <n v="0"/>
    <n v="14"/>
    <n v="45737.195138888892"/>
    <n v="45737.751446759263"/>
    <x v="18"/>
    <s v="Big Star"/>
    <s v="-"/>
    <s v="14a55e58-b058-4c1c-98b4-3028c3e87253"/>
    <s v="1025"/>
    <n v="45736.469918981478"/>
    <n v="45737.197916666664"/>
    <n v="45737.195138888892"/>
    <n v="45737.75"/>
    <n v="45737.751458333332"/>
    <s v="-"/>
    <s v="completed"/>
    <n v="13.35"/>
    <n v="13.25"/>
    <n v="298.05"/>
    <n v="273.19"/>
    <n v="103.41"/>
    <n v="5.42"/>
    <n v="0.77"/>
    <s v="will to stay till 7-Do"/>
    <n v="0"/>
    <n v="0"/>
    <n v="0"/>
    <n v="0"/>
    <s v="-"/>
    <s v="B374"/>
    <s v="B374"/>
    <s v="Minivan"/>
    <s v="Big Star "/>
    <s v="autoAccept"/>
    <n v="0"/>
    <n v="2"/>
    <n v="0"/>
    <n v="0"/>
    <n v="0"/>
    <n v="12"/>
    <n v="0"/>
    <n v="12.1"/>
    <n v="0"/>
    <n v="0"/>
    <n v="0"/>
    <n v="1"/>
    <n v="13.25"/>
    <n v="13.25"/>
    <n v="0"/>
    <s v="Mia Vortice"/>
    <m/>
    <m/>
    <m/>
    <m/>
    <m/>
  </r>
  <r>
    <x v="47"/>
    <s v="Week2"/>
    <d v="2025-03-20T00:00:00"/>
    <n v="4.05"/>
    <n v="0"/>
    <n v="4"/>
    <n v="45736.780289351853"/>
    <n v="45737.000740740739"/>
    <x v="3"/>
    <s v="Big Star"/>
    <s v="-"/>
    <s v="78c1f2fc-9c18-4e39-a5eb-d191d5e3dd7d"/>
    <s v="1047 "/>
    <n v="45736.778113425928"/>
    <n v="45736.78125"/>
    <n v="45736.780289351853"/>
    <n v="45736.999305555553"/>
    <n v="45737.000752314816"/>
    <s v="-"/>
    <s v="completed"/>
    <n v="5.29"/>
    <n v="5.23"/>
    <n v="71.13"/>
    <n v="47.14"/>
    <n v="48.23"/>
    <n v="3.01"/>
    <n v="0"/>
    <s v="driver tablet is dead so he's using his phone and charging the tablet"/>
    <n v="0"/>
    <n v="0"/>
    <n v="0"/>
    <n v="0"/>
    <s v="-"/>
    <s v="B356"/>
    <s v="B356"/>
    <s v="Minivan"/>
    <s v="Big Star "/>
    <s v="autoAccept"/>
    <n v="0"/>
    <n v="1"/>
    <n v="0"/>
    <n v="0"/>
    <n v="0"/>
    <n v="3"/>
    <n v="0"/>
    <n v="4.05"/>
    <n v="0"/>
    <n v="0"/>
    <n v="0"/>
    <n v="1"/>
    <n v="5.23"/>
    <n v="5.23"/>
    <n v="0"/>
    <s v="Michael Smith"/>
    <m/>
    <m/>
    <m/>
    <m/>
    <m/>
  </r>
  <r>
    <x v="31"/>
    <s v="Week2"/>
    <d v="2025-03-17T00:00:00"/>
    <n v="9.2100000000000009"/>
    <n v="0"/>
    <n v="7"/>
    <n v="45733.372499999998"/>
    <n v="45733.772418981483"/>
    <x v="10"/>
    <s v="Big Star"/>
    <s v="-"/>
    <s v="65a13557-12f5-438b-8471-370be32fd37e"/>
    <s v="-"/>
    <n v="45726.390787037039"/>
    <n v="45733.375"/>
    <n v="45733.372511574074"/>
    <n v="45733.770833333336"/>
    <n v="45733.772453703707"/>
    <s v="-"/>
    <s v="completed"/>
    <n v="9.6"/>
    <n v="9.5"/>
    <n v="116.61"/>
    <n v="113.44"/>
    <n v="31.7"/>
    <n v="4.3099999999999996"/>
    <n v="39.880000000000003"/>
    <s v="@ 1207 tablet died reason for pause switching tablets -Do _x000a_@1:40Tablet is still not working-OGC "/>
    <n v="0"/>
    <n v="0"/>
    <n v="0"/>
    <n v="0"/>
    <s v="-"/>
    <s v="B377"/>
    <s v="B377"/>
    <s v="Minivan"/>
    <s v="Big Star "/>
    <s v="autoAccept"/>
    <n v="0"/>
    <n v="0"/>
    <n v="0"/>
    <n v="0"/>
    <n v="0"/>
    <n v="7"/>
    <n v="0"/>
    <n v="9.2100000000000009"/>
    <n v="0"/>
    <n v="0"/>
    <n v="0"/>
    <n v="1"/>
    <n v="9.5"/>
    <n v="9.5"/>
    <n v="0"/>
    <s v="MIRO PASKALEV"/>
    <m/>
    <m/>
    <m/>
    <m/>
    <m/>
  </r>
  <r>
    <x v="31"/>
    <s v="Week2"/>
    <d v="2025-03-18T00:00:00"/>
    <n v="6.54"/>
    <n v="0"/>
    <n v="6"/>
    <n v="45734.373055555552"/>
    <n v="45734.772187499999"/>
    <x v="10"/>
    <s v="Big Star"/>
    <s v="-"/>
    <s v="c7c26f52-2866-4df2-89e4-fe04ca4df16f"/>
    <s v="1035/STBY3"/>
    <n v="45726.548182870371"/>
    <n v="45734.375"/>
    <n v="45734.373055555552"/>
    <n v="45734.770833333336"/>
    <n v="45734.772256944445"/>
    <s v="-"/>
    <s v="completed"/>
    <n v="9.58"/>
    <n v="9.5"/>
    <n v="151.04"/>
    <n v="100.76"/>
    <n v="75.34"/>
    <n v="6.32"/>
    <n v="10.62"/>
    <s v="-"/>
    <n v="0"/>
    <n v="0"/>
    <n v="0"/>
    <n v="0"/>
    <s v="-"/>
    <s v="B359"/>
    <s v="B359"/>
    <s v="Minivan"/>
    <s v="Big Star "/>
    <s v="autoAccept"/>
    <n v="0"/>
    <n v="1"/>
    <n v="0"/>
    <n v="0"/>
    <n v="0"/>
    <n v="5"/>
    <n v="0"/>
    <n v="6.54"/>
    <n v="0"/>
    <n v="0"/>
    <n v="0"/>
    <n v="1"/>
    <n v="9.5"/>
    <n v="9.5"/>
    <n v="0"/>
    <s v="MIRO PASKALEV"/>
    <m/>
    <m/>
    <m/>
    <m/>
    <m/>
  </r>
  <r>
    <x v="31"/>
    <s v="Week2"/>
    <d v="2025-03-19T00:00:00"/>
    <n v="7.6"/>
    <n v="0"/>
    <n v="16"/>
    <n v="45735.372071759259"/>
    <n v="45735.77039351852"/>
    <x v="10"/>
    <s v="Big Star"/>
    <s v="-"/>
    <s v="21fbcd00-c6ab-4a5d-a17e-52286ec1ac96"/>
    <s v="1035"/>
    <n v="45727.463171296295"/>
    <n v="45735.375"/>
    <n v="45735.372071759259"/>
    <n v="45735.770833333336"/>
    <n v="45735.770462962966"/>
    <s v="-"/>
    <s v="completed"/>
    <n v="9.56"/>
    <n v="9.5"/>
    <n v="174.37"/>
    <n v="119.42"/>
    <n v="107.16"/>
    <n v="5.62"/>
    <n v="1.58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16"/>
    <n v="0"/>
    <n v="7.6"/>
    <n v="0"/>
    <n v="0"/>
    <n v="0"/>
    <n v="1"/>
    <n v="9.5"/>
    <n v="9.5"/>
    <n v="0"/>
    <s v="MIRO PASKALEV"/>
    <m/>
    <m/>
    <m/>
    <m/>
    <m/>
  </r>
  <r>
    <x v="32"/>
    <s v="Week2"/>
    <d v="2025-03-18T00:00:00"/>
    <n v="7.53"/>
    <n v="0"/>
    <n v="8"/>
    <n v="45734.288298611114"/>
    <n v="45734.646990740737"/>
    <x v="3"/>
    <s v="Big Star"/>
    <s v="-"/>
    <s v="b676837a-bf34-4225-8ada-db4b4f73a51b"/>
    <s v="1010"/>
    <n v="45726.548159722224"/>
    <n v="45734.291666666664"/>
    <n v="45734.288298611114"/>
    <n v="45734.645833333336"/>
    <n v="45734.647013888891"/>
    <s v="-"/>
    <s v="completed"/>
    <n v="8.61"/>
    <n v="8.5"/>
    <n v="243.11"/>
    <n v="207.03"/>
    <n v="90.65"/>
    <n v="5.18"/>
    <n v="0"/>
    <s v="-"/>
    <n v="0"/>
    <n v="0"/>
    <n v="0"/>
    <n v="0"/>
    <s v="-"/>
    <s v="B356"/>
    <s v="B356"/>
    <s v="Minivan"/>
    <s v="Big Star "/>
    <s v="autoAccept"/>
    <n v="0"/>
    <n v="0"/>
    <n v="0"/>
    <n v="0"/>
    <n v="0"/>
    <n v="8"/>
    <n v="0"/>
    <n v="7.53"/>
    <n v="0"/>
    <n v="0"/>
    <n v="0"/>
    <n v="1"/>
    <n v="8.5"/>
    <n v="8.5"/>
    <n v="0"/>
    <s v="Natasha  Tittle"/>
    <m/>
    <m/>
    <m/>
    <m/>
    <m/>
  </r>
  <r>
    <x v="32"/>
    <s v="Week2"/>
    <d v="2025-03-19T00:00:00"/>
    <n v="7.79"/>
    <n v="0"/>
    <n v="10"/>
    <n v="45735.298715277779"/>
    <n v="45735.658043981479"/>
    <x v="3"/>
    <s v="Big Star"/>
    <s v="-"/>
    <s v="17c4d872-be92-4fe3-88fc-4f46087ad480"/>
    <s v="1012"/>
    <n v="45727.463171296295"/>
    <n v="45735.302083333336"/>
    <n v="45735.298715277779"/>
    <n v="45735.65625"/>
    <n v="45735.658043981479"/>
    <s v="-"/>
    <s v="completed"/>
    <n v="8.6199999999999992"/>
    <n v="8.5"/>
    <n v="183.02"/>
    <n v="170.36"/>
    <n v="120.38"/>
    <n v="5.6"/>
    <n v="0"/>
    <s v="tablet died and she accidently went out of zone, she advised provider tablet was having charge issues 2:40PM  K.L  "/>
    <n v="0"/>
    <n v="0"/>
    <n v="0"/>
    <n v="0"/>
    <s v="-"/>
    <s v="B356"/>
    <s v="B356"/>
    <s v="Minivan"/>
    <s v="Big Star "/>
    <s v="autoAccept"/>
    <n v="0"/>
    <n v="1"/>
    <n v="0"/>
    <n v="0"/>
    <n v="0"/>
    <n v="9"/>
    <n v="0"/>
    <n v="7.79"/>
    <n v="0"/>
    <n v="0"/>
    <n v="0"/>
    <n v="1"/>
    <n v="8.5"/>
    <n v="8.5"/>
    <n v="0"/>
    <s v="Natasha  Tittle"/>
    <m/>
    <m/>
    <m/>
    <m/>
    <m/>
  </r>
  <r>
    <x v="32"/>
    <s v="Week2"/>
    <d v="2025-03-21T00:00:00"/>
    <n v="9.35"/>
    <n v="0"/>
    <n v="14"/>
    <n v="45737.329930555556"/>
    <n v="45737.793124999997"/>
    <x v="3"/>
    <s v="Big Star"/>
    <s v="-"/>
    <s v="cef82326-3099-4983-9c9c-21947fc32460"/>
    <s v="1030"/>
    <n v="45729.473645833335"/>
    <n v="45737.333333333336"/>
    <n v="45737.329930555556"/>
    <n v="45737.791666666664"/>
    <n v="45737.79315972222"/>
    <s v="-"/>
    <s v="completed"/>
    <n v="11.12"/>
    <n v="11"/>
    <n v="224.41"/>
    <n v="198.87"/>
    <n v="99.19"/>
    <n v="5.7"/>
    <n v="10.7"/>
    <s v="-"/>
    <n v="0"/>
    <n v="0"/>
    <n v="0"/>
    <n v="0"/>
    <s v="-"/>
    <s v="B356"/>
    <s v="B356"/>
    <s v="Minivan"/>
    <s v="Big Star "/>
    <s v="autoAccept"/>
    <n v="0"/>
    <n v="5"/>
    <n v="0"/>
    <n v="0"/>
    <n v="0"/>
    <n v="9"/>
    <n v="0"/>
    <n v="9.35"/>
    <n v="0"/>
    <n v="0"/>
    <n v="0"/>
    <n v="1"/>
    <n v="11"/>
    <n v="11"/>
    <n v="0"/>
    <s v="Natasha  Tittle"/>
    <m/>
    <m/>
    <m/>
    <m/>
    <m/>
  </r>
  <r>
    <x v="32"/>
    <s v="Week2"/>
    <d v="2025-03-23T00:00:00"/>
    <n v="5.65"/>
    <n v="0"/>
    <n v="5"/>
    <n v="45739.277858796297"/>
    <n v="45739.616122685184"/>
    <x v="3"/>
    <s v="Big Star"/>
    <s v="-"/>
    <s v="e5d9a916-49bd-492d-9294-b1095f8fe880"/>
    <s v="1012"/>
    <n v="45730.467905092592"/>
    <n v="45739.28125"/>
    <n v="45739.277858796297"/>
    <n v="45739.614583333336"/>
    <n v="45739.616168981483"/>
    <s v="-"/>
    <s v="completed"/>
    <n v="8.1199999999999992"/>
    <n v="8"/>
    <n v="213.05"/>
    <n v="138.63"/>
    <n v="141.41999999999999"/>
    <n v="5.7"/>
    <n v="29.97"/>
    <s v="-"/>
    <n v="0.5"/>
    <n v="1"/>
    <n v="0.5"/>
    <n v="13.41"/>
    <s v="{&quot;scheduledTs&quot;:1742753757,&quot;startedTs&quot;:1742751962,&quot;completedTs&quot;:1742753762,&quot;cancelledTs&quot;:null}"/>
    <s v="B366"/>
    <s v="B366"/>
    <s v="Minivan"/>
    <s v="Big Star "/>
    <s v="autoAccept"/>
    <n v="0"/>
    <n v="0"/>
    <n v="0"/>
    <n v="0"/>
    <n v="0"/>
    <n v="5"/>
    <n v="0"/>
    <n v="5.65"/>
    <n v="0"/>
    <n v="0"/>
    <n v="0"/>
    <n v="1"/>
    <n v="8"/>
    <n v="7.5"/>
    <n v="0"/>
    <s v="Natasha  Tittle"/>
    <m/>
    <m/>
    <m/>
    <m/>
    <m/>
  </r>
  <r>
    <x v="33"/>
    <s v="Week2"/>
    <d v="2025-03-19T00:00:00"/>
    <n v="8.09"/>
    <n v="0"/>
    <n v="14"/>
    <n v="45735.538321759261"/>
    <n v="45735.959837962961"/>
    <x v="19"/>
    <s v="Big Star"/>
    <s v="-"/>
    <s v="97b7fe66-57dc-4ea0-89f8-6e438df6f0fe"/>
    <s v="1039"/>
    <n v="45727.463182870371"/>
    <n v="45735.541666666664"/>
    <n v="45735.538321759261"/>
    <n v="45735.958333333336"/>
    <n v="45735.95988425926"/>
    <s v="-"/>
    <s v="completed"/>
    <n v="10.119999999999999"/>
    <n v="10"/>
    <n v="199.93"/>
    <n v="166.92"/>
    <n v="123.79"/>
    <n v="6.44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4"/>
    <n v="0"/>
    <n v="8.09"/>
    <n v="0"/>
    <n v="0"/>
    <n v="0"/>
    <n v="1"/>
    <n v="10"/>
    <n v="10"/>
    <n v="0"/>
    <s v="Qayssar Algburi"/>
    <m/>
    <m/>
    <m/>
    <m/>
    <m/>
  </r>
  <r>
    <x v="33"/>
    <s v="Week2"/>
    <d v="2025-03-20T00:00:00"/>
    <n v="7"/>
    <n v="0"/>
    <n v="9"/>
    <n v="45736.538472222222"/>
    <n v="45736.959872685184"/>
    <x v="19"/>
    <s v="Big Star"/>
    <s v="-"/>
    <s v="8bb5242e-9ed5-436d-a6b1-4aab0dab50d6"/>
    <s v="1039"/>
    <n v="45727.426504629628"/>
    <n v="45736.541666666664"/>
    <n v="45736.538483796299"/>
    <n v="45736.958333333336"/>
    <n v="45736.95988425926"/>
    <s v="-"/>
    <s v="completed"/>
    <n v="10.11"/>
    <n v="10"/>
    <n v="182.09"/>
    <n v="133.21"/>
    <n v="108.6"/>
    <n v="7.37"/>
    <n v="0.73"/>
    <s v="-"/>
    <n v="0.5"/>
    <n v="1"/>
    <n v="0.5"/>
    <n v="0"/>
    <s v="{&quot;scheduledTs&quot;:1742519685,&quot;startedTs&quot;:1742517901,&quot;completedTs&quot;:1742519701,&quot;cancelledTs&quot;:null}"/>
    <s v="B378"/>
    <s v="B378"/>
    <s v="Minivan"/>
    <s v="Big Star "/>
    <s v="autoAccept"/>
    <n v="0"/>
    <n v="2"/>
    <n v="0"/>
    <n v="0"/>
    <n v="0"/>
    <n v="7"/>
    <n v="0"/>
    <n v="7"/>
    <n v="0"/>
    <n v="0"/>
    <n v="0"/>
    <n v="1"/>
    <n v="10"/>
    <n v="9.5"/>
    <n v="0"/>
    <s v="Qayssar Algburi"/>
    <m/>
    <m/>
    <m/>
    <m/>
    <m/>
  </r>
  <r>
    <x v="33"/>
    <s v="Week2"/>
    <d v="2025-03-21T00:00:00"/>
    <n v="7.78"/>
    <n v="0"/>
    <n v="8"/>
    <n v="45737.538657407407"/>
    <n v="45737.953043981484"/>
    <x v="19"/>
    <s v="Big Star"/>
    <s v="-"/>
    <s v="612904d3-8ece-45e1-9aca-8ab635c54eb9"/>
    <s v="1039"/>
    <n v="45729.473761574074"/>
    <n v="45737.541666666664"/>
    <n v="45737.538657407407"/>
    <n v="45737.958333333336"/>
    <n v="45737.959930555553"/>
    <s v="-"/>
    <s v="completed"/>
    <n v="10.11"/>
    <n v="10"/>
    <n v="182.21"/>
    <n v="146.65"/>
    <n v="115.39"/>
    <n v="9.1199999999999992"/>
    <n v="4.93"/>
    <s v="-"/>
    <n v="0.51527777777777772"/>
    <n v="1"/>
    <n v="0.5"/>
    <n v="1.22"/>
    <s v="{&quot;scheduledTs&quot;:1742606564,&quot;startedTs&quot;:1742604725,&quot;completedTs&quot;:1742606580,&quot;cancelledTs&quot;:null}"/>
    <s v="B378"/>
    <s v="B378"/>
    <s v="Minivan"/>
    <s v="Big Star "/>
    <s v="autoAccept"/>
    <n v="0"/>
    <n v="0"/>
    <n v="0"/>
    <n v="0"/>
    <n v="0"/>
    <n v="8"/>
    <n v="0"/>
    <n v="7.78"/>
    <n v="0"/>
    <n v="0"/>
    <n v="0"/>
    <n v="1"/>
    <n v="10"/>
    <n v="9.4847222222222225"/>
    <n v="0"/>
    <s v="Qayssar Algburi"/>
    <m/>
    <m/>
    <m/>
    <m/>
    <m/>
  </r>
  <r>
    <x v="33"/>
    <s v="Week2"/>
    <d v="2025-03-22T00:00:00"/>
    <n v="6.73"/>
    <n v="0"/>
    <n v="6"/>
    <n v="45738.612060185187"/>
    <n v="45738.949317129627"/>
    <x v="19"/>
    <s v="Big Star"/>
    <s v="-"/>
    <s v="17925b2a-3fa1-437a-b533-d85fb8f3fa72"/>
    <s v="1039"/>
    <n v="45730.463483796295"/>
    <n v="45738.614583333336"/>
    <n v="45738.612060185187"/>
    <n v="45738.947916666664"/>
    <n v="45738.949340277781"/>
    <s v="-"/>
    <s v="completed"/>
    <n v="8.09"/>
    <n v="8"/>
    <n v="147.08000000000001"/>
    <n v="98.24"/>
    <n v="65.77"/>
    <n v="5.08"/>
    <n v="9.67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5"/>
    <n v="0"/>
    <n v="6.73"/>
    <n v="0"/>
    <n v="0"/>
    <n v="0"/>
    <n v="1"/>
    <n v="8"/>
    <n v="8"/>
    <n v="0"/>
    <s v="Qayssar Algburi"/>
    <m/>
    <m/>
    <m/>
    <m/>
    <m/>
  </r>
  <r>
    <x v="33"/>
    <s v="Week2"/>
    <d v="2025-03-23T00:00:00"/>
    <n v="6.62"/>
    <n v="0"/>
    <n v="5"/>
    <n v="45739.65283564815"/>
    <n v="45739.98841435185"/>
    <x v="19"/>
    <s v="Big Star"/>
    <s v="-"/>
    <s v="9fb9a6b4-cc03-4370-a862-aedad603d3dd"/>
    <s v="1039"/>
    <n v="45730.467951388891"/>
    <n v="45739.65625"/>
    <n v="45739.65283564815"/>
    <n v="45739.989583333336"/>
    <n v="45739.991006944445"/>
    <s v="-"/>
    <s v="completed"/>
    <n v="8.1199999999999992"/>
    <n v="8"/>
    <n v="150.58000000000001"/>
    <n v="134.38999999999999"/>
    <n v="67.98"/>
    <n v="4.9000000000000004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4"/>
    <n v="0"/>
    <n v="6.62"/>
    <n v="0"/>
    <n v="0"/>
    <n v="0"/>
    <n v="1"/>
    <n v="8"/>
    <n v="8"/>
    <n v="0"/>
    <s v="Qayssar Algburi"/>
    <m/>
    <m/>
    <m/>
    <m/>
    <m/>
  </r>
  <r>
    <x v="34"/>
    <s v="Week2"/>
    <d v="2025-03-17T00:00:00"/>
    <n v="8.26"/>
    <n v="0"/>
    <n v="13"/>
    <n v="45733.538518518515"/>
    <n v="45733.959710648145"/>
    <x v="20"/>
    <s v="Big Star"/>
    <s v="per driver Rider Charlie put his chair on high to get on the bus and hit t sent 1900he chair in front a piece of his chair was knocked off he said it was his fault and I just wanted to have it on record"/>
    <s v="0a71ab74-c8b1-42bc-8ecd-3c3e3e4a03c1"/>
    <s v="1038"/>
    <n v="45726.390798611108"/>
    <n v="45733.541666666664"/>
    <n v="45733.538530092592"/>
    <n v="45733.958333333336"/>
    <n v="45733.959803240738"/>
    <s v="-"/>
    <s v="completed"/>
    <n v="10.11"/>
    <n v="10"/>
    <n v="182.35"/>
    <n v="137.91999999999999"/>
    <n v="81.63"/>
    <n v="5.4"/>
    <n v="0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10"/>
    <n v="0"/>
    <n v="8.26"/>
    <n v="0"/>
    <n v="0"/>
    <n v="0"/>
    <n v="1"/>
    <n v="10"/>
    <n v="10"/>
    <n v="0"/>
    <s v="Ric Shana Sanders"/>
    <m/>
    <m/>
    <m/>
    <m/>
    <m/>
  </r>
  <r>
    <x v="34"/>
    <s v="Week2"/>
    <d v="2025-03-18T00:00:00"/>
    <n v="9.0500000000000007"/>
    <n v="0"/>
    <n v="12"/>
    <n v="45734.53833333333"/>
    <n v="45734.959756944445"/>
    <x v="20"/>
    <s v="Big Star"/>
    <s v="per driver Rider Charlie put his chair on high to get on the bus and hit t sent 1900he chair in front a piece of his chair was knocked off he said it was his fault and I just wanted to have it on record"/>
    <s v="b95e5561-9bdb-4167-a709-edc4492b3d27"/>
    <s v="1038"/>
    <n v="45726.548194444447"/>
    <n v="45734.541666666664"/>
    <n v="45734.538344907407"/>
    <n v="45734.958333333336"/>
    <n v="45734.959803240738"/>
    <s v="-"/>
    <s v="completed"/>
    <n v="10.119999999999999"/>
    <n v="10"/>
    <n v="202.87"/>
    <n v="194.39"/>
    <n v="95.62"/>
    <n v="5.67"/>
    <n v="22.07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2"/>
    <n v="0"/>
    <n v="9.0500000000000007"/>
    <n v="0"/>
    <n v="0"/>
    <n v="0"/>
    <n v="1"/>
    <n v="10"/>
    <n v="10"/>
    <n v="0"/>
    <s v="Ric Shana Sanders"/>
    <m/>
    <m/>
    <m/>
    <m/>
    <m/>
  </r>
  <r>
    <x v="34"/>
    <s v="Week2"/>
    <d v="2025-03-21T00:00:00"/>
    <n v="8.1"/>
    <n v="0"/>
    <n v="12"/>
    <n v="45737.538587962961"/>
    <n v="45737.959918981483"/>
    <x v="20"/>
    <s v="Big Star"/>
    <s v="per driver Rider Charlie put his chair on high to get on the bus and hit t sent 1900he chair in front a piece of his chair was knocked off he said it was his fault and I just wanted to have it on record"/>
    <s v="37309828-4820-4e65-90fc-db3682fd4309"/>
    <s v="1038"/>
    <n v="45729.473761574074"/>
    <n v="45737.541666666664"/>
    <n v="45737.538587962961"/>
    <n v="45737.958333333336"/>
    <n v="45737.959918981483"/>
    <s v="-"/>
    <s v="completed"/>
    <n v="10.11"/>
    <n v="10"/>
    <n v="196.96"/>
    <n v="164.1"/>
    <n v="91.2"/>
    <n v="4.93"/>
    <n v="0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11"/>
    <n v="0"/>
    <n v="8.1"/>
    <n v="0"/>
    <n v="0"/>
    <n v="0"/>
    <n v="1"/>
    <n v="10"/>
    <n v="10"/>
    <n v="0"/>
    <s v="Ric Shana Sanders"/>
    <m/>
    <m/>
    <m/>
    <m/>
    <m/>
  </r>
  <r>
    <x v="34"/>
    <s v="Week2"/>
    <d v="2025-03-22T00:00:00"/>
    <n v="6.66"/>
    <n v="0"/>
    <n v="8"/>
    <n v="45738.611203703702"/>
    <n v="45738.949328703704"/>
    <x v="20"/>
    <s v="Big Star"/>
    <s v="per driver Rider Charlie put his chair on high to get on the bus and hit t sent 1900he chair in front a piece of his chair was knocked off he said it was his fault and I just wanted to have it on record"/>
    <s v="06564012-63be-4d9c-9be9-d7f11d97fcb2"/>
    <s v="1038"/>
    <n v="45730.463483796295"/>
    <n v="45738.614583333336"/>
    <n v="45738.611203703702"/>
    <n v="45738.947916666664"/>
    <n v="45738.949340277781"/>
    <s v="-"/>
    <s v="completed"/>
    <n v="8.1199999999999992"/>
    <n v="8"/>
    <n v="139.18"/>
    <n v="116.27"/>
    <n v="86.04"/>
    <n v="5.13"/>
    <n v="20.82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6"/>
    <n v="0"/>
    <n v="6.66"/>
    <n v="0"/>
    <n v="0"/>
    <n v="0"/>
    <n v="1"/>
    <n v="8"/>
    <n v="8"/>
    <n v="0"/>
    <s v="Ric Shana Sanders"/>
    <m/>
    <m/>
    <m/>
    <m/>
    <m/>
  </r>
  <r>
    <x v="34"/>
    <s v="Week2"/>
    <d v="2025-03-23T00:00:00"/>
    <n v="6.68"/>
    <n v="0"/>
    <n v="9"/>
    <n v="45739.621944444443"/>
    <n v="45739.959780092591"/>
    <x v="20"/>
    <s v="Big Star"/>
    <s v="per driver Rider Charlie put his chair on high to get on the bus and hit t sent 1900he chair in front a piece of his chair was knocked off he said it was his fault and I just wanted to have it on record"/>
    <s v="5cdf9152-d90a-41d2-bfcc-44aebcc44243"/>
    <s v="1038"/>
    <n v="45730.467951388891"/>
    <n v="45739.625"/>
    <n v="45739.621944444443"/>
    <n v="45739.958333333336"/>
    <n v="45739.959791666668"/>
    <s v="-"/>
    <s v="completed"/>
    <n v="8.11"/>
    <n v="8"/>
    <n v="185.29"/>
    <n v="151.58000000000001"/>
    <n v="118.42"/>
    <n v="5.22"/>
    <n v="5.48"/>
    <s v="-"/>
    <n v="0"/>
    <n v="0"/>
    <n v="0"/>
    <n v="0"/>
    <s v="-"/>
    <s v="B342"/>
    <s v="B342"/>
    <s v="Minivan"/>
    <s v="Big Star "/>
    <s v="autoAccept"/>
    <n v="0"/>
    <n v="3"/>
    <n v="0"/>
    <n v="0"/>
    <n v="0"/>
    <n v="6"/>
    <n v="0"/>
    <n v="6.68"/>
    <n v="0"/>
    <n v="0"/>
    <n v="0"/>
    <n v="1"/>
    <n v="8"/>
    <n v="8"/>
    <n v="0"/>
    <s v="Ric Shana Sanders"/>
    <m/>
    <m/>
    <m/>
    <m/>
    <m/>
  </r>
  <r>
    <x v="48"/>
    <s v="Week2"/>
    <d v="2025-03-20T00:00:00"/>
    <n v="8.65"/>
    <n v="0"/>
    <n v="10"/>
    <n v="45736.373703703706"/>
    <n v="45736.772256944445"/>
    <x v="1"/>
    <s v="Big Star"/>
    <s v="-"/>
    <s v="52181bc7-4b6b-48c6-b853-08b0f3494ed5"/>
    <s v="1021"/>
    <n v="45727.426493055558"/>
    <n v="45736.375"/>
    <n v="45736.373715277776"/>
    <n v="45736.770833333336"/>
    <n v="45736.772268518522"/>
    <s v="-"/>
    <s v="completed"/>
    <n v="9.57"/>
    <n v="9.5"/>
    <n v="141.5"/>
    <n v="118.92"/>
    <n v="77.89"/>
    <n v="6.27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0"/>
    <n v="0"/>
    <n v="8.65"/>
    <n v="0"/>
    <n v="0"/>
    <n v="0"/>
    <n v="1"/>
    <n v="9.5"/>
    <n v="9.5"/>
    <n v="0"/>
    <s v="Rochelle Dawson"/>
    <m/>
    <m/>
    <m/>
    <m/>
    <m/>
  </r>
  <r>
    <x v="35"/>
    <s v="Week2"/>
    <d v="2025-03-17T00:00:00"/>
    <n v="8.91"/>
    <n v="0"/>
    <n v="7"/>
    <n v="45733.332812499997"/>
    <n v="45733.742326388892"/>
    <x v="21"/>
    <s v="Big Star"/>
    <s v="-"/>
    <s v="c0cf6342-a724-4874-b093-115699f308cf"/>
    <s v="1018"/>
    <n v="45726.390787037039"/>
    <n v="45733.333333333336"/>
    <n v="45733.332824074074"/>
    <n v="45733.708333333336"/>
    <n v="45733.742442129631"/>
    <s v="-"/>
    <s v="completed"/>
    <n v="9.83"/>
    <n v="9"/>
    <n v="175.11"/>
    <n v="157.46"/>
    <n v="69.540000000000006"/>
    <n v="5.08"/>
    <n v="0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5"/>
    <n v="0"/>
    <n v="8.91"/>
    <n v="0"/>
    <n v="0"/>
    <n v="0"/>
    <n v="1"/>
    <n v="9"/>
    <n v="9"/>
    <n v="0"/>
    <s v="Sarah Jones"/>
    <m/>
    <m/>
    <m/>
    <m/>
    <m/>
  </r>
  <r>
    <x v="35"/>
    <s v="Week2"/>
    <d v="2025-03-20T00:00:00"/>
    <n v="6.91"/>
    <n v="0"/>
    <n v="9"/>
    <n v="45736.291562500002"/>
    <n v="45736.647523148145"/>
    <x v="21"/>
    <s v="Big Star"/>
    <s v="-"/>
    <s v="4d782c9e-26dd-48e2-8fd8-659e44e67ea0"/>
    <s v="1018"/>
    <n v="45727.426481481481"/>
    <n v="45736.291666666664"/>
    <n v="45736.291562500002"/>
    <n v="45736.645833333336"/>
    <n v="45736.647557870368"/>
    <s v="-"/>
    <s v="completed"/>
    <n v="8.5399999999999991"/>
    <n v="8.5"/>
    <n v="166.54"/>
    <n v="141.84"/>
    <n v="64.98"/>
    <n v="4.3099999999999996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8"/>
    <n v="0"/>
    <n v="6.91"/>
    <n v="0"/>
    <n v="0"/>
    <n v="0"/>
    <n v="1"/>
    <n v="8.5"/>
    <n v="8.5"/>
    <n v="0"/>
    <s v="Sarah Jones"/>
    <m/>
    <m/>
    <m/>
    <m/>
    <m/>
  </r>
  <r>
    <x v="35"/>
    <s v="Week2"/>
    <d v="2025-03-21T00:00:00"/>
    <n v="7.97"/>
    <n v="0"/>
    <n v="8"/>
    <n v="45737.291030092594"/>
    <n v="45737.647962962961"/>
    <x v="21"/>
    <s v="Big Star"/>
    <s v="-"/>
    <s v="78ecd91d-4121-4511-b186-175e077f9706"/>
    <s v="1018"/>
    <n v="45729.473564814813"/>
    <n v="45737.291666666664"/>
    <n v="45737.291030092594"/>
    <n v="45737.645833333336"/>
    <n v="45737.647962962961"/>
    <s v="-"/>
    <s v="completed"/>
    <n v="8.57"/>
    <n v="8.5"/>
    <n v="156.82"/>
    <n v="148.18"/>
    <n v="67.72"/>
    <n v="5.0599999999999996"/>
    <n v="10.220000000000001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6"/>
    <n v="0"/>
    <n v="7.97"/>
    <n v="0"/>
    <n v="0"/>
    <n v="0"/>
    <n v="1"/>
    <n v="8.5"/>
    <n v="8.5"/>
    <n v="0"/>
    <s v="Sarah Jones"/>
    <m/>
    <m/>
    <m/>
    <m/>
    <m/>
  </r>
  <r>
    <x v="35"/>
    <s v="Week2"/>
    <d v="2025-03-22T00:00:00"/>
    <n v="6.64"/>
    <n v="0"/>
    <n v="10"/>
    <n v="45738.322430555556"/>
    <n v="45738.657627314817"/>
    <x v="21"/>
    <s v="Big Star"/>
    <s v="-"/>
    <s v="b6011aa6-87b1-4748-8980-c6819757b823"/>
    <s v="1018"/>
    <n v="45730.463368055556"/>
    <n v="45738.322916666664"/>
    <n v="45738.322430555556"/>
    <n v="45738.65625"/>
    <n v="45738.657708333332"/>
    <s v="-"/>
    <s v="completed"/>
    <n v="8.0500000000000007"/>
    <n v="8"/>
    <n v="98.97"/>
    <n v="84.68"/>
    <n v="52.43"/>
    <n v="5.23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10"/>
    <n v="0"/>
    <n v="6.64"/>
    <n v="0"/>
    <n v="0"/>
    <n v="0"/>
    <n v="1"/>
    <n v="8"/>
    <n v="8"/>
    <n v="0"/>
    <s v="Sarah Jones"/>
    <m/>
    <m/>
    <m/>
    <m/>
    <m/>
  </r>
  <r>
    <x v="35"/>
    <s v="Week2"/>
    <d v="2025-03-23T00:00:00"/>
    <n v="8.1999999999999993"/>
    <n v="0"/>
    <n v="9"/>
    <n v="45739.290995370371"/>
    <n v="45739.668090277781"/>
    <x v="21"/>
    <s v="Big Star"/>
    <s v="-"/>
    <s v="70f25f84-2957-40c5-9aea-6923de3a2454"/>
    <s v="1018"/>
    <n v="45730.467905092592"/>
    <n v="45739.291666666664"/>
    <n v="45739.290995370371"/>
    <n v="45739.666666666664"/>
    <n v="45739.66814814815"/>
    <s v="-"/>
    <s v="completed"/>
    <n v="9.0500000000000007"/>
    <n v="9"/>
    <n v="171.3"/>
    <n v="158.86000000000001"/>
    <n v="40.799999999999997"/>
    <n v="2.97"/>
    <n v="119.37"/>
    <s v="Rescue trip ogc 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8.1999999999999993"/>
    <n v="0"/>
    <n v="0"/>
    <n v="0"/>
    <n v="1"/>
    <n v="9"/>
    <n v="9"/>
    <n v="0"/>
    <s v="Sarah Jones"/>
    <m/>
    <m/>
    <m/>
    <m/>
    <m/>
  </r>
  <r>
    <x v="36"/>
    <s v="Week2"/>
    <d v="2025-03-17T00:00:00"/>
    <n v="7.71"/>
    <n v="0"/>
    <n v="11"/>
    <n v="45733.14539351852"/>
    <n v="45733.521203703705"/>
    <x v="19"/>
    <s v="Big Star"/>
    <s v="-"/>
    <s v="996f13ea-5855-4edc-b2af-e1530e841296"/>
    <s v="1004"/>
    <n v="45726.390717592592"/>
    <n v="45733.145833333336"/>
    <n v="45733.145405092589"/>
    <n v="45733.520833333336"/>
    <n v="45733.522280092591"/>
    <s v="-"/>
    <s v="completed"/>
    <n v="9.0500000000000007"/>
    <n v="9"/>
    <n v="183.99"/>
    <n v="156.65"/>
    <n v="60.26"/>
    <n v="3.6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9"/>
    <n v="0"/>
    <n v="7.71"/>
    <n v="0"/>
    <n v="0"/>
    <n v="0"/>
    <n v="1"/>
    <n v="9"/>
    <n v="9"/>
    <n v="0"/>
    <s v="Shamara Scales"/>
    <m/>
    <m/>
    <m/>
    <m/>
    <m/>
  </r>
  <r>
    <x v="36"/>
    <s v="Week2"/>
    <d v="2025-03-18T00:00:00"/>
    <n v="7.78"/>
    <n v="0"/>
    <n v="9"/>
    <n v="45734.145277777781"/>
    <n v="45734.52140046296"/>
    <x v="19"/>
    <s v="Big Star"/>
    <s v="-"/>
    <s v="39cb7369-39d0-462c-b6b6-8c1bc4fb54f2"/>
    <s v="1004"/>
    <n v="45726.548090277778"/>
    <n v="45734.145833333336"/>
    <n v="45734.145277777781"/>
    <n v="45734.520833333336"/>
    <n v="45734.522268518522"/>
    <s v="-"/>
    <s v="completed"/>
    <n v="9.0500000000000007"/>
    <n v="9"/>
    <n v="141.82"/>
    <n v="124.1"/>
    <n v="55.07"/>
    <n v="5.0999999999999996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7"/>
    <n v="0"/>
    <n v="7.78"/>
    <n v="0"/>
    <n v="0"/>
    <n v="0"/>
    <n v="1"/>
    <n v="9"/>
    <n v="9"/>
    <n v="0"/>
    <s v="Shamara Scales"/>
    <m/>
    <m/>
    <m/>
    <m/>
    <m/>
  </r>
  <r>
    <x v="36"/>
    <s v="Week2"/>
    <d v="2025-03-19T00:00:00"/>
    <n v="7.9"/>
    <n v="0"/>
    <n v="8"/>
    <n v="45735.145636574074"/>
    <n v="45735.522638888891"/>
    <x v="19"/>
    <s v="Big Star"/>
    <s v="-"/>
    <s v="61c986dc-25b0-48d7-8a74-7538c432f9d1"/>
    <s v="1004"/>
    <n v="45727.463171296295"/>
    <n v="45735.145833333336"/>
    <n v="45735.145636574074"/>
    <n v="45735.520833333336"/>
    <n v="45735.522893518515"/>
    <s v="-"/>
    <s v="completed"/>
    <n v="9.0500000000000007"/>
    <n v="9"/>
    <n v="186.64"/>
    <n v="156.27000000000001"/>
    <n v="123.09"/>
    <n v="6.06"/>
    <n v="0.35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8"/>
    <n v="0"/>
    <n v="7.9"/>
    <n v="0"/>
    <n v="0"/>
    <n v="0"/>
    <n v="1"/>
    <n v="9"/>
    <n v="9"/>
    <n v="0"/>
    <s v="Shamara Scales"/>
    <m/>
    <m/>
    <m/>
    <m/>
    <m/>
  </r>
  <r>
    <x v="36"/>
    <s v="Week2"/>
    <d v="2025-03-20T00:00:00"/>
    <n v="6.49"/>
    <n v="0"/>
    <n v="6"/>
    <n v="45736.145925925928"/>
    <n v="45736.522314814814"/>
    <x v="19"/>
    <s v="Big Star"/>
    <s v="-"/>
    <s v="70304842-11d7-4d39-9ca4-3f8e30ed6a40"/>
    <s v="1004"/>
    <n v="45727.426423611112"/>
    <n v="45736.145833333336"/>
    <n v="45736.145925925928"/>
    <n v="45736.520833333336"/>
    <n v="45736.52238425926"/>
    <s v="-"/>
    <s v="completed"/>
    <n v="9.0399999999999991"/>
    <n v="9"/>
    <n v="122.96"/>
    <n v="79.98"/>
    <n v="68.94"/>
    <n v="6.66"/>
    <n v="4.38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6"/>
    <n v="0"/>
    <n v="6.49"/>
    <n v="0"/>
    <n v="0"/>
    <n v="0"/>
    <n v="1"/>
    <n v="9"/>
    <n v="9"/>
    <n v="0"/>
    <s v="Shamara Scales"/>
    <m/>
    <m/>
    <m/>
    <m/>
    <m/>
  </r>
  <r>
    <x v="36"/>
    <s v="Week2"/>
    <d v="2025-03-21T00:00:00"/>
    <n v="7.58"/>
    <n v="0"/>
    <n v="11"/>
    <n v="45737.145648148151"/>
    <n v="45737.516701388886"/>
    <x v="19"/>
    <s v="Big Star"/>
    <s v="-"/>
    <s v="193772fd-dcd9-4c93-95bd-db947f4ee1b1"/>
    <s v="1004"/>
    <n v="45729.473101851851"/>
    <n v="45737.145833333336"/>
    <n v="45737.145648148151"/>
    <n v="45737.520833333336"/>
    <n v="45737.522557870368"/>
    <s v="-"/>
    <s v="completed"/>
    <n v="9.0500000000000007"/>
    <n v="9"/>
    <n v="162.22999999999999"/>
    <n v="133.61000000000001"/>
    <n v="96.92"/>
    <n v="5.64"/>
    <n v="1.65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10"/>
    <n v="0"/>
    <n v="7.58"/>
    <n v="0"/>
    <n v="0"/>
    <n v="0"/>
    <n v="1"/>
    <n v="9"/>
    <n v="9"/>
    <n v="0"/>
    <s v="Shamara Scales"/>
    <m/>
    <m/>
    <m/>
    <m/>
    <m/>
  </r>
  <r>
    <x v="37"/>
    <s v="Week2"/>
    <d v="2025-03-18T00:00:00"/>
    <n v="5.67"/>
    <n v="0"/>
    <n v="11"/>
    <n v="45734.330254629633"/>
    <n v="45734.707812499997"/>
    <x v="22"/>
    <s v="Big Star"/>
    <s v="63036"/>
    <s v="4f7b1f75-565d-42b0-b0b0-42fc1a7e2d70"/>
    <s v="1015"/>
    <n v="45726.548171296294"/>
    <n v="45734.333333333336"/>
    <n v="45734.330254629633"/>
    <n v="45734.708333333336"/>
    <n v="45734.710115740738"/>
    <s v="-"/>
    <s v="completed"/>
    <n v="9.1199999999999992"/>
    <n v="9"/>
    <n v="173.6"/>
    <n v="96.49"/>
    <n v="112.25"/>
    <n v="5.8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10"/>
    <n v="0"/>
    <n v="5.67"/>
    <n v="0"/>
    <n v="0"/>
    <n v="0"/>
    <n v="1"/>
    <n v="9"/>
    <n v="9"/>
    <n v="0"/>
    <s v="SHAMBREISHA SPENCER"/>
    <m/>
    <m/>
    <m/>
    <m/>
    <m/>
  </r>
  <r>
    <x v="37"/>
    <s v="Week2"/>
    <d v="2025-03-19T00:00:00"/>
    <n v="8.7899999999999991"/>
    <n v="0"/>
    <n v="12"/>
    <n v="45735.331469907411"/>
    <n v="45735.710011574076"/>
    <x v="22"/>
    <s v="Big Star"/>
    <s v="63036"/>
    <s v="8d4692f1-feb3-4249-8a62-11022fee72c1"/>
    <s v="1015"/>
    <n v="45727.463171296295"/>
    <n v="45735.333333333336"/>
    <n v="45735.33148148148"/>
    <n v="45735.708333333336"/>
    <n v="45735.710011574076"/>
    <s v="-"/>
    <s v="completed"/>
    <n v="9.08"/>
    <n v="9"/>
    <n v="276.38"/>
    <n v="271.33"/>
    <n v="110.16"/>
    <n v="4.88"/>
    <n v="32.950000000000003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10"/>
    <n v="0"/>
    <n v="8.7899999999999991"/>
    <n v="0"/>
    <n v="0"/>
    <n v="0"/>
    <n v="1"/>
    <n v="9"/>
    <n v="9"/>
    <n v="0"/>
    <s v="SHAMBREISHA SPENCER"/>
    <m/>
    <m/>
    <m/>
    <m/>
    <m/>
  </r>
  <r>
    <x v="37"/>
    <s v="Week2"/>
    <d v="2025-03-20T00:00:00"/>
    <n v="7.38"/>
    <n v="0"/>
    <n v="9"/>
    <n v="45736.331759259258"/>
    <n v="45736.700254629628"/>
    <x v="22"/>
    <s v="Big Star"/>
    <s v="63036"/>
    <s v="75efa90e-1f17-40e9-8244-cd6212178a1e"/>
    <s v="1015"/>
    <n v="45727.426493055558"/>
    <n v="45736.333333333336"/>
    <n v="45736.331759259258"/>
    <n v="45736.708333333336"/>
    <n v="45736.70988425926"/>
    <s v="-"/>
    <s v="completed"/>
    <n v="9.08"/>
    <n v="9"/>
    <n v="271.24"/>
    <n v="220.33"/>
    <n v="163.05000000000001"/>
    <n v="6.5"/>
    <n v="0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9"/>
    <n v="0"/>
    <n v="7.38"/>
    <n v="0"/>
    <n v="0"/>
    <n v="0"/>
    <n v="1"/>
    <n v="9"/>
    <n v="9"/>
    <n v="0"/>
    <s v="SHAMBREISHA SPENCER"/>
    <m/>
    <m/>
    <m/>
    <m/>
    <m/>
  </r>
  <r>
    <x v="37"/>
    <s v="Week2"/>
    <d v="2025-03-21T00:00:00"/>
    <n v="7.6"/>
    <n v="0"/>
    <n v="11"/>
    <n v="45737.331111111111"/>
    <n v="45737.705995370372"/>
    <x v="22"/>
    <s v="Big Star"/>
    <s v="63036"/>
    <s v="6c2aa73d-8a33-4862-a464-50e98ec62ebe"/>
    <s v="1015"/>
    <n v="45729.473645833335"/>
    <n v="45737.333333333336"/>
    <n v="45737.331122685187"/>
    <n v="45737.708333333336"/>
    <n v="45737.705995370372"/>
    <s v="-"/>
    <s v="completed"/>
    <n v="9"/>
    <n v="9"/>
    <n v="281.20999999999998"/>
    <n v="223.46"/>
    <n v="171.32"/>
    <n v="5.62"/>
    <n v="36.799999999999997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10"/>
    <n v="0"/>
    <n v="7.6"/>
    <n v="0"/>
    <n v="0"/>
    <n v="0"/>
    <n v="1"/>
    <n v="9"/>
    <n v="9"/>
    <n v="0"/>
    <s v="SHAMBREISHA SPENCER"/>
    <m/>
    <m/>
    <m/>
    <m/>
    <m/>
  </r>
  <r>
    <x v="37"/>
    <s v="Week2"/>
    <d v="2025-03-22T00:00:00"/>
    <n v="5.68"/>
    <n v="0"/>
    <n v="8"/>
    <n v="45738.37300925926"/>
    <n v="45738.668634259258"/>
    <x v="22"/>
    <s v="Big Star"/>
    <s v="63036"/>
    <s v="8f661e0f-8bac-47ac-88ed-b9d2db14c873"/>
    <s v="1015"/>
    <n v="45730.463425925926"/>
    <n v="45738.375"/>
    <n v="45738.37300925926"/>
    <n v="45738.708333333336"/>
    <n v="45738.668668981481"/>
    <s v="-"/>
    <s v="completed"/>
    <n v="7.1"/>
    <n v="8"/>
    <n v="214.18"/>
    <n v="155.07"/>
    <n v="108.2"/>
    <n v="4.68"/>
    <n v="21.03"/>
    <s v="-"/>
    <n v="0"/>
    <n v="0"/>
    <n v="0"/>
    <n v="0"/>
    <s v="-"/>
    <s v="B349"/>
    <s v="B349"/>
    <s v="Minivan"/>
    <s v="Big Star "/>
    <s v="autoAccept"/>
    <n v="0"/>
    <n v="3"/>
    <n v="0"/>
    <n v="0"/>
    <n v="0"/>
    <n v="5"/>
    <n v="0"/>
    <n v="5.68"/>
    <n v="0"/>
    <n v="0"/>
    <n v="0"/>
    <n v="1"/>
    <n v="7.1"/>
    <n v="7.1"/>
    <n v="0"/>
    <s v="SHAMBREISHA SPENCER"/>
    <m/>
    <m/>
    <m/>
    <m/>
    <m/>
  </r>
  <r>
    <x v="38"/>
    <s v="Week2"/>
    <d v="2025-03-17T00:00:00"/>
    <n v="6.97"/>
    <n v="0"/>
    <n v="11"/>
    <n v="45733.14340277778"/>
    <n v="45733.518206018518"/>
    <x v="7"/>
    <s v="Big Star"/>
    <s v="-"/>
    <s v="7c9affd9-7d19-40e3-ba81-ffd43a115f3e"/>
    <s v="1002"/>
    <n v="45726.390717592592"/>
    <n v="45733.145833333336"/>
    <n v="45733.14340277778"/>
    <n v="45733.520833333336"/>
    <n v="45733.522280092591"/>
    <s v="-"/>
    <s v="completed"/>
    <n v="9.09"/>
    <n v="9"/>
    <n v="165.6"/>
    <n v="127.51"/>
    <n v="86.07"/>
    <n v="5.47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10"/>
    <n v="0"/>
    <n v="6.97"/>
    <n v="0"/>
    <n v="0"/>
    <n v="0"/>
    <n v="1"/>
    <n v="9"/>
    <n v="9"/>
    <n v="0"/>
    <s v="Sheila Jones"/>
    <m/>
    <m/>
    <m/>
    <m/>
    <m/>
  </r>
  <r>
    <x v="38"/>
    <s v="Week2"/>
    <d v="2025-03-18T00:00:00"/>
    <n v="7.19"/>
    <n v="0"/>
    <n v="10"/>
    <n v="45734.145370370374"/>
    <n v="45734.517094907409"/>
    <x v="7"/>
    <s v="Big Star"/>
    <s v="-"/>
    <s v="2dd7834b-99e6-4e92-a03c-59db5c427ca8"/>
    <s v="1002"/>
    <n v="45726.548090277778"/>
    <n v="45734.145833333336"/>
    <n v="45734.145370370374"/>
    <n v="45734.520833333336"/>
    <n v="45734.522268518522"/>
    <s v="-"/>
    <s v="completed"/>
    <n v="9.0500000000000007"/>
    <n v="9"/>
    <n v="149.49"/>
    <n v="139.78"/>
    <n v="64.91"/>
    <n v="4.93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19"/>
    <n v="0"/>
    <n v="0"/>
    <n v="0"/>
    <n v="1"/>
    <n v="9"/>
    <n v="9"/>
    <n v="0"/>
    <s v="Sheila Jones"/>
    <m/>
    <m/>
    <m/>
    <m/>
    <m/>
  </r>
  <r>
    <x v="38"/>
    <s v="Week2"/>
    <d v="2025-03-19T00:00:00"/>
    <n v="7.71"/>
    <n v="0"/>
    <n v="9"/>
    <n v="45735.144675925927"/>
    <n v="45735.520937499998"/>
    <x v="7"/>
    <s v="Big Star"/>
    <s v="-"/>
    <s v="2609de93-c867-4868-b782-17b3ba0bce01"/>
    <s v="1002"/>
    <n v="45727.463171296295"/>
    <n v="45735.145833333336"/>
    <n v="45735.144675925927"/>
    <n v="45735.520833333336"/>
    <n v="45735.520983796298"/>
    <s v="-"/>
    <s v="completed"/>
    <n v="9.0299999999999994"/>
    <n v="9"/>
    <n v="154.03"/>
    <n v="130.91"/>
    <n v="51.57"/>
    <n v="4.5599999999999996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9"/>
    <n v="0"/>
    <n v="7.71"/>
    <n v="0"/>
    <n v="0"/>
    <n v="0"/>
    <n v="1"/>
    <n v="9"/>
    <n v="9"/>
    <n v="0"/>
    <s v="Sheila Jones"/>
    <m/>
    <m/>
    <m/>
    <m/>
    <m/>
  </r>
  <r>
    <x v="38"/>
    <s v="Week2"/>
    <d v="2025-03-20T00:00:00"/>
    <n v="7.1"/>
    <n v="0"/>
    <n v="9"/>
    <n v="45736.145358796297"/>
    <n v="45736.521261574075"/>
    <x v="7"/>
    <s v="Big Star"/>
    <s v="-"/>
    <s v="0df85dd9-0baa-4daa-85dd-159af857577a"/>
    <s v="1002"/>
    <n v="45727.426423611112"/>
    <n v="45736.145833333336"/>
    <n v="45736.145358796297"/>
    <n v="45736.520833333336"/>
    <n v="45736.521273148152"/>
    <s v="-"/>
    <s v="completed"/>
    <n v="9.02"/>
    <n v="9"/>
    <n v="108.89"/>
    <n v="97.2"/>
    <n v="51.67"/>
    <n v="6.24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9"/>
    <n v="0"/>
    <n v="7.1"/>
    <n v="0"/>
    <n v="0"/>
    <n v="0"/>
    <n v="1"/>
    <n v="9"/>
    <n v="9"/>
    <n v="0"/>
    <s v="Sheila Jones"/>
    <m/>
    <m/>
    <m/>
    <m/>
    <m/>
  </r>
  <r>
    <x v="38"/>
    <s v="Week2"/>
    <d v="2025-03-21T00:00:00"/>
    <n v="6.63"/>
    <n v="0"/>
    <n v="12"/>
    <n v="45737.144537037035"/>
    <n v="45737.521087962959"/>
    <x v="7"/>
    <s v="Big Star"/>
    <s v="-"/>
    <s v="0229c91d-2da3-4dbd-8cf2-37fff887bb35"/>
    <s v="1002"/>
    <n v="45729.473113425927"/>
    <n v="45737.145833333336"/>
    <n v="45737.144537037035"/>
    <n v="45737.520833333336"/>
    <n v="45737.522534722222"/>
    <s v="-"/>
    <s v="completed"/>
    <n v="9.07"/>
    <n v="9"/>
    <n v="160.28"/>
    <n v="113.37"/>
    <n v="102.87"/>
    <n v="5.83"/>
    <n v="0"/>
    <s v="_x000a__x000a__x000a_"/>
    <n v="0"/>
    <n v="0"/>
    <n v="0"/>
    <n v="0"/>
    <s v="-"/>
    <s v="B369"/>
    <s v="B369"/>
    <s v="Minivan"/>
    <s v="Big Star "/>
    <s v="autoAccept"/>
    <n v="0"/>
    <n v="0"/>
    <n v="0"/>
    <n v="0"/>
    <n v="0"/>
    <n v="12"/>
    <n v="0"/>
    <n v="6.63"/>
    <n v="0"/>
    <n v="0"/>
    <n v="0"/>
    <n v="1"/>
    <n v="9"/>
    <n v="9"/>
    <n v="0"/>
    <s v="Sheila Jones"/>
    <m/>
    <m/>
    <m/>
    <m/>
    <m/>
  </r>
  <r>
    <x v="40"/>
    <s v="Week2"/>
    <d v="2025-03-22T00:00:00"/>
    <n v="7.04"/>
    <n v="0"/>
    <n v="10"/>
    <n v="45738.20040509259"/>
    <n v="45738.532685185186"/>
    <x v="3"/>
    <s v="Big Star"/>
    <s v="-"/>
    <s v="91ef5001-d6ec-4cf7-baef-8838785e1531"/>
    <s v="1010"/>
    <n v="45730.463310185187"/>
    <n v="45738.197916666664"/>
    <n v="45738.20040509259"/>
    <n v="45738.53125"/>
    <n v="45738.532696759263"/>
    <s v="-"/>
    <s v="completed"/>
    <n v="7.98"/>
    <n v="8"/>
    <n v="261.83999999999997"/>
    <n v="224.32"/>
    <n v="161.27000000000001"/>
    <n v="5.34"/>
    <n v="0"/>
    <s v="-"/>
    <n v="0"/>
    <n v="0"/>
    <n v="0"/>
    <n v="0"/>
    <s v="-"/>
    <s v="B339"/>
    <s v="B339"/>
    <s v="Minivan"/>
    <s v="Big Star "/>
    <s v="autoAccept"/>
    <n v="0"/>
    <n v="0"/>
    <n v="0"/>
    <n v="0"/>
    <n v="0"/>
    <n v="10"/>
    <n v="0"/>
    <n v="7.04"/>
    <n v="0"/>
    <n v="0"/>
    <n v="0"/>
    <n v="1"/>
    <n v="7.98"/>
    <n v="7.98"/>
    <n v="0"/>
    <s v="Shuronda Mosley"/>
    <m/>
    <m/>
    <m/>
    <m/>
    <m/>
  </r>
  <r>
    <x v="41"/>
    <s v="Week2"/>
    <d v="2025-03-17T00:00:00"/>
    <n v="6.54"/>
    <n v="0"/>
    <n v="7"/>
    <n v="45733.143750000003"/>
    <n v="45733.522291666668"/>
    <x v="20"/>
    <s v="Big Star"/>
    <s v="-"/>
    <s v="fcfe8bf9-3456-4b58-9cca-dfc98e95ee8c"/>
    <s v="1003"/>
    <n v="45733.143599537034"/>
    <n v="45733.145833333336"/>
    <n v="45733.143750000003"/>
    <n v="45733.520833333336"/>
    <n v="45733.522291666668"/>
    <s v="-"/>
    <s v="completed"/>
    <n v="9.09"/>
    <n v="9"/>
    <n v="155.94999999999999"/>
    <n v="140.03"/>
    <n v="87.88"/>
    <n v="6.89"/>
    <n v="0"/>
    <s v="-"/>
    <n v="0.51527777777777772"/>
    <n v="1"/>
    <n v="0.5"/>
    <n v="0.41"/>
    <s v="{&quot;scheduledTs&quot;:1742225490,&quot;startedTs&quot;:1742223786,&quot;completedTs&quot;:1742225641,&quot;cancelledTs&quot;:null}"/>
    <s v="B342"/>
    <s v="B342"/>
    <s v="Minivan"/>
    <s v="Big Star "/>
    <s v="autoAccept"/>
    <n v="0"/>
    <n v="0"/>
    <n v="0"/>
    <n v="0"/>
    <n v="0"/>
    <n v="7"/>
    <n v="0"/>
    <n v="6.54"/>
    <n v="0"/>
    <n v="0"/>
    <n v="0"/>
    <n v="1"/>
    <n v="9"/>
    <n v="8.4847222222222225"/>
    <n v="0"/>
    <s v="Taiesha Major"/>
    <m/>
    <m/>
    <m/>
    <m/>
    <m/>
  </r>
  <r>
    <x v="41"/>
    <s v="Week2"/>
    <d v="2025-03-18T00:00:00"/>
    <n v="2.36"/>
    <n v="0"/>
    <n v="3"/>
    <n v="45734.142523148148"/>
    <n v="45734.379988425928"/>
    <x v="20"/>
    <s v="Big Star"/>
    <s v="-"/>
    <s v="23beb446-94c0-4c67-80dd-d200a5eaacd0"/>
    <s v="1003"/>
    <n v="45726.548090277778"/>
    <n v="45734.145833333336"/>
    <n v="45734.142523148148"/>
    <n v="45734.378472222219"/>
    <n v="45734.380069444444"/>
    <s v="-"/>
    <s v="completed"/>
    <n v="5.7"/>
    <n v="5.58"/>
    <n v="33.18"/>
    <n v="14.89"/>
    <n v="20.79"/>
    <n v="4.42"/>
    <n v="70.8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2"/>
    <n v="0"/>
    <n v="2.36"/>
    <n v="0"/>
    <n v="0"/>
    <n v="0"/>
    <n v="1"/>
    <n v="5.58"/>
    <n v="5.58"/>
    <n v="0"/>
    <s v="Taiesha Major"/>
    <m/>
    <m/>
    <m/>
    <m/>
    <m/>
  </r>
  <r>
    <x v="41"/>
    <s v="Week2"/>
    <d v="2025-03-19T00:00:00"/>
    <n v="7.05"/>
    <n v="0"/>
    <n v="11"/>
    <n v="45735.142430555556"/>
    <n v="45735.521145833336"/>
    <x v="20"/>
    <s v="Big Star"/>
    <s v="-"/>
    <s v="a32e338b-8320-4e1e-a11d-3d0a3b18929a"/>
    <s v="1003"/>
    <n v="45727.463171296295"/>
    <n v="45735.145833333336"/>
    <n v="45735.142430555556"/>
    <n v="45735.520833333336"/>
    <n v="45735.521168981482"/>
    <s v="-"/>
    <s v="completed"/>
    <n v="9.09"/>
    <n v="9"/>
    <n v="121.32"/>
    <n v="99.25"/>
    <n v="57"/>
    <n v="6.76"/>
    <n v="2.02"/>
    <s v="-"/>
    <n v="0.67361111111111116"/>
    <n v="1"/>
    <n v="0.66666666666666663"/>
    <n v="9.7100000000000009"/>
    <s v="{&quot;scheduledTs&quot;:1742399421,&quot;startedTs&quot;:1742397038,&quot;completedTs&quot;:1742399463,&quot;cancelledTs&quot;:null}"/>
    <s v="B342"/>
    <s v="B342"/>
    <s v="Minivan"/>
    <s v="Big Star "/>
    <s v="autoAccept"/>
    <n v="0"/>
    <n v="3"/>
    <n v="0"/>
    <n v="0"/>
    <n v="0"/>
    <n v="8"/>
    <n v="0"/>
    <n v="7.05"/>
    <n v="0"/>
    <n v="0"/>
    <n v="0"/>
    <n v="1"/>
    <n v="9"/>
    <n v="8.3263888888888893"/>
    <n v="0"/>
    <s v="Taiesha Major"/>
    <m/>
    <m/>
    <m/>
    <m/>
    <m/>
  </r>
  <r>
    <x v="41"/>
    <s v="Week2"/>
    <d v="2025-03-20T00:00:00"/>
    <n v="4.03"/>
    <n v="0"/>
    <n v="5"/>
    <n v="45736.142754629633"/>
    <n v="45736.500625000001"/>
    <x v="20"/>
    <s v="Big Star"/>
    <s v="-"/>
    <s v="ce6292c4-6b38-4e6b-ba7b-b91af1b817d7"/>
    <s v="1003"/>
    <n v="45727.426423611112"/>
    <n v="45736.145833333336"/>
    <n v="45736.142754629633"/>
    <n v="45736.520833333336"/>
    <n v="45736.52238425926"/>
    <s v="-"/>
    <s v="completed"/>
    <n v="9.11"/>
    <n v="9"/>
    <n v="77.84"/>
    <n v="70"/>
    <n v="17.37"/>
    <n v="8.68"/>
    <n v="10"/>
    <s v="-"/>
    <n v="0.50111111111111106"/>
    <n v="1"/>
    <n v="0.5"/>
    <n v="0"/>
    <s v="{&quot;scheduledTs&quot;:1742485675,&quot;startedTs&quot;:1742484022,&quot;completedTs&quot;:1742485826,&quot;cancelledTs&quot;:null}"/>
    <s v="B342"/>
    <s v="B342"/>
    <s v="Minivan"/>
    <s v="Big Star "/>
    <s v="autoAccept"/>
    <n v="0"/>
    <n v="0"/>
    <n v="0"/>
    <n v="0"/>
    <n v="0"/>
    <n v="5"/>
    <n v="0"/>
    <n v="4.03"/>
    <n v="0"/>
    <n v="0"/>
    <n v="0"/>
    <n v="1"/>
    <n v="9"/>
    <n v="8.4988888888888887"/>
    <n v="0"/>
    <s v="Taiesha Major"/>
    <m/>
    <m/>
    <m/>
    <m/>
    <m/>
  </r>
  <r>
    <x v="41"/>
    <s v="Week2"/>
    <d v="2025-03-21T00:00:00"/>
    <n v="5.78"/>
    <n v="0"/>
    <n v="4"/>
    <n v="45737.142442129632"/>
    <n v="45737.517905092594"/>
    <x v="20"/>
    <s v="Big Star"/>
    <s v="-"/>
    <s v="4a751f35-cf64-4467-ac41-1918fc0ad5bd"/>
    <s v="1003"/>
    <n v="45729.473101851851"/>
    <n v="45737.145833333336"/>
    <n v="45737.142442129632"/>
    <n v="45737.520833333336"/>
    <n v="45737.51798611111"/>
    <s v="-"/>
    <s v="completed"/>
    <n v="9.01"/>
    <n v="9"/>
    <n v="111.41"/>
    <n v="82.04"/>
    <n v="73.599999999999994"/>
    <n v="8.9499999999999993"/>
    <n v="37.53"/>
    <s v="Pax paused for drop-off of JOSHUA GARNER"/>
    <n v="0.50027777777777782"/>
    <n v="1"/>
    <n v="0.5"/>
    <n v="3.66"/>
    <s v="{&quot;scheduledTs&quot;:1742576079,&quot;startedTs&quot;:1742574302,&quot;completedTs&quot;:1742576103,&quot;cancelledTs&quot;:null}"/>
    <s v="B342"/>
    <s v="B342"/>
    <s v="Minivan"/>
    <s v="Big Star "/>
    <s v="autoAccept"/>
    <n v="0"/>
    <n v="0"/>
    <n v="0"/>
    <n v="0"/>
    <n v="0"/>
    <n v="4"/>
    <n v="0"/>
    <n v="5.78"/>
    <n v="0"/>
    <n v="0"/>
    <n v="0"/>
    <n v="1"/>
    <n v="9"/>
    <n v="8.4997222222222213"/>
    <n v="0"/>
    <s v="Taiesha Major"/>
    <m/>
    <m/>
    <m/>
    <m/>
    <m/>
  </r>
  <r>
    <x v="41"/>
    <s v="Week2"/>
    <d v="2025-03-22T00:00:00"/>
    <n v="6.78"/>
    <n v="0"/>
    <n v="5"/>
    <n v="45738.166342592594"/>
    <n v="45738.496574074074"/>
    <x v="20"/>
    <s v="Big Star"/>
    <s v="-"/>
    <s v="34839807-9581-406b-88da-237a3c148c1c"/>
    <s v="1008"/>
    <n v="45730.463287037041"/>
    <n v="45738.166666666664"/>
    <n v="45738.166354166664"/>
    <n v="45738.5"/>
    <n v="45738.49658564815"/>
    <s v="-"/>
    <s v="completed"/>
    <n v="7.93"/>
    <n v="8"/>
    <n v="96.35"/>
    <n v="71.2"/>
    <n v="64.59"/>
    <n v="6.1"/>
    <n v="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5"/>
    <n v="0"/>
    <n v="6.78"/>
    <n v="0"/>
    <n v="0"/>
    <n v="0"/>
    <n v="1"/>
    <n v="7.93"/>
    <n v="7.93"/>
    <n v="0"/>
    <s v="Taiesha Major"/>
    <m/>
    <m/>
    <m/>
    <m/>
    <m/>
  </r>
  <r>
    <x v="49"/>
    <s v="Week2"/>
    <d v="2025-03-17T00:00:00"/>
    <n v="6.5"/>
    <n v="0"/>
    <n v="7"/>
    <n v="45733.581099537034"/>
    <n v="45734.000231481485"/>
    <x v="3"/>
    <s v="Big Star"/>
    <s v="-"/>
    <s v="d0166920-f9c3-48fc-8078-12409a5f4e1d"/>
    <s v="1046"/>
    <n v="45726.390798611108"/>
    <n v="45733.583333333336"/>
    <n v="45733.581099537034"/>
    <n v="45734"/>
    <n v="45734.000254629631"/>
    <s v="-"/>
    <s v="completed"/>
    <n v="10.06"/>
    <n v="10"/>
    <n v="226.42"/>
    <n v="162.18"/>
    <n v="138.12"/>
    <n v="6.44"/>
    <n v="49.48"/>
    <s v="paused for 30 min driver says pipe is dragging underneath vehicle coming back to base to switch vehicle. RG"/>
    <n v="0"/>
    <n v="0"/>
    <n v="0"/>
    <n v="0"/>
    <s v="-"/>
    <s v="B312"/>
    <s v="B312"/>
    <s v="Minivan"/>
    <s v="Big Star "/>
    <s v="autoAccept"/>
    <n v="0"/>
    <n v="2"/>
    <n v="0"/>
    <n v="0"/>
    <n v="0"/>
    <n v="5"/>
    <n v="0"/>
    <n v="6.5"/>
    <n v="0"/>
    <n v="0"/>
    <n v="0"/>
    <n v="1"/>
    <n v="10"/>
    <n v="10"/>
    <n v="0"/>
    <s v="Tmyra Francis"/>
    <m/>
    <m/>
    <m/>
    <m/>
    <m/>
  </r>
  <r>
    <x v="49"/>
    <s v="Week2"/>
    <d v="2025-03-19T00:00:00"/>
    <n v="7.83"/>
    <n v="0"/>
    <n v="12"/>
    <n v="45735.298807870371"/>
    <n v="45735.657152777778"/>
    <x v="3"/>
    <s v="Big Star"/>
    <s v="-"/>
    <s v="02ebb611-9402-471c-bb74-685daabbef89"/>
    <s v="1013"/>
    <n v="45727.463171296295"/>
    <n v="45735.302083333336"/>
    <n v="45735.298807870371"/>
    <n v="45735.65625"/>
    <n v="45735.657175925924"/>
    <s v="-"/>
    <s v="completed"/>
    <n v="8.6"/>
    <n v="8.5"/>
    <n v="296.24"/>
    <n v="256.45999999999998"/>
    <n v="106.99"/>
    <n v="3.5"/>
    <n v="0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12"/>
    <n v="0"/>
    <n v="7.83"/>
    <n v="0"/>
    <n v="0"/>
    <n v="0"/>
    <n v="1"/>
    <n v="8.5"/>
    <n v="8.5"/>
    <n v="0"/>
    <s v="Tmyra Francis"/>
    <m/>
    <m/>
    <m/>
    <m/>
    <m/>
  </r>
  <r>
    <x v="49"/>
    <s v="Week2"/>
    <d v="2025-03-21T00:00:00"/>
    <n v="2.11"/>
    <n v="0"/>
    <n v="2"/>
    <n v="45737.618993055556"/>
    <n v="45737.772337962961"/>
    <x v="3"/>
    <s v="Big Star"/>
    <s v="-"/>
    <s v="8428a677-e5a7-44da-8d7d-044e33230112"/>
    <s v=""/>
    <n v="45736.702002314814"/>
    <n v="45737.604166666664"/>
    <n v="45737.618993055556"/>
    <n v="45737.770833333336"/>
    <n v="45737.772337962961"/>
    <s v="-"/>
    <s v="completed"/>
    <n v="3.68"/>
    <n v="4"/>
    <n v="130.96"/>
    <n v="75.5"/>
    <n v="71.02"/>
    <n v="2.19"/>
    <n v="0"/>
    <s v="-"/>
    <n v="0"/>
    <n v="0"/>
    <n v="0"/>
    <n v="0"/>
    <s v="-"/>
    <s v="B339"/>
    <s v="B339"/>
    <s v="Minivan"/>
    <s v="Big Star "/>
    <s v="autoAccept"/>
    <n v="0"/>
    <n v="0"/>
    <n v="0"/>
    <n v="0"/>
    <n v="0"/>
    <n v="2"/>
    <n v="0"/>
    <n v="2.11"/>
    <n v="0"/>
    <n v="0"/>
    <n v="0"/>
    <n v="1"/>
    <n v="3.68"/>
    <n v="3.68"/>
    <n v="0"/>
    <s v="Tmyra Francis"/>
    <m/>
    <m/>
    <m/>
    <m/>
    <m/>
  </r>
  <r>
    <x v="42"/>
    <s v="Week2"/>
    <d v="2025-03-18T00:00:00"/>
    <n v="9.24"/>
    <n v="0"/>
    <n v="17"/>
    <n v="45734.248530092591"/>
    <n v="45734.684062499997"/>
    <x v="24"/>
    <s v="Big Star"/>
    <s v="-"/>
    <s v="9594a241-58b9-40c4-9fed-8d3718bad209"/>
    <s v="1026"/>
    <n v="45726.548136574071"/>
    <n v="45734.25"/>
    <n v="45734.248530092591"/>
    <n v="45734.6875"/>
    <n v="45734.688981481479"/>
    <s v="-"/>
    <s v="completed"/>
    <n v="10.57"/>
    <n v="10.5"/>
    <n v="199.46"/>
    <n v="173.44"/>
    <n v="93.04"/>
    <n v="5.17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7"/>
    <n v="0"/>
    <n v="9.24"/>
    <n v="0"/>
    <n v="0"/>
    <n v="0"/>
    <n v="1"/>
    <n v="10.5"/>
    <n v="10.5"/>
    <n v="0"/>
    <s v="Troy Sims"/>
    <m/>
    <m/>
    <m/>
    <m/>
    <m/>
  </r>
  <r>
    <x v="42"/>
    <s v="Week2"/>
    <d v="2025-03-19T00:00:00"/>
    <n v="9.7899999999999991"/>
    <n v="0"/>
    <n v="15"/>
    <n v="45735.250648148147"/>
    <n v="45735.684930555559"/>
    <x v="24"/>
    <s v="Big Star"/>
    <s v="-"/>
    <s v="10fc8207-44f8-4b2b-bd05-8c94ea3e6852"/>
    <s v="1026"/>
    <n v="45727.463171296295"/>
    <n v="45735.25"/>
    <n v="45735.250648148147"/>
    <n v="45735.6875"/>
    <n v="45735.684942129628"/>
    <s v="-"/>
    <s v="completed"/>
    <n v="10.42"/>
    <n v="10.5"/>
    <n v="220.66"/>
    <n v="207.37"/>
    <n v="97.81"/>
    <n v="5.24"/>
    <n v="0"/>
    <s v="-"/>
    <n v="0"/>
    <n v="0"/>
    <n v="0"/>
    <n v="0"/>
    <s v="-"/>
    <s v="B318"/>
    <s v="B318"/>
    <s v="Minivan"/>
    <s v="Big Star "/>
    <s v="autoAccept"/>
    <n v="0"/>
    <n v="2"/>
    <n v="0"/>
    <n v="0"/>
    <n v="0"/>
    <n v="13"/>
    <n v="0"/>
    <n v="9.7899999999999991"/>
    <n v="0"/>
    <n v="0"/>
    <n v="0"/>
    <n v="1"/>
    <n v="10.42"/>
    <n v="10.42"/>
    <n v="0"/>
    <s v="Troy Sims"/>
    <m/>
    <m/>
    <m/>
    <m/>
    <m/>
  </r>
  <r>
    <x v="42"/>
    <s v="Week2"/>
    <d v="2025-03-20T00:00:00"/>
    <n v="9.4499999999999993"/>
    <n v="0"/>
    <n v="12"/>
    <n v="45736.225925925923"/>
    <n v="45736.668310185189"/>
    <x v="24"/>
    <s v="Big Star"/>
    <s v="-"/>
    <s v="305689ba-3445-480c-bdad-b6705acfc99a"/>
    <s v="1026"/>
    <n v="45727.426446759258"/>
    <n v="45736.229166666664"/>
    <n v="45736.225925925923"/>
    <n v="45736.666666666664"/>
    <n v="45736.668321759258"/>
    <s v="-"/>
    <s v="completed"/>
    <n v="10.62"/>
    <n v="10.5"/>
    <n v="202.33"/>
    <n v="172.94"/>
    <n v="75.08"/>
    <n v="5.51"/>
    <n v="0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11"/>
    <n v="0"/>
    <n v="9.4499999999999993"/>
    <n v="0"/>
    <n v="0"/>
    <n v="0"/>
    <n v="1"/>
    <n v="10.5"/>
    <n v="10.5"/>
    <n v="0"/>
    <s v="Troy Sims"/>
    <m/>
    <m/>
    <m/>
    <m/>
    <m/>
  </r>
  <r>
    <x v="42"/>
    <s v="Week2"/>
    <d v="2025-03-21T00:00:00"/>
    <n v="7.65"/>
    <n v="0"/>
    <n v="11"/>
    <n v="45737.228796296295"/>
    <n v="45737.582604166666"/>
    <x v="24"/>
    <s v="Big Star"/>
    <s v="-"/>
    <s v="1b98f28e-0a9c-44f2-9810-b7cae65eb104"/>
    <s v="1026"/>
    <n v="45729.473333333335"/>
    <n v="45737.229166666664"/>
    <n v="45737.228796296295"/>
    <n v="45737.583333333336"/>
    <n v="45737.582638888889"/>
    <s v="-"/>
    <s v="completed"/>
    <n v="8.49"/>
    <n v="8.5"/>
    <n v="152.27000000000001"/>
    <n v="143.28"/>
    <n v="33.99"/>
    <n v="3.71"/>
    <n v="0"/>
    <s v="-"/>
    <n v="0"/>
    <n v="0"/>
    <n v="0"/>
    <n v="0"/>
    <s v="-"/>
    <s v="B318"/>
    <s v="B318"/>
    <s v="Minivan"/>
    <s v="Big Star "/>
    <s v="autoAccept"/>
    <n v="0"/>
    <n v="4"/>
    <n v="0"/>
    <n v="0"/>
    <n v="0"/>
    <n v="7"/>
    <n v="0"/>
    <n v="7.65"/>
    <n v="0"/>
    <n v="0"/>
    <n v="0"/>
    <n v="1"/>
    <n v="8.49"/>
    <n v="8.49"/>
    <n v="0"/>
    <s v="Troy Sims"/>
    <m/>
    <m/>
    <m/>
    <m/>
    <m/>
  </r>
  <r>
    <x v="42"/>
    <s v="Week2"/>
    <d v="2025-03-22T00:00:00"/>
    <n v="6.53"/>
    <n v="0"/>
    <n v="6"/>
    <n v="45738.236504629633"/>
    <n v="45738.540150462963"/>
    <x v="24"/>
    <s v="Big Star"/>
    <s v="-"/>
    <s v="69b302ff-4072-43b3-83b9-46d0fdefb1ae"/>
    <s v="-"/>
    <n v="45738.229861111111"/>
    <n v="45738.239583333336"/>
    <n v="45738.236516203702"/>
    <n v="45738.541666666664"/>
    <n v="45738.543113425927"/>
    <s v="-"/>
    <s v="completed"/>
    <n v="7.36"/>
    <n v="7.25"/>
    <n v="132.43"/>
    <n v="115.32"/>
    <n v="67.14"/>
    <n v="4.79"/>
    <n v="9.9700000000000006"/>
    <s v="-"/>
    <n v="0"/>
    <n v="0"/>
    <n v="0"/>
    <n v="0"/>
    <s v="-"/>
    <s v="B318"/>
    <s v="B318"/>
    <s v="Minivan"/>
    <s v="Big Star "/>
    <s v="autoAccept"/>
    <n v="0"/>
    <n v="1"/>
    <n v="0"/>
    <n v="0"/>
    <n v="0"/>
    <n v="5"/>
    <n v="0"/>
    <n v="6.53"/>
    <n v="0"/>
    <n v="0"/>
    <n v="0"/>
    <n v="1"/>
    <n v="7.25"/>
    <n v="7.25"/>
    <n v="0"/>
    <s v="Troy Sims"/>
    <m/>
    <m/>
    <m/>
    <m/>
    <m/>
  </r>
  <r>
    <x v="44"/>
    <s v="Week2"/>
    <d v="2025-03-17T00:00:00"/>
    <n v="9.2799999999999994"/>
    <n v="0"/>
    <n v="9"/>
    <n v="45733.225775462961"/>
    <n v="45733.668113425927"/>
    <x v="25"/>
    <s v="Big Star"/>
    <s v="-"/>
    <s v="e2d67d86-e330-4b25-b749-115de0886373"/>
    <s v="1023"/>
    <n v="45726.390740740739"/>
    <n v="45733.229166666664"/>
    <n v="45733.225775462961"/>
    <n v="45733.666666666664"/>
    <n v="45733.668206018519"/>
    <s v="-"/>
    <s v="completed"/>
    <n v="10.62"/>
    <n v="10.5"/>
    <n v="300.19"/>
    <n v="268.95999999999998"/>
    <n v="137.84"/>
    <n v="7.22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9"/>
    <n v="0"/>
    <n v="9.2799999999999994"/>
    <n v="0"/>
    <n v="0"/>
    <n v="0"/>
    <n v="1"/>
    <n v="10.5"/>
    <n v="10.5"/>
    <n v="0"/>
    <s v="Urecha Dunn"/>
    <n v="5"/>
    <n v="45"/>
    <n v="38.709999999999994"/>
    <n v="6.2900000000000009"/>
    <n v="4.3011111111111111"/>
  </r>
  <r>
    <x v="44"/>
    <s v="Week2"/>
    <d v="2025-03-18T00:00:00"/>
    <n v="7.21"/>
    <n v="0"/>
    <n v="12"/>
    <n v="45734.288437499999"/>
    <n v="45734.646967592591"/>
    <x v="25"/>
    <s v="Big Star"/>
    <s v="-"/>
    <s v="dbadf9be-9ba1-4eda-b013-da8ed274c32e"/>
    <s v="1009"/>
    <n v="45726.548159722224"/>
    <n v="45734.291666666664"/>
    <n v="45734.288437499999"/>
    <n v="45734.645833333336"/>
    <n v="45734.647002314814"/>
    <s v="-"/>
    <s v="completed"/>
    <n v="8.61"/>
    <n v="8.5"/>
    <n v="322.77999999999997"/>
    <n v="301.73"/>
    <n v="76.38"/>
    <n v="3.91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11"/>
    <n v="0"/>
    <n v="7.21"/>
    <n v="0"/>
    <n v="0"/>
    <n v="0"/>
    <n v="1"/>
    <n v="8.5"/>
    <n v="8.5"/>
    <n v="0"/>
    <s v="Urecha Dunn"/>
    <n v="5"/>
    <n v="45"/>
    <n v="38.709999999999994"/>
    <n v="6.2900000000000009"/>
    <n v="4.3011111111111111"/>
  </r>
  <r>
    <x v="44"/>
    <s v="Week2"/>
    <d v="2025-03-19T00:00:00"/>
    <n v="7.43"/>
    <n v="0"/>
    <n v="9"/>
    <n v="45735.152905092589"/>
    <n v="45735.532604166663"/>
    <x v="25"/>
    <s v="Big Star"/>
    <s v="-"/>
    <s v="aa90c0f0-24de-4613-bb6c-d2a5e8217739"/>
    <s v="1008"/>
    <n v="45727.463171296295"/>
    <n v="45735.15625"/>
    <n v="45735.152905092589"/>
    <n v="45735.53125"/>
    <n v="45735.532708333332"/>
    <s v="-"/>
    <s v="completed"/>
    <n v="9.1199999999999992"/>
    <n v="9"/>
    <n v="223.53"/>
    <n v="195.24"/>
    <n v="100.05"/>
    <n v="6.05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8"/>
    <n v="0"/>
    <n v="7.43"/>
    <n v="0"/>
    <n v="0"/>
    <n v="0"/>
    <n v="1"/>
    <n v="9"/>
    <n v="9"/>
    <n v="0"/>
    <s v="Urecha Dunn"/>
    <n v="5"/>
    <n v="45"/>
    <n v="38.709999999999994"/>
    <n v="6.2900000000000009"/>
    <n v="4.3011111111111111"/>
  </r>
  <r>
    <x v="44"/>
    <s v="Week2"/>
    <d v="2025-03-20T00:00:00"/>
    <n v="7.79"/>
    <n v="0"/>
    <n v="11"/>
    <n v="45736.329988425925"/>
    <n v="45736.70988425926"/>
    <x v="25"/>
    <s v="Big Star"/>
    <s v="-"/>
    <s v="02d68c93-58a1-469a-ba0c-519ef14dae1e"/>
    <s v="1016"/>
    <n v="45727.426493055558"/>
    <n v="45736.333333333336"/>
    <n v="45736.33"/>
    <n v="45736.708333333336"/>
    <n v="45736.71"/>
    <s v="-"/>
    <s v="completed"/>
    <n v="9.1199999999999992"/>
    <n v="9"/>
    <n v="290.86"/>
    <n v="228.5"/>
    <n v="141.24"/>
    <n v="5.65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11"/>
    <n v="0"/>
    <n v="7.79"/>
    <n v="0"/>
    <n v="0"/>
    <n v="0"/>
    <n v="1"/>
    <n v="9"/>
    <n v="9"/>
    <n v="0"/>
    <s v="Urecha Dunn"/>
    <n v="5"/>
    <n v="45"/>
    <n v="38.709999999999994"/>
    <n v="6.2900000000000009"/>
    <n v="4.3011111111111111"/>
  </r>
  <r>
    <x v="44"/>
    <s v="Week2"/>
    <d v="2025-03-21T00:00:00"/>
    <n v="7"/>
    <n v="0"/>
    <n v="9"/>
    <n v="45737.330775462964"/>
    <n v="45737.709780092591"/>
    <x v="25"/>
    <s v="Big Star"/>
    <s v="-"/>
    <s v="25db42cb-531d-4024-931f-81a35858d213"/>
    <s v="1016"/>
    <n v="45729.473645833335"/>
    <n v="45737.333333333336"/>
    <n v="45737.330775462964"/>
    <n v="45737.708333333336"/>
    <n v="45737.709791666668"/>
    <s v="-"/>
    <s v="completed"/>
    <n v="9.1"/>
    <n v="9"/>
    <n v="251.28"/>
    <n v="182.49"/>
    <n v="167.21"/>
    <n v="6.85"/>
    <n v="0"/>
    <s v="-"/>
    <n v="0"/>
    <n v="0"/>
    <n v="0"/>
    <n v="0"/>
    <s v="-"/>
    <s v="B361"/>
    <s v="B361"/>
    <s v="Minivan"/>
    <s v="Big Star "/>
    <s v="autoAccept"/>
    <n v="0"/>
    <n v="0"/>
    <n v="0"/>
    <n v="0"/>
    <n v="0"/>
    <n v="9"/>
    <n v="0"/>
    <n v="7"/>
    <n v="0"/>
    <n v="0"/>
    <n v="0"/>
    <n v="1"/>
    <n v="9"/>
    <n v="9"/>
    <n v="0"/>
    <s v="Urecha Dunn"/>
    <n v="5"/>
    <n v="45"/>
    <n v="38.709999999999994"/>
    <n v="6.2900000000000009"/>
    <n v="4.301111111111111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BUTLER"/>
    <s v="CHRISTOPHER"/>
    <n v="41"/>
    <n v="123"/>
    <x v="0"/>
    <x v="0"/>
  </r>
  <r>
    <s v="ALGBURI"/>
    <s v="QAYSSAR"/>
    <n v="53"/>
    <n v="159"/>
    <x v="1"/>
    <x v="1"/>
  </r>
  <r>
    <s v="HERNANDEZ"/>
    <s v="KARINA"/>
    <n v="15"/>
    <n v="45"/>
    <x v="2"/>
    <x v="2"/>
  </r>
  <r>
    <s v="LEGGETT"/>
    <s v="DIAMOND"/>
    <n v="11"/>
    <n v="33"/>
    <x v="3"/>
    <x v="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36">
  <r>
    <s v="Week1"/>
    <x v="0"/>
    <x v="0"/>
    <s v="JAIME RANGEL"/>
    <n v="3.5"/>
    <x v="0"/>
    <s v="63fafed1-25af-4073-9bf0-b0ee01cea1a1"/>
    <s v="March 11, 2025 4:15:26 PM"/>
    <s v="March 11, 2025 4:33:28 PM"/>
    <s v="March 11, 2025 4:37:08 PM"/>
  </r>
  <r>
    <s v="Week1"/>
    <x v="0"/>
    <x v="0"/>
    <s v="MATTIE MULLEN"/>
    <n v="3.5"/>
    <x v="0"/>
    <s v="63fafed1-25af-4073-9bf0-b0ee01cea1a1"/>
    <s v="March 11, 2025 2:26:56 PM"/>
    <s v="March 11, 2025 2:57:26 PM"/>
    <s v="March 11, 2025 3:24:53 PM"/>
  </r>
  <r>
    <s v="Week1"/>
    <x v="0"/>
    <x v="0"/>
    <s v="BURTRON ROBINSON"/>
    <n v="3.5"/>
    <x v="0"/>
    <s v="63fafed1-25af-4073-9bf0-b0ee01cea1a1"/>
    <s v="March 11, 2025 1:59:29 PM"/>
    <s v="March 11, 2025 2:46:25 PM"/>
    <s v="March 11, 2025 2:48:03 PM"/>
  </r>
  <r>
    <s v="Week1"/>
    <x v="0"/>
    <x v="0"/>
    <s v="SILVIA MAGDALENO"/>
    <n v="3.5"/>
    <x v="0"/>
    <s v="63fafed1-25af-4073-9bf0-b0ee01cea1a1"/>
    <s v="March 11, 2025 8:12:28 AM"/>
    <s v="March 11, 2025 8:42:28 AM"/>
    <s v="March 11, 2025 8:48:55 AM"/>
  </r>
  <r>
    <s v="Week1"/>
    <x v="0"/>
    <x v="0"/>
    <s v="DONALD EVANS"/>
    <n v="3.5"/>
    <x v="0"/>
    <s v="63fafed1-25af-4073-9bf0-b0ee01cea1a1"/>
    <s v="March 11, 2025 12:08:28 PM"/>
    <s v="March 11, 2025 12:27:56 PM"/>
    <s v="March 11, 2025 12:29:21 PM"/>
  </r>
  <r>
    <s v="Week1"/>
    <x v="0"/>
    <x v="0"/>
    <s v="ALYSSA  CORTEZ "/>
    <n v="3.5"/>
    <x v="0"/>
    <s v="63fafed1-25af-4073-9bf0-b0ee01cea1a1"/>
    <s v="March 11, 2025 1:16:56 PM"/>
    <s v="March 11, 2025 1:24:28 PM"/>
    <s v="March 11, 2025 1:26:40 PM"/>
  </r>
  <r>
    <s v="Week1"/>
    <x v="0"/>
    <x v="0"/>
    <s v="JAMES HUBBARD"/>
    <n v="3.5"/>
    <x v="0"/>
    <s v="63fafed1-25af-4073-9bf0-b0ee01cea1a1"/>
    <s v="March 11, 2025 3:37:56 PM"/>
    <s v="March 11, 2025 3:56:23 PM"/>
    <s v="March 11, 2025 3:59:27 PM"/>
  </r>
  <r>
    <s v="Week1"/>
    <x v="1"/>
    <x v="0"/>
    <s v="NORMA SANCHEZ"/>
    <n v="3.5"/>
    <x v="0"/>
    <s v="15eaf6c8-3f46-43ed-b314-56c0dc1f3624"/>
    <s v="March 12, 2025 8:18:28 AM"/>
    <s v="March 12, 2025 8:31:29 AM"/>
    <s v="March 12, 2025 8:36:30 AM"/>
  </r>
  <r>
    <s v="Week1"/>
    <x v="1"/>
    <x v="0"/>
    <s v="REDELL DOUGLAS"/>
    <n v="3.5"/>
    <x v="0"/>
    <s v="15eaf6c8-3f46-43ed-b314-56c0dc1f3624"/>
    <s v="March 12, 2025 2:54:29 PM"/>
    <s v="March 12, 2025 3:40:52 PM"/>
    <s v="March 12, 2025 3:42:46 PM"/>
  </r>
  <r>
    <s v="Week1"/>
    <x v="1"/>
    <x v="0"/>
    <s v="ESTER LABRA"/>
    <n v="3.5"/>
    <x v="0"/>
    <s v="15eaf6c8-3f46-43ed-b314-56c0dc1f3624"/>
    <s v="March 12, 2025 8:52:59 AM"/>
    <s v="March 12, 2025 9:13:57 AM"/>
    <s v="March 12, 2025 9:16:50 AM"/>
  </r>
  <r>
    <s v="Week1"/>
    <x v="1"/>
    <x v="0"/>
    <s v="JOSE BAUTISTA"/>
    <n v="3.5"/>
    <x v="0"/>
    <s v="15eaf6c8-3f46-43ed-b314-56c0dc1f3624"/>
    <s v="March 12, 2025 4:21:54 PM"/>
    <s v="March 12, 2025 4:27:56 PM"/>
    <s v="March 12, 2025 4:31:13 PM"/>
  </r>
  <r>
    <s v="Week1"/>
    <x v="1"/>
    <x v="0"/>
    <s v="MARLA WINSLOW"/>
    <n v="3.5"/>
    <x v="0"/>
    <s v="15eaf6c8-3f46-43ed-b314-56c0dc1f3624"/>
    <s v="March 12, 2025 12:07:58 PM"/>
    <s v="March 12, 2025 12:19:55 PM"/>
    <s v="March 12, 2025 12:33:32 PM"/>
  </r>
  <r>
    <s v="Week1"/>
    <x v="1"/>
    <x v="0"/>
    <s v="IRMA SWEET"/>
    <n v="3.5"/>
    <x v="0"/>
    <s v="15eaf6c8-3f46-43ed-b314-56c0dc1f3624"/>
    <s v="March 12, 2025 11:26:29 AM"/>
    <s v="March 12, 2025 11:42:56 AM"/>
    <s v="March 12, 2025 11:49:09 AM"/>
  </r>
  <r>
    <s v="Week1"/>
    <x v="1"/>
    <x v="0"/>
    <s v="KIMBERLY PALMER"/>
    <n v="3.5"/>
    <x v="0"/>
    <s v="15eaf6c8-3f46-43ed-b314-56c0dc1f3624"/>
    <s v="March 12, 2025 10:37:58 AM"/>
    <s v="March 12, 2025 11:02:58 AM"/>
    <s v="March 12, 2025 11:07:29 AM"/>
  </r>
  <r>
    <s v="Week1"/>
    <x v="1"/>
    <x v="0"/>
    <s v="BRANDI BELL"/>
    <n v="3.5"/>
    <x v="0"/>
    <s v="15eaf6c8-3f46-43ed-b314-56c0dc1f3624"/>
    <s v="March 12, 2025 12:42:29 PM"/>
    <s v="March 12, 2025 1:00:59 PM"/>
    <s v="March 12, 2025 1:04:04 PM"/>
  </r>
  <r>
    <s v="Week1"/>
    <x v="1"/>
    <x v="0"/>
    <s v="GWENDOLYN BRANTLEY"/>
    <n v="3.5"/>
    <x v="0"/>
    <s v="15eaf6c8-3f46-43ed-b314-56c0dc1f3624"/>
    <s v="March 12, 2025 10:03:28 AM"/>
    <s v="March 12, 2025 10:16:59 AM"/>
    <s v="March 12, 2025 10:18:47 AM"/>
  </r>
  <r>
    <s v="Week1"/>
    <x v="1"/>
    <x v="0"/>
    <s v="ELIJAH ROSE"/>
    <n v="3.5"/>
    <x v="0"/>
    <s v="15eaf6c8-3f46-43ed-b314-56c0dc1f3624"/>
    <s v="March 12, 2025 1:41:54 PM"/>
    <s v="March 12, 2025 2:03:51 PM"/>
    <s v="March 12, 2025 2:05:10 PM"/>
  </r>
  <r>
    <s v="Week1"/>
    <x v="2"/>
    <x v="0"/>
    <s v="OLGA GARCIA"/>
    <n v="3.5"/>
    <x v="0"/>
    <s v="5d686da7-af94-4349-891f-3ffd5d91ec1f"/>
    <s v="March 13, 2025 2:53:58 PM"/>
    <s v="March 13, 2025 3:12:57 PM"/>
    <s v="March 13, 2025 3:22:00 PM"/>
  </r>
  <r>
    <s v="Week1"/>
    <x v="2"/>
    <x v="0"/>
    <s v="MARQUIEST REESE"/>
    <n v="3.5"/>
    <x v="0"/>
    <s v="5d686da7-af94-4349-891f-3ffd5d91ec1f"/>
    <s v="March 13, 2025 7:44:28 AM"/>
    <s v="March 13, 2025 8:33:43 AM"/>
    <s v="March 13, 2025 8:33:43 AM"/>
  </r>
  <r>
    <s v="Week1"/>
    <x v="2"/>
    <x v="0"/>
    <s v="MARIA GARCIA"/>
    <n v="3.5"/>
    <x v="0"/>
    <s v="5d686da7-af94-4349-891f-3ffd5d91ec1f"/>
    <s v="March 13, 2025 11:54:54 AM"/>
    <s v="March 13, 2025 12:26:55 PM"/>
    <s v="March 13, 2025 12:28:12 PM"/>
  </r>
  <r>
    <s v="Week1"/>
    <x v="2"/>
    <x v="0"/>
    <s v="JAMES FLEMMING"/>
    <n v="3.5"/>
    <x v="0"/>
    <s v="5d686da7-af94-4349-891f-3ffd5d91ec1f"/>
    <s v="March 13, 2025 1:58:25 PM"/>
    <s v="March 13, 2025 2:45:25 PM"/>
    <s v="March 13, 2025 2:46:46 PM"/>
  </r>
  <r>
    <s v="Week1"/>
    <x v="3"/>
    <x v="0"/>
    <s v="FRANCES WALLACE"/>
    <n v="3.5"/>
    <x v="0"/>
    <s v="043bac06-74dc-4d8a-b644-dd23c1de68a2"/>
    <s v="March 14, 2025 1:58:27 PM"/>
    <s v="March 14, 2025 2:31:24 PM"/>
    <s v="March 14, 2025 2:31:24 PM"/>
  </r>
  <r>
    <s v="Week1"/>
    <x v="3"/>
    <x v="0"/>
    <s v="JACQUELINE MARIANO"/>
    <n v="3.5"/>
    <x v="0"/>
    <s v="043bac06-74dc-4d8a-b644-dd23c1de68a2"/>
    <s v="March 14, 2025 9:03:28 AM"/>
    <s v="March 14, 2025 9:46:17 AM"/>
    <s v="March 14, 2025 9:46:17 AM"/>
  </r>
  <r>
    <s v="Week1"/>
    <x v="3"/>
    <x v="0"/>
    <s v="DAVID MARS"/>
    <n v="3.5"/>
    <x v="0"/>
    <s v="043bac06-74dc-4d8a-b644-dd23c1de68a2"/>
    <s v="March 14, 2025 10:59:23 AM"/>
    <s v="March 14, 2025 11:22:27 AM"/>
    <s v="March 14, 2025 11:26:43 AM"/>
  </r>
  <r>
    <s v="Week1"/>
    <x v="3"/>
    <x v="0"/>
    <s v="LISA MCCASLISTER"/>
    <n v="3.5"/>
    <x v="0"/>
    <s v="043bac06-74dc-4d8a-b644-dd23c1de68a2"/>
    <s v="March 14, 2025 12:48:55 PM"/>
    <s v="March 14, 2025 1:06:57 PM"/>
    <s v="March 14, 2025 1:11:36 PM"/>
  </r>
  <r>
    <s v="Week1"/>
    <x v="4"/>
    <x v="0"/>
    <s v="PATRICK TRAYLOR"/>
    <n v="3.5"/>
    <x v="0"/>
    <s v="4d6d99f2-b21e-4477-bfc1-39bed177d6cc"/>
    <s v="March 15, 2025 10:09:56 AM"/>
    <s v="March 15, 2025 10:23:27 AM"/>
    <s v="March 15, 2025 10:25:39 AM"/>
  </r>
  <r>
    <s v="Week1"/>
    <x v="4"/>
    <x v="0"/>
    <s v="ANGELA WHITE"/>
    <n v="3.5"/>
    <x v="0"/>
    <s v="4d6d99f2-b21e-4477-bfc1-39bed177d6cc"/>
    <s v="March 15, 2025 11:04:26 AM"/>
    <s v="March 15, 2025 11:17:57 AM"/>
    <s v="March 15, 2025 11:22:47 AM"/>
  </r>
  <r>
    <s v="Week1"/>
    <x v="4"/>
    <x v="0"/>
    <s v="DOLLIE PERSON"/>
    <n v="3.5"/>
    <x v="0"/>
    <s v="4d6d99f2-b21e-4477-bfc1-39bed177d6cc"/>
    <s v="March 15, 2025 9:29:53 AM"/>
    <s v="March 15, 2025 9:57:28 AM"/>
    <s v="March 15, 2025 10:02:57 AM"/>
  </r>
  <r>
    <s v="Week1"/>
    <x v="4"/>
    <x v="0"/>
    <s v="VICTOR BENITEZ-LUGO"/>
    <n v="3.5"/>
    <x v="0"/>
    <s v="4d6d99f2-b21e-4477-bfc1-39bed177d6cc"/>
    <s v="March 15, 2025 12:23:53 PM"/>
    <s v="March 15, 2025 12:35:57 PM"/>
    <s v="March 15, 2025 12:43:32 PM"/>
  </r>
  <r>
    <s v="Week1"/>
    <x v="2"/>
    <x v="1"/>
    <s v="AKBAR BOKHARI"/>
    <n v="3.5"/>
    <x v="1"/>
    <s v="cc0bb0ba-c723-485b-8219-c99ad797d281"/>
    <s v="March 13, 2025 2:45:26 PM"/>
    <s v="March 13, 2025 3:14:58 PM"/>
    <s v="March 13, 2025 3:16:46 PM"/>
  </r>
  <r>
    <s v="Week1"/>
    <x v="2"/>
    <x v="1"/>
    <s v="MARY MASON"/>
    <n v="3.5"/>
    <x v="1"/>
    <s v="cc0bb0ba-c723-485b-8219-c99ad797d281"/>
    <s v="March 13, 2025 7:30:26 AM"/>
    <s v="March 13, 2025 8:37:27 AM"/>
    <s v="March 13, 2025 8:42:03 AM"/>
  </r>
  <r>
    <s v="Week1"/>
    <x v="2"/>
    <x v="1"/>
    <s v="OSCAR TELLEZ"/>
    <n v="3.5"/>
    <x v="1"/>
    <s v="cc0bb0ba-c723-485b-8219-c99ad797d281"/>
    <s v="March 13, 2025 11:08:22 AM"/>
    <s v="March 13, 2025 11:26:29 AM"/>
    <s v="March 13, 2025 11:28:52 AM"/>
  </r>
  <r>
    <s v="Week1"/>
    <x v="2"/>
    <x v="1"/>
    <s v="DENISE STIRGUS"/>
    <n v="3.5"/>
    <x v="1"/>
    <s v="cc0bb0ba-c723-485b-8219-c99ad797d281"/>
    <s v="March 13, 2025 10:19:55 AM"/>
    <s v="March 13, 2025 10:37:36 AM"/>
    <s v="March 13, 2025 10:37:36 AM"/>
  </r>
  <r>
    <s v="Week1"/>
    <x v="2"/>
    <x v="1"/>
    <s v="JAQUON CURTIS"/>
    <n v="3.5"/>
    <x v="1"/>
    <s v="cc0bb0ba-c723-485b-8219-c99ad797d281"/>
    <s v="March 13, 2025 7:48:25 AM"/>
    <s v="March 13, 2025 8:50:26 AM"/>
    <s v="March 13, 2025 8:50:59 AM"/>
  </r>
  <r>
    <s v="Week1"/>
    <x v="2"/>
    <x v="1"/>
    <s v="FADUMA ABDI"/>
    <n v="3.5"/>
    <x v="1"/>
    <s v="cc0bb0ba-c723-485b-8219-c99ad797d281"/>
    <s v="March 13, 2025 12:00:00 PM"/>
    <s v="March 13, 2025 12:28:23 PM"/>
    <s v="March 13, 2025 12:30:13 PM"/>
  </r>
  <r>
    <s v="Week1"/>
    <x v="3"/>
    <x v="1"/>
    <s v="JAKUS MICKEL"/>
    <n v="3.5"/>
    <x v="1"/>
    <s v="2365117d-7a01-4eba-b507-1fa878791bff"/>
    <s v="March 14, 2025 2:05:59 PM"/>
    <s v="March 14, 2025 2:44:29 PM"/>
    <s v="March 14, 2025 2:46:57 PM"/>
  </r>
  <r>
    <s v="Week1"/>
    <x v="3"/>
    <x v="1"/>
    <s v="ELIJAH ROSE"/>
    <n v="3.5"/>
    <x v="1"/>
    <s v="2365117d-7a01-4eba-b507-1fa878791bff"/>
    <s v="March 14, 2025 1:36:56 PM"/>
    <s v="March 14, 2025 1:57:52 PM"/>
    <s v="March 14, 2025 1:59:57 PM"/>
  </r>
  <r>
    <s v="Week1"/>
    <x v="3"/>
    <x v="1"/>
    <s v="MONA KLINI"/>
    <n v="3.5"/>
    <x v="1"/>
    <s v="2365117d-7a01-4eba-b507-1fa878791bff"/>
    <s v="March 14, 2025 3:04:59 PM"/>
    <s v="March 14, 2025 3:20:28 PM"/>
    <s v="March 14, 2025 3:22:12 PM"/>
  </r>
  <r>
    <s v="Week1"/>
    <x v="3"/>
    <x v="1"/>
    <s v="JAMES WELLING"/>
    <n v="3.5"/>
    <x v="1"/>
    <s v="2365117d-7a01-4eba-b507-1fa878791bff"/>
    <s v="March 14, 2025 9:30:25 AM"/>
    <s v="March 14, 2025 9:46:27 AM"/>
    <s v="March 14, 2025 9:49:10 AM"/>
  </r>
  <r>
    <s v="Week1"/>
    <x v="3"/>
    <x v="1"/>
    <s v="Sharon  Daniels "/>
    <n v="3.5"/>
    <x v="1"/>
    <s v="2365117d-7a01-4eba-b507-1fa878791bff"/>
    <s v="March 14, 2025 10:06:26 AM"/>
    <s v="March 14, 2025 11:10:52 AM"/>
    <s v="March 14, 2025 11:16:33 AM"/>
  </r>
  <r>
    <s v="Week1"/>
    <x v="3"/>
    <x v="1"/>
    <s v="ERASMO QUINTANILLA"/>
    <n v="3.5"/>
    <x v="1"/>
    <s v="2365117d-7a01-4eba-b507-1fa878791bff"/>
    <s v="March 14, 2025 9:46:27 AM"/>
    <s v="March 14, 2025 10:29:57 AM"/>
    <s v="March 14, 2025 10:32:31 AM"/>
  </r>
  <r>
    <s v="Week1"/>
    <x v="3"/>
    <x v="1"/>
    <s v="MELLKAM GEZHAN"/>
    <n v="3.5"/>
    <x v="1"/>
    <s v="2365117d-7a01-4eba-b507-1fa878791bff"/>
    <s v="March 14, 2025 8:26:29 AM"/>
    <s v="March 14, 2025 9:01:02 AM"/>
    <s v="March 14, 2025 9:01:02 AM"/>
  </r>
  <r>
    <s v="Week1"/>
    <x v="3"/>
    <x v="1"/>
    <s v="EDWIN MELTON"/>
    <n v="3.5"/>
    <x v="1"/>
    <s v="2365117d-7a01-4eba-b507-1fa878791bff"/>
    <s v="March 14, 2025 7:14:58 AM"/>
    <s v="March 14, 2025 7:57:27 AM"/>
    <s v="March 14, 2025 8:02:09 AM"/>
  </r>
  <r>
    <s v="Week1"/>
    <x v="3"/>
    <x v="1"/>
    <s v="ROBERT GALLEGOS"/>
    <n v="3.5"/>
    <x v="1"/>
    <s v="2365117d-7a01-4eba-b507-1fa878791bff"/>
    <s v="March 14, 2025 12:23:23 PM"/>
    <s v="March 14, 2025 12:55:59 PM"/>
    <s v="March 14, 2025 1:01:20 PM"/>
  </r>
  <r>
    <s v="Week1"/>
    <x v="4"/>
    <x v="1"/>
    <s v="PEDRO VASQUEZ"/>
    <n v="3.5"/>
    <x v="1"/>
    <s v="f1cf027a-8839-497a-9934-2f38c739a34a"/>
    <s v="March 15, 2025 10:44:59 AM"/>
    <s v="March 15, 2025 11:29:29 AM"/>
    <s v="March 15, 2025 11:31:11 AM"/>
  </r>
  <r>
    <s v="Week1"/>
    <x v="4"/>
    <x v="1"/>
    <s v="MARIA RAMIREZ"/>
    <n v="3.5"/>
    <x v="1"/>
    <s v="f1cf027a-8839-497a-9934-2f38c739a34a"/>
    <s v="March 15, 2025 10:44:59 AM"/>
    <s v="March 15, 2025 11:17:59 AM"/>
    <s v="March 15, 2025 11:19:44 AM"/>
  </r>
  <r>
    <s v="Week1"/>
    <x v="4"/>
    <x v="1"/>
    <s v="TREMELL COOPER"/>
    <n v="3.5"/>
    <x v="1"/>
    <s v="f1cf027a-8839-497a-9934-2f38c739a34a"/>
    <s v="March 15, 2025 5:39:29 AM"/>
    <s v="March 15, 2025 5:54:59 AM"/>
    <s v="March 15, 2025 5:59:14 AM"/>
  </r>
  <r>
    <s v="Week1"/>
    <x v="4"/>
    <x v="1"/>
    <s v="MICHAEL DELAGARZA"/>
    <n v="3.5"/>
    <x v="1"/>
    <s v="f1cf027a-8839-497a-9934-2f38c739a34a"/>
    <s v="March 15, 2025 6:03:28 AM"/>
    <s v="March 15, 2025 6:14:26 AM"/>
    <s v="March 15, 2025 6:20:03 AM"/>
  </r>
  <r>
    <s v="Week1"/>
    <x v="4"/>
    <x v="1"/>
    <s v="GRACY BENNY"/>
    <n v="3.5"/>
    <x v="1"/>
    <s v="f1cf027a-8839-497a-9934-2f38c739a34a"/>
    <s v="March 15, 2025 7:17:22 AM"/>
    <s v="March 15, 2025 8:14:59 AM"/>
    <s v="March 15, 2025 8:19:02 AM"/>
  </r>
  <r>
    <s v="Week1"/>
    <x v="4"/>
    <x v="1"/>
    <s v="WILLIAM WOODSON"/>
    <n v="3.5"/>
    <x v="1"/>
    <s v="f1cf027a-8839-497a-9934-2f38c739a34a"/>
    <s v="March 15, 2025 7:28:54 AM"/>
    <s v="March 15, 2025 7:35:28 AM"/>
    <s v="March 15, 2025 7:41:11 AM"/>
  </r>
  <r>
    <s v="Week1"/>
    <x v="4"/>
    <x v="1"/>
    <s v="ALEJANDRO CONTRERAS-SERRANO"/>
    <n v="3.5"/>
    <x v="1"/>
    <s v="f1cf027a-8839-497a-9934-2f38c739a34a"/>
    <s v="March 15, 2025 10:44:59 AM"/>
    <s v="March 15, 2025 11:41:54 AM"/>
    <s v="March 15, 2025 11:43:37 AM"/>
  </r>
  <r>
    <s v="Week1"/>
    <x v="4"/>
    <x v="1"/>
    <s v="ANTONIO MERAZ"/>
    <n v="3.5"/>
    <x v="1"/>
    <s v="f1cf027a-8839-497a-9934-2f38c739a34a"/>
    <s v="March 15, 2025 9:09:25 AM"/>
    <s v="March 15, 2025 9:50:59 AM"/>
    <s v="March 15, 2025 9:53:22 AM"/>
  </r>
  <r>
    <s v="Week1"/>
    <x v="4"/>
    <x v="1"/>
    <s v="ERIC HANCOCK"/>
    <n v="3.5"/>
    <x v="1"/>
    <s v="f1cf027a-8839-497a-9934-2f38c739a34a"/>
    <s v="March 15, 2025 10:35:29 AM"/>
    <s v="March 15, 2025 11:06:26 AM"/>
    <s v="March 15, 2025 11:09:11 AM"/>
  </r>
  <r>
    <s v="Week1"/>
    <x v="5"/>
    <x v="2"/>
    <s v="SAM SOO"/>
    <n v="3.5"/>
    <x v="2"/>
    <s v="205ebfd8-e04c-4e54-9dca-50d0af63dbdc"/>
    <s v="March 10, 2025 8:56:28 AM"/>
    <s v="March 10, 2025 10:13:59 AM"/>
    <s v="March 10, 2025 10:17:53 AM"/>
  </r>
  <r>
    <s v="Week1"/>
    <x v="5"/>
    <x v="2"/>
    <s v="ROBERTO MARTINEZ"/>
    <n v="3.5"/>
    <x v="2"/>
    <s v="205ebfd8-e04c-4e54-9dca-50d0af63dbdc"/>
    <s v="March 10, 2025 1:33:26 PM"/>
    <s v="March 10, 2025 2:17:26 PM"/>
    <s v="March 10, 2025 2:19:27 PM"/>
  </r>
  <r>
    <s v="Week1"/>
    <x v="5"/>
    <x v="2"/>
    <s v="AUDREY SPIKER"/>
    <n v="3.5"/>
    <x v="2"/>
    <s v="205ebfd8-e04c-4e54-9dca-50d0af63dbdc"/>
    <s v="March 10, 2025 11:10:56 AM"/>
    <s v="March 10, 2025 11:34:24 AM"/>
    <s v="March 10, 2025 12:00:39 PM"/>
  </r>
  <r>
    <s v="Week1"/>
    <x v="5"/>
    <x v="2"/>
    <s v="CELESTINE JOHNSON"/>
    <n v="3.5"/>
    <x v="2"/>
    <s v="205ebfd8-e04c-4e54-9dca-50d0af63dbdc"/>
    <s v="March 10, 2025 1:01:23 PM"/>
    <s v="March 10, 2025 1:23:57 PM"/>
    <s v="March 10, 2025 1:25:48 PM"/>
  </r>
  <r>
    <s v="Week1"/>
    <x v="5"/>
    <x v="2"/>
    <s v="MATTHEW FOSTER"/>
    <n v="3.5"/>
    <x v="2"/>
    <s v="205ebfd8-e04c-4e54-9dca-50d0af63dbdc"/>
    <s v="March 10, 2025 9:23:26 AM"/>
    <s v="March 10, 2025 10:24:59 AM"/>
    <s v="March 10, 2025 10:26:15 AM"/>
  </r>
  <r>
    <s v="Week1"/>
    <x v="5"/>
    <x v="2"/>
    <s v="CHEN PENG LIN"/>
    <n v="3.5"/>
    <x v="2"/>
    <s v="205ebfd8-e04c-4e54-9dca-50d0af63dbdc"/>
    <s v="March 10, 2025 8:20:59 AM"/>
    <s v="March 10, 2025 8:41:57 AM"/>
    <s v="March 10, 2025 8:43:32 AM"/>
  </r>
  <r>
    <s v="Week1"/>
    <x v="5"/>
    <x v="2"/>
    <s v="JENNY LE"/>
    <n v="3.5"/>
    <x v="2"/>
    <s v="205ebfd8-e04c-4e54-9dca-50d0af63dbdc"/>
    <s v="March 10, 2025 6:55:53 AM"/>
    <s v="March 10, 2025 7:35:58 AM"/>
    <s v="March 10, 2025 8:01:02 AM"/>
  </r>
  <r>
    <s v="Week1"/>
    <x v="5"/>
    <x v="2"/>
    <s v="SIMEON TRUJILLO"/>
    <n v="3.5"/>
    <x v="2"/>
    <s v="205ebfd8-e04c-4e54-9dca-50d0af63dbdc"/>
    <s v="March 10, 2025 10:33:59 AM"/>
    <s v="March 10, 2025 12:32:28 PM"/>
    <s v="March 10, 2025 12:36:44 PM"/>
  </r>
  <r>
    <s v="Week1"/>
    <x v="5"/>
    <x v="2"/>
    <s v="RAMON GALLARDO"/>
    <n v="3.5"/>
    <x v="2"/>
    <s v="205ebfd8-e04c-4e54-9dca-50d0af63dbdc"/>
    <s v="March 10, 2025 3:09:27 PM"/>
    <s v="March 10, 2025 3:20:52 PM"/>
    <s v="March 10, 2025 3:52:36 PM"/>
  </r>
  <r>
    <s v="Week1"/>
    <x v="5"/>
    <x v="2"/>
    <s v="ROSA MORIN"/>
    <n v="3.5"/>
    <x v="2"/>
    <s v="205ebfd8-e04c-4e54-9dca-50d0af63dbdc"/>
    <s v="March 10, 2025 1:42:00 PM"/>
    <s v="March 10, 2025 2:53:26 PM"/>
    <s v="March 10, 2025 2:55:16 PM"/>
  </r>
  <r>
    <s v="Week1"/>
    <x v="5"/>
    <x v="2"/>
    <s v="CARISSA    YOUNKIN    "/>
    <n v="3.5"/>
    <x v="2"/>
    <s v="205ebfd8-e04c-4e54-9dca-50d0af63dbdc"/>
    <s v="March 10, 2025 7:13:53 AM"/>
    <s v="March 10, 2025 8:41:57 AM"/>
    <s v="March 10, 2025 8:43:35 AM"/>
  </r>
  <r>
    <s v="Week1"/>
    <x v="0"/>
    <x v="2"/>
    <s v="FREDERICK GREEN"/>
    <n v="3.5"/>
    <x v="2"/>
    <s v="3c02608b-4035-4dcd-af52-9c56d542a276"/>
    <s v="March 11, 2025 8:45:26 AM"/>
    <s v="March 11, 2025 9:16:08 AM"/>
    <s v="March 11, 2025 9:16:08 AM"/>
  </r>
  <r>
    <s v="Week1"/>
    <x v="0"/>
    <x v="2"/>
    <s v="ADRIANA AARON"/>
    <n v="3.5"/>
    <x v="2"/>
    <s v="3c02608b-4035-4dcd-af52-9c56d542a276"/>
    <s v="March 11, 2025 7:30:58 AM"/>
    <s v="March 11, 2025 7:43:29 AM"/>
    <s v="March 11, 2025 7:59:44 AM"/>
  </r>
  <r>
    <s v="Week1"/>
    <x v="0"/>
    <x v="2"/>
    <s v="CHAD STONE"/>
    <n v="3.5"/>
    <x v="2"/>
    <s v="3c02608b-4035-4dcd-af52-9c56d542a276"/>
    <s v="March 11, 2025 7:16:28 AM"/>
    <s v="March 11, 2025 7:43:29 AM"/>
    <s v="March 11, 2025 7:59:46 AM"/>
  </r>
  <r>
    <s v="Week1"/>
    <x v="0"/>
    <x v="2"/>
    <s v="STEPHANIE SUAREZ"/>
    <n v="3.5"/>
    <x v="2"/>
    <s v="3c02608b-4035-4dcd-af52-9c56d542a276"/>
    <s v="March 11, 2025 2:15:25 PM"/>
    <s v="March 11, 2025 2:56:27 PM"/>
    <s v="March 11, 2025 2:58:34 PM"/>
  </r>
  <r>
    <s v="Week1"/>
    <x v="0"/>
    <x v="2"/>
    <s v="TIMOTHY GRANADOS"/>
    <n v="3.5"/>
    <x v="2"/>
    <s v="3c02608b-4035-4dcd-af52-9c56d542a276"/>
    <s v="March 11, 2025 2:15:25 PM"/>
    <s v="March 11, 2025 2:44:58 PM"/>
    <s v="March 11, 2025 2:46:38 PM"/>
  </r>
  <r>
    <s v="Week1"/>
    <x v="0"/>
    <x v="2"/>
    <s v="OSEI BONSU"/>
    <n v="3.5"/>
    <x v="2"/>
    <s v="3c02608b-4035-4dcd-af52-9c56d542a276"/>
    <s v="March 11, 2025 3:07:28 PM"/>
    <s v="March 11, 2025 3:32:26 PM"/>
    <s v="March 11, 2025 3:34:00 PM"/>
  </r>
  <r>
    <s v="Week1"/>
    <x v="0"/>
    <x v="2"/>
    <s v="ANGELICA ANDERSON"/>
    <n v="3.5"/>
    <x v="2"/>
    <s v="3c02608b-4035-4dcd-af52-9c56d542a276"/>
    <s v="March 11, 2025 8:26:58 AM"/>
    <s v="March 11, 2025 8:33:51 AM"/>
    <s v="March 11, 2025 8:34:54 AM"/>
  </r>
  <r>
    <s v="Week1"/>
    <x v="2"/>
    <x v="2"/>
    <s v="CINDY MATTSON"/>
    <n v="3.5"/>
    <x v="2"/>
    <s v="c6a238ac-573f-48b3-af46-7eeb520f655d"/>
    <s v="March 13, 2025 8:18:29 AM"/>
    <s v="March 13, 2025 8:36:29 AM"/>
    <s v="March 13, 2025 8:39:20 AM"/>
  </r>
  <r>
    <s v="Week1"/>
    <x v="2"/>
    <x v="2"/>
    <s v="KALEB JUSTISS"/>
    <n v="3.5"/>
    <x v="2"/>
    <s v="c6a238ac-573f-48b3-af46-7eeb520f655d"/>
    <s v="March 13, 2025 12:43:01 PM"/>
    <s v="March 13, 2025 12:53:58 PM"/>
    <s v="March 13, 2025 12:55:47 PM"/>
  </r>
  <r>
    <s v="Week1"/>
    <x v="2"/>
    <x v="2"/>
    <s v="LINDSY JACOB"/>
    <n v="3.5"/>
    <x v="2"/>
    <s v="c6a238ac-573f-48b3-af46-7eeb520f655d"/>
    <s v="March 13, 2025 1:45:29 PM"/>
    <s v="March 13, 2025 2:31:57 PM"/>
    <s v="March 13, 2025 2:34:21 PM"/>
  </r>
  <r>
    <s v="Week1"/>
    <x v="2"/>
    <x v="2"/>
    <s v="MELISSA MONTGOMERY"/>
    <n v="3.5"/>
    <x v="2"/>
    <s v="c6a238ac-573f-48b3-af46-7eeb520f655d"/>
    <s v="March 13, 2025 1:45:29 PM"/>
    <s v="March 13, 2025 1:56:58 PM"/>
    <s v="March 13, 2025 1:58:55 PM"/>
  </r>
  <r>
    <s v="Week1"/>
    <x v="2"/>
    <x v="2"/>
    <s v="MARTHA GONZALES"/>
    <n v="3.5"/>
    <x v="2"/>
    <s v="c6a238ac-573f-48b3-af46-7eeb520f655d"/>
    <s v="March 13, 2025 11:50:26 AM"/>
    <s v="March 13, 2025 12:21:26 PM"/>
    <s v="March 13, 2025 12:23:47 PM"/>
  </r>
  <r>
    <s v="Week1"/>
    <x v="2"/>
    <x v="2"/>
    <s v="MICHAEL BONE"/>
    <n v="3.5"/>
    <x v="2"/>
    <s v="c6a238ac-573f-48b3-af46-7eeb520f655d"/>
    <s v="March 13, 2025 1:45:29 PM"/>
    <s v="March 13, 2025 2:18:57 PM"/>
    <s v="March 13, 2025 2:21:26 PM"/>
  </r>
  <r>
    <s v="Week1"/>
    <x v="2"/>
    <x v="2"/>
    <s v="LIVIA LIONE"/>
    <n v="3.5"/>
    <x v="2"/>
    <s v="c6a238ac-573f-48b3-af46-7eeb520f655d"/>
    <s v="March 13, 2025 10:00:27 AM"/>
    <s v="March 13, 2025 10:32:53 AM"/>
    <s v="March 13, 2025 10:37:19 AM"/>
  </r>
  <r>
    <s v="Week1"/>
    <x v="2"/>
    <x v="2"/>
    <s v="JESSIKA ROBINSON"/>
    <n v="3.5"/>
    <x v="2"/>
    <s v="c6a238ac-573f-48b3-af46-7eeb520f655d"/>
    <s v="March 13, 2025 6:57:59 AM"/>
    <s v="March 13, 2025 7:57:50 AM"/>
    <s v="March 13, 2025 8:01:56 AM"/>
  </r>
  <r>
    <s v="Week1"/>
    <x v="2"/>
    <x v="2"/>
    <s v="SARAH NORTH"/>
    <n v="3.5"/>
    <x v="2"/>
    <s v="c6a238ac-573f-48b3-af46-7eeb520f655d"/>
    <s v="March 13, 2025 11:00:24 AM"/>
    <s v="March 13, 2025 11:50:26 AM"/>
    <s v="March 13, 2025 11:59:05 AM"/>
  </r>
  <r>
    <s v="Week1"/>
    <x v="2"/>
    <x v="2"/>
    <s v="MELISSA MONTGOMERY"/>
    <n v="3.5"/>
    <x v="2"/>
    <s v="c6a238ac-573f-48b3-af46-7eeb520f655d"/>
    <s v="March 13, 2025 7:43:27 AM"/>
    <s v="March 13, 2025 7:57:50 AM"/>
    <s v="March 13, 2025 8:01:59 AM"/>
  </r>
  <r>
    <s v="Week1"/>
    <x v="2"/>
    <x v="2"/>
    <s v="JAMES HUBBARD"/>
    <n v="3.5"/>
    <x v="2"/>
    <s v="c6a238ac-573f-48b3-af46-7eeb520f655d"/>
    <s v="March 13, 2025 3:25:26 PM"/>
    <s v="March 13, 2025 3:54:28 PM"/>
    <s v="March 13, 2025 3:57:51 PM"/>
  </r>
  <r>
    <s v="Week1"/>
    <x v="3"/>
    <x v="2"/>
    <s v="KENNETH PADILLA"/>
    <n v="3.5"/>
    <x v="2"/>
    <s v="9108e7c3-2d21-42a1-99a6-da8cebf7e20e"/>
    <s v="March 14, 2025 6:56:57 AM"/>
    <s v="March 14, 2025 7:58:59 AM"/>
    <s v="March 14, 2025 8:02:51 AM"/>
  </r>
  <r>
    <s v="Week1"/>
    <x v="3"/>
    <x v="2"/>
    <s v="AKERI IRO"/>
    <n v="3.5"/>
    <x v="2"/>
    <s v="9108e7c3-2d21-42a1-99a6-da8cebf7e20e"/>
    <s v="March 14, 2025 6:15:25 AM"/>
    <s v="March 14, 2025 7:42:25 AM"/>
    <s v="March 14, 2025 7:47:20 AM"/>
  </r>
  <r>
    <s v="Week1"/>
    <x v="3"/>
    <x v="2"/>
    <s v="SHEILA GREGORY"/>
    <n v="3.5"/>
    <x v="2"/>
    <s v="9108e7c3-2d21-42a1-99a6-da8cebf7e20e"/>
    <s v="March 14, 2025 3:30:26 PM"/>
    <s v="March 14, 2025 4:09:28 PM"/>
    <s v="March 14, 2025 4:11:29 PM"/>
  </r>
  <r>
    <s v="Week1"/>
    <x v="3"/>
    <x v="2"/>
    <s v="DAVID MANNING"/>
    <n v="3.5"/>
    <x v="2"/>
    <s v="9108e7c3-2d21-42a1-99a6-da8cebf7e20e"/>
    <s v="March 14, 2025 8:09:56 AM"/>
    <s v="March 14, 2025 8:27:54 AM"/>
    <s v="March 14, 2025 8:29:55 AM"/>
  </r>
  <r>
    <s v="Week1"/>
    <x v="3"/>
    <x v="2"/>
    <s v="MATTHEW SMITH"/>
    <n v="3.5"/>
    <x v="2"/>
    <s v="9108e7c3-2d21-42a1-99a6-da8cebf7e20e"/>
    <s v="March 14, 2025 8:09:56 AM"/>
    <s v="March 14, 2025 8:27:54 AM"/>
    <s v="March 14, 2025 8:29:57 AM"/>
  </r>
  <r>
    <s v="Week1"/>
    <x v="3"/>
    <x v="2"/>
    <s v="AUGUSTINE ESE"/>
    <n v="3.5"/>
    <x v="2"/>
    <s v="9108e7c3-2d21-42a1-99a6-da8cebf7e20e"/>
    <s v="March 14, 2025 8:49:29 AM"/>
    <s v="March 14, 2025 10:36:59 AM"/>
    <s v="March 14, 2025 10:39:39 AM"/>
  </r>
  <r>
    <s v="Week1"/>
    <x v="3"/>
    <x v="2"/>
    <s v="JESSE SALAZAR"/>
    <n v="3.5"/>
    <x v="2"/>
    <s v="9108e7c3-2d21-42a1-99a6-da8cebf7e20e"/>
    <s v="March 14, 2025 9:23:56 AM"/>
    <s v="March 14, 2025 10:14:57 AM"/>
    <s v="March 14, 2025 10:19:17 AM"/>
  </r>
  <r>
    <s v="Week1"/>
    <x v="3"/>
    <x v="2"/>
    <s v="JUSTIN MALDONADO"/>
    <n v="3.5"/>
    <x v="2"/>
    <s v="9108e7c3-2d21-42a1-99a6-da8cebf7e20e"/>
    <s v="March 14, 2025 1:26:29 PM"/>
    <s v="March 14, 2025 1:57:27 PM"/>
    <s v="March 14, 2025 2:01:29 PM"/>
  </r>
  <r>
    <s v="Week1"/>
    <x v="3"/>
    <x v="2"/>
    <s v="THOMAS RATLIFF"/>
    <n v="3.5"/>
    <x v="2"/>
    <s v="9108e7c3-2d21-42a1-99a6-da8cebf7e20e"/>
    <s v="March 14, 2025 2:13:27 PM"/>
    <s v="March 14, 2025 2:30:29 PM"/>
    <s v="March 14, 2025 2:32:22 PM"/>
  </r>
  <r>
    <s v="Week1"/>
    <x v="3"/>
    <x v="2"/>
    <s v="ANGELO FIACCO"/>
    <n v="3.5"/>
    <x v="2"/>
    <s v="9108e7c3-2d21-42a1-99a6-da8cebf7e20e"/>
    <s v="March 14, 2025 11:11:25 AM"/>
    <s v="March 14, 2025 11:35:57 AM"/>
    <s v="March 14, 2025 11:40:59 AM"/>
  </r>
  <r>
    <s v="Week1"/>
    <x v="3"/>
    <x v="2"/>
    <s v="HILDA WILSON"/>
    <n v="3.5"/>
    <x v="2"/>
    <s v="9108e7c3-2d21-42a1-99a6-da8cebf7e20e"/>
    <s v="March 14, 2025 11:58:59 AM"/>
    <s v="March 14, 2025 12:34:11 PM"/>
    <s v="March 14, 2025 12:34:11 PM"/>
  </r>
  <r>
    <s v="Week1"/>
    <x v="0"/>
    <x v="3"/>
    <s v="Avery Van-Vorhis "/>
    <n v="3.5"/>
    <x v="3"/>
    <s v="cf411633-e0f0-4ad3-8ad3-15ba77cabf57"/>
    <s v="March 11, 2025 9:35:59 PM"/>
    <s v="March 11, 2025 10:46:55 PM"/>
    <s v="March 11, 2025 10:50:35 PM"/>
  </r>
  <r>
    <s v="Week1"/>
    <x v="0"/>
    <x v="3"/>
    <s v="DEBORAH WEAVER"/>
    <n v="3.5"/>
    <x v="3"/>
    <s v="cf411633-e0f0-4ad3-8ad3-15ba77cabf57"/>
    <s v="March 11, 2025 7:53:58 PM"/>
    <s v="March 11, 2025 8:10:52 PM"/>
    <s v="March 11, 2025 8:15:21 PM"/>
  </r>
  <r>
    <s v="Week1"/>
    <x v="0"/>
    <x v="3"/>
    <s v="EDER HERNANDEZ"/>
    <n v="3.5"/>
    <x v="3"/>
    <s v="cf411633-e0f0-4ad3-8ad3-15ba77cabf57"/>
    <s v="March 11, 2025 5:48:56 PM"/>
    <s v="March 11, 2025 7:16:57 PM"/>
    <s v="March 11, 2025 7:19:46 PM"/>
  </r>
  <r>
    <s v="Week1"/>
    <x v="0"/>
    <x v="3"/>
    <s v="NINA SCHULTZ"/>
    <n v="3.5"/>
    <x v="3"/>
    <s v="cf411633-e0f0-4ad3-8ad3-15ba77cabf57"/>
    <s v="March 11, 2025 4:23:28 PM"/>
    <s v="March 11, 2025 5:17:26 PM"/>
    <s v="March 11, 2025 5:22:06 PM"/>
  </r>
  <r>
    <s v="Week1"/>
    <x v="0"/>
    <x v="3"/>
    <s v="DEBRA DUPREE"/>
    <n v="3.5"/>
    <x v="3"/>
    <s v="cf411633-e0f0-4ad3-8ad3-15ba77cabf57"/>
    <s v="March 11, 2025 3:27:29 PM"/>
    <s v="March 11, 2025 3:44:29 PM"/>
    <s v="March 11, 2025 3:47:37 PM"/>
  </r>
  <r>
    <s v="Week1"/>
    <x v="0"/>
    <x v="3"/>
    <s v="ASAD MALIK"/>
    <n v="3.5"/>
    <x v="3"/>
    <s v="cf411633-e0f0-4ad3-8ad3-15ba77cabf57"/>
    <s v="March 11, 2025 11:20:55 PM"/>
    <s v="March 11, 2025 11:50:55 PM"/>
    <s v="March 11, 2025 11:54:12 PM"/>
  </r>
  <r>
    <s v="Week1"/>
    <x v="1"/>
    <x v="3"/>
    <s v="DOROTHY PENN"/>
    <n v="3.5"/>
    <x v="3"/>
    <s v="6cfdc2bf-afc2-49e2-acdd-e4f2a42fe553"/>
    <s v="March 12, 2025 8:55:57 PM"/>
    <s v="March 12, 2025 9:10:53 PM"/>
    <s v="March 12, 2025 9:13:42 PM"/>
  </r>
  <r>
    <s v="Week1"/>
    <x v="1"/>
    <x v="3"/>
    <s v="EUSEBIO TORRES"/>
    <n v="3.5"/>
    <x v="3"/>
    <s v="6cfdc2bf-afc2-49e2-acdd-e4f2a42fe553"/>
    <s v="March 12, 2025 8:38:51 PM"/>
    <s v="March 12, 2025 9:20:59 PM"/>
    <s v="March 12, 2025 9:23:49 PM"/>
  </r>
  <r>
    <s v="Week1"/>
    <x v="1"/>
    <x v="3"/>
    <s v="DALAURA RAINWATER"/>
    <n v="3.5"/>
    <x v="3"/>
    <s v="6cfdc2bf-afc2-49e2-acdd-e4f2a42fe553"/>
    <s v="March 12, 2025 9:51:58 PM"/>
    <s v="March 12, 2025 10:35:53 PM"/>
    <s v="March 12, 2025 10:37:36 PM"/>
  </r>
  <r>
    <s v="Week1"/>
    <x v="1"/>
    <x v="3"/>
    <s v="RAFAEL PEREZ"/>
    <n v="3.5"/>
    <x v="3"/>
    <s v="6cfdc2bf-afc2-49e2-acdd-e4f2a42fe553"/>
    <s v="March 12, 2025 7:27:55 PM"/>
    <s v="March 12, 2025 8:01:27 PM"/>
    <s v="March 12, 2025 8:09:10 PM"/>
  </r>
  <r>
    <s v="Week1"/>
    <x v="1"/>
    <x v="3"/>
    <s v="EDDIE CHARLES"/>
    <n v="3.5"/>
    <x v="3"/>
    <s v="6cfdc2bf-afc2-49e2-acdd-e4f2a42fe553"/>
    <s v="March 12, 2025 11:00:28 PM"/>
    <s v="March 12, 2025 11:56:26 PM"/>
    <s v="March 13, 2025 12:03:31 AM"/>
  </r>
  <r>
    <s v="Week1"/>
    <x v="1"/>
    <x v="3"/>
    <s v="SHETIRA WILLIS"/>
    <n v="3.5"/>
    <x v="3"/>
    <s v="6cfdc2bf-afc2-49e2-acdd-e4f2a42fe553"/>
    <s v="March 12, 2025 4:58:52 PM"/>
    <s v="March 12, 2025 5:42:56 PM"/>
    <s v="March 12, 2025 5:48:03 PM"/>
  </r>
  <r>
    <s v="Week1"/>
    <x v="1"/>
    <x v="3"/>
    <s v="JOY MOONAN"/>
    <n v="3.5"/>
    <x v="3"/>
    <s v="6cfdc2bf-afc2-49e2-acdd-e4f2a42fe553"/>
    <s v="March 12, 2025 2:34:28 PM"/>
    <s v="March 12, 2025 3:18:56 PM"/>
    <s v="March 12, 2025 3:23:15 PM"/>
  </r>
  <r>
    <s v="Week1"/>
    <x v="1"/>
    <x v="3"/>
    <s v="TINA  DAVIS NWOKE "/>
    <n v="3.5"/>
    <x v="3"/>
    <s v="6cfdc2bf-afc2-49e2-acdd-e4f2a42fe553"/>
    <s v="March 12, 2025 5:30:28 PM"/>
    <s v="March 12, 2025 6:10:22 PM"/>
    <s v="March 12, 2025 6:18:00 PM"/>
  </r>
  <r>
    <s v="Week1"/>
    <x v="1"/>
    <x v="3"/>
    <s v="ROY BARNIE"/>
    <n v="3.5"/>
    <x v="3"/>
    <s v="6cfdc2bf-afc2-49e2-acdd-e4f2a42fe553"/>
    <s v="March 12, 2025 4:59:25 PM"/>
    <s v="March 12, 2025 6:43:55 PM"/>
    <s v="March 12, 2025 6:46:32 PM"/>
  </r>
  <r>
    <s v="Week1"/>
    <x v="1"/>
    <x v="3"/>
    <s v="MARY DIXON"/>
    <n v="3.5"/>
    <x v="3"/>
    <s v="6cfdc2bf-afc2-49e2-acdd-e4f2a42fe553"/>
    <s v="March 12, 2025 3:55:28 PM"/>
    <s v="March 12, 2025 4:21:59 PM"/>
    <s v="March 12, 2025 4:26:34 PM"/>
  </r>
  <r>
    <s v="Week1"/>
    <x v="5"/>
    <x v="4"/>
    <s v="MARIA RAMIREZ-PEREZ"/>
    <n v="3.5"/>
    <x v="4"/>
    <s v="c9aee3c9-f7b5-41cc-9f8e-bd3e1dfa18f5"/>
    <s v="March 10, 2025 9:33:26 AM"/>
    <s v="March 10, 2025 9:55:53 AM"/>
    <s v="March 10, 2025 9:58:16 AM"/>
  </r>
  <r>
    <s v="Week1"/>
    <x v="5"/>
    <x v="4"/>
    <s v="MARIA OROCIO"/>
    <n v="3.5"/>
    <x v="4"/>
    <s v="c9aee3c9-f7b5-41cc-9f8e-bd3e1dfa18f5"/>
    <s v="March 10, 2025 10:37:54 AM"/>
    <s v="March 10, 2025 10:52:25 AM"/>
    <s v="March 10, 2025 10:54:58 AM"/>
  </r>
  <r>
    <s v="Week1"/>
    <x v="5"/>
    <x v="4"/>
    <s v="SARAH SALAIZ"/>
    <n v="3.5"/>
    <x v="4"/>
    <s v="c9aee3c9-f7b5-41cc-9f8e-bd3e1dfa18f5"/>
    <s v="March 10, 2025 11:11:26 AM"/>
    <s v="March 10, 2025 11:40:25 AM"/>
    <s v="March 10, 2025 12:02:50 PM"/>
  </r>
  <r>
    <s v="Week1"/>
    <x v="5"/>
    <x v="4"/>
    <s v="ZOEATTA SIMMONS"/>
    <n v="3.5"/>
    <x v="4"/>
    <s v="c9aee3c9-f7b5-41cc-9f8e-bd3e1dfa18f5"/>
    <s v="March 10, 2025 8:26:53 AM"/>
    <s v="March 10, 2025 8:53:57 AM"/>
    <s v="March 10, 2025 9:04:04 AM"/>
  </r>
  <r>
    <s v="Week1"/>
    <x v="5"/>
    <x v="4"/>
    <s v="CAROLYN SAENZ"/>
    <n v="3.5"/>
    <x v="4"/>
    <s v="c9aee3c9-f7b5-41cc-9f8e-bd3e1dfa18f5"/>
    <s v="March 10, 2025 7:13:59 AM"/>
    <s v="March 10, 2025 7:46:00 AM"/>
    <s v="March 10, 2025 7:47:36 AM"/>
  </r>
  <r>
    <s v="Week1"/>
    <x v="5"/>
    <x v="4"/>
    <s v="VERNITA  ROBERSON "/>
    <n v="3.5"/>
    <x v="4"/>
    <s v="c9aee3c9-f7b5-41cc-9f8e-bd3e1dfa18f5"/>
    <s v="March 10, 2025 1:10:30 PM"/>
    <s v="March 10, 2025 2:13:31 PM"/>
    <s v="March 10, 2025 2:13:31 PM"/>
  </r>
  <r>
    <s v="Week1"/>
    <x v="5"/>
    <x v="4"/>
    <s v="TAYDE GUTIERREZ"/>
    <n v="3.5"/>
    <x v="4"/>
    <s v="c9aee3c9-f7b5-41cc-9f8e-bd3e1dfa18f5"/>
    <s v="March 10, 2025 3:21:29 PM"/>
    <s v="March 10, 2025 3:39:28 PM"/>
    <s v="March 10, 2025 3:41:45 PM"/>
  </r>
  <r>
    <s v="Week1"/>
    <x v="5"/>
    <x v="4"/>
    <s v="James Enen"/>
    <n v="3.5"/>
    <x v="4"/>
    <s v="c9aee3c9-f7b5-41cc-9f8e-bd3e1dfa18f5"/>
    <s v="March 10, 2025 12:13:51 PM"/>
    <s v="March 10, 2025 12:32:26 PM"/>
    <s v="March 10, 2025 12:35:00 PM"/>
  </r>
  <r>
    <s v="Week1"/>
    <x v="0"/>
    <x v="4"/>
    <s v="MAYRA GRAMAJO"/>
    <n v="3.5"/>
    <x v="4"/>
    <s v="cad20971-5aed-4256-b526-ff813b272be9"/>
    <s v="March 11, 2025 8:55:58 AM"/>
    <s v="March 11, 2025 9:33:34 AM"/>
    <s v="March 11, 2025 9:33:34 AM"/>
  </r>
  <r>
    <s v="Week1"/>
    <x v="0"/>
    <x v="4"/>
    <s v="RUTH HANSON"/>
    <n v="3.5"/>
    <x v="4"/>
    <s v="cad20971-5aed-4256-b526-ff813b272be9"/>
    <s v="March 11, 2025 10:34:57 AM"/>
    <s v="March 11, 2025 10:45:28 AM"/>
    <s v="March 11, 2025 10:49:39 AM"/>
  </r>
  <r>
    <s v="Week1"/>
    <x v="0"/>
    <x v="4"/>
    <s v="RICARDO ZAMORA"/>
    <n v="3.5"/>
    <x v="4"/>
    <s v="cad20971-5aed-4256-b526-ff813b272be9"/>
    <s v="March 11, 2025 7:54:59 AM"/>
    <s v="March 11, 2025 8:06:59 AM"/>
    <s v="March 11, 2025 8:15:02 AM"/>
  </r>
  <r>
    <s v="Week1"/>
    <x v="0"/>
    <x v="4"/>
    <s v="JASON WHITE"/>
    <n v="3.5"/>
    <x v="4"/>
    <s v="cad20971-5aed-4256-b526-ff813b272be9"/>
    <s v="March 11, 2025 7:18:22 AM"/>
    <s v="March 11, 2025 7:27:27 AM"/>
    <s v="March 11, 2025 7:33:06 AM"/>
  </r>
  <r>
    <s v="Week1"/>
    <x v="0"/>
    <x v="4"/>
    <s v="JOSHUA POPE"/>
    <n v="3.5"/>
    <x v="4"/>
    <s v="cad20971-5aed-4256-b526-ff813b272be9"/>
    <s v="March 11, 2025 1:31:50 PM"/>
    <s v="March 11, 2025 2:09:28 PM"/>
    <s v="March 11, 2025 2:12:21 PM"/>
  </r>
  <r>
    <s v="Week1"/>
    <x v="0"/>
    <x v="4"/>
    <s v="BERNICE JOHNSON"/>
    <n v="3.5"/>
    <x v="4"/>
    <s v="cad20971-5aed-4256-b526-ff813b272be9"/>
    <s v="March 11, 2025 12:12:23 PM"/>
    <s v="March 11, 2025 12:42:58 PM"/>
    <s v="March 11, 2025 12:47:02 PM"/>
  </r>
  <r>
    <s v="Week1"/>
    <x v="0"/>
    <x v="4"/>
    <s v="ARLENE GULTON"/>
    <n v="3.5"/>
    <x v="4"/>
    <s v="cad20971-5aed-4256-b526-ff813b272be9"/>
    <s v="March 11, 2025 4:13:58 PM"/>
    <s v="March 11, 2025 4:32:56 PM"/>
    <s v="March 11, 2025 4:34:43 PM"/>
  </r>
  <r>
    <s v="Week1"/>
    <x v="0"/>
    <x v="4"/>
    <s v="NICOLE RAMOS"/>
    <n v="3.5"/>
    <x v="4"/>
    <s v="cad20971-5aed-4256-b526-ff813b272be9"/>
    <s v="March 11, 2025 7:41:59 AM"/>
    <s v="March 11, 2025 8:06:59 AM"/>
    <s v="March 11, 2025 8:14:56 AM"/>
  </r>
  <r>
    <s v="Week1"/>
    <x v="0"/>
    <x v="4"/>
    <s v="JOSEPHINE MILLS"/>
    <n v="3.5"/>
    <x v="4"/>
    <s v="cad20971-5aed-4256-b526-ff813b272be9"/>
    <s v="March 11, 2025 3:04:29 PM"/>
    <s v="March 11, 2025 3:38:30 PM"/>
    <s v="March 11, 2025 3:43:22 PM"/>
  </r>
  <r>
    <s v="Week1"/>
    <x v="2"/>
    <x v="4"/>
    <s v="SD HEARN"/>
    <n v="3.5"/>
    <x v="4"/>
    <s v="2265e39f-3596-4094-adbc-f860e027b729"/>
    <s v="March 13, 2025 2:35:54 PM"/>
    <s v="March 13, 2025 3:24:59 PM"/>
    <s v="March 13, 2025 3:28:58 PM"/>
  </r>
  <r>
    <s v="Week1"/>
    <x v="2"/>
    <x v="4"/>
    <s v="DIANE MOTLEY"/>
    <n v="3.5"/>
    <x v="4"/>
    <s v="2265e39f-3596-4094-adbc-f860e027b729"/>
    <s v="March 13, 2025 1:59:26 PM"/>
    <s v="March 13, 2025 2:09:52 PM"/>
    <s v="March 13, 2025 2:12:29 PM"/>
  </r>
  <r>
    <s v="Week1"/>
    <x v="2"/>
    <x v="4"/>
    <s v="JESUS RODRIGUEZ"/>
    <n v="3.5"/>
    <x v="4"/>
    <s v="2265e39f-3596-4094-adbc-f860e027b729"/>
    <s v="March 13, 2025 6:24:28 AM"/>
    <s v="March 13, 2025 6:39:53 AM"/>
    <s v="March 13, 2025 6:42:51 AM"/>
  </r>
  <r>
    <s v="Week1"/>
    <x v="2"/>
    <x v="4"/>
    <s v="BENITA  RUDD"/>
    <n v="3.5"/>
    <x v="4"/>
    <s v="2265e39f-3596-4094-adbc-f860e027b729"/>
    <s v="March 13, 2025 1:30:22 PM"/>
    <s v="March 13, 2025 1:46:51 PM"/>
    <s v="March 13, 2025 1:51:56 PM"/>
  </r>
  <r>
    <s v="Week1"/>
    <x v="2"/>
    <x v="4"/>
    <s v="RUBY JACKSON"/>
    <n v="3.5"/>
    <x v="4"/>
    <s v="2265e39f-3596-4094-adbc-f860e027b729"/>
    <s v="March 13, 2025 10:20:58 AM"/>
    <s v="March 13, 2025 10:35:28 AM"/>
    <s v="March 13, 2025 10:40:44 AM"/>
  </r>
  <r>
    <s v="Week1"/>
    <x v="2"/>
    <x v="4"/>
    <s v="JOHNNY SHAMLIN"/>
    <n v="3.5"/>
    <x v="4"/>
    <s v="2265e39f-3596-4094-adbc-f860e027b729"/>
    <s v="March 13, 2025 6:59:27 AM"/>
    <s v="March 13, 2025 7:12:28 AM"/>
    <s v="March 13, 2025 7:33:20 AM"/>
  </r>
  <r>
    <s v="Week1"/>
    <x v="2"/>
    <x v="4"/>
    <s v="LORETTA  EPPS"/>
    <n v="3.5"/>
    <x v="4"/>
    <s v="2265e39f-3596-4094-adbc-f860e027b729"/>
    <s v="March 13, 2025 9:30:58 AM"/>
    <s v="March 13, 2025 9:45:24 AM"/>
    <s v="March 13, 2025 9:52:42 AM"/>
  </r>
  <r>
    <s v="Week1"/>
    <x v="2"/>
    <x v="4"/>
    <s v="KAREN LLEWELLYN"/>
    <n v="3.5"/>
    <x v="4"/>
    <s v="2265e39f-3596-4094-adbc-f860e027b729"/>
    <s v="March 13, 2025 12:15:29 PM"/>
    <s v="March 13, 2025 12:36:59 PM"/>
    <s v="March 13, 2025 12:41:02 PM"/>
  </r>
  <r>
    <s v="Week1"/>
    <x v="2"/>
    <x v="4"/>
    <s v="ADESOLA AKINFENWA"/>
    <n v="7"/>
    <x v="4"/>
    <s v="2265e39f-3596-4094-adbc-f860e027b729"/>
    <s v="March 13, 2025 8:50:57 AM"/>
    <s v="March 13, 2025 9:05:59 AM"/>
    <s v="March 13, 2025 9:11:03 AM"/>
  </r>
  <r>
    <s v="Week1"/>
    <x v="2"/>
    <x v="4"/>
    <s v="WANDA JOHNSON"/>
    <n v="3.5"/>
    <x v="4"/>
    <s v="2265e39f-3596-4094-adbc-f860e027b729"/>
    <s v="March 13, 2025 7:46:57 AM"/>
    <s v="March 13, 2025 8:17:23 AM"/>
    <s v="March 13, 2025 8:20:00 AM"/>
  </r>
  <r>
    <s v="Week1"/>
    <x v="3"/>
    <x v="4"/>
    <s v="JOSEPH GILLESPIE"/>
    <n v="0"/>
    <x v="4"/>
    <s v="18522c48-51cd-4c69-8f92-6a021326b7ce"/>
    <s v="March 14, 2025 7:58:58 AM"/>
    <s v="March 14, 2025 8:32:11 AM"/>
    <s v="March 14, 2025 8:32:11 AM"/>
  </r>
  <r>
    <s v="Week1"/>
    <x v="3"/>
    <x v="4"/>
    <s v="IRMA SWEET"/>
    <n v="3.5"/>
    <x v="4"/>
    <s v="18522c48-51cd-4c69-8f92-6a021326b7ce"/>
    <s v="March 14, 2025 6:11:57 AM"/>
    <s v="March 14, 2025 6:29:25 AM"/>
    <s v="March 14, 2025 6:32:53 AM"/>
  </r>
  <r>
    <s v="Week1"/>
    <x v="3"/>
    <x v="4"/>
    <s v="BEVERLY MCFARLAND"/>
    <n v="3.5"/>
    <x v="4"/>
    <s v="18522c48-51cd-4c69-8f92-6a021326b7ce"/>
    <s v="March 14, 2025 9:23:29 AM"/>
    <s v="March 14, 2025 9:42:53 AM"/>
    <s v="March 14, 2025 9:46:38 AM"/>
  </r>
  <r>
    <s v="Week1"/>
    <x v="3"/>
    <x v="4"/>
    <s v="STEVE HARPER"/>
    <n v="3.5"/>
    <x v="4"/>
    <s v="18522c48-51cd-4c69-8f92-6a021326b7ce"/>
    <s v="March 14, 2025 7:16:26 AM"/>
    <s v="March 14, 2025 7:36:24 AM"/>
    <s v="March 14, 2025 7:37:56 AM"/>
  </r>
  <r>
    <s v="Week1"/>
    <x v="3"/>
    <x v="4"/>
    <s v="PATRICIA TERRY"/>
    <n v="3.5"/>
    <x v="4"/>
    <s v="18522c48-51cd-4c69-8f92-6a021326b7ce"/>
    <s v="March 14, 2025 2:08:59 PM"/>
    <s v="March 14, 2025 2:59:12 PM"/>
    <s v="March 14, 2025 2:59:12 PM"/>
  </r>
  <r>
    <s v="Week1"/>
    <x v="3"/>
    <x v="4"/>
    <s v="Angelina Acosta Rodriguez "/>
    <n v="3.5"/>
    <x v="4"/>
    <s v="18522c48-51cd-4c69-8f92-6a021326b7ce"/>
    <s v="March 14, 2025 11:35:28 AM"/>
    <s v="March 14, 2025 12:13:27 PM"/>
    <s v="March 14, 2025 12:14:45 PM"/>
  </r>
  <r>
    <s v="Week1"/>
    <x v="3"/>
    <x v="4"/>
    <s v="ALFONSO RODRIGUEZ"/>
    <n v="3.5"/>
    <x v="4"/>
    <s v="18522c48-51cd-4c69-8f92-6a021326b7ce"/>
    <s v="March 14, 2025 7:48:26 AM"/>
    <s v="March 14, 2025 8:32:10 AM"/>
    <s v="March 14, 2025 8:32:10 AM"/>
  </r>
  <r>
    <s v="Week1"/>
    <x v="3"/>
    <x v="4"/>
    <s v="TINA BUTLER"/>
    <n v="3.5"/>
    <x v="4"/>
    <s v="18522c48-51cd-4c69-8f92-6a021326b7ce"/>
    <s v="March 14, 2025 3:06:57 PM"/>
    <s v="March 14, 2025 3:22:29 PM"/>
    <s v="March 14, 2025 3:23:16 PM"/>
  </r>
  <r>
    <s v="Week1"/>
    <x v="3"/>
    <x v="4"/>
    <s v="DONALD CROCKETT"/>
    <n v="3.5"/>
    <x v="4"/>
    <s v="18522c48-51cd-4c69-8f92-6a021326b7ce"/>
    <s v="March 14, 2025 2:27:27 PM"/>
    <s v="March 14, 2025 2:56:59 PM"/>
    <s v="March 14, 2025 2:59:20 PM"/>
  </r>
  <r>
    <s v="Week1"/>
    <x v="3"/>
    <x v="4"/>
    <s v="Desmond  Wesley"/>
    <n v="3.5"/>
    <x v="4"/>
    <s v="18522c48-51cd-4c69-8f92-6a021326b7ce"/>
    <s v="March 14, 2025 1:24:23 PM"/>
    <s v="March 14, 2025 1:47:53 PM"/>
    <s v="March 14, 2025 1:50:00 PM"/>
  </r>
  <r>
    <s v="Week1"/>
    <x v="3"/>
    <x v="4"/>
    <s v="JOYCE HAMPTON"/>
    <n v="3.5"/>
    <x v="4"/>
    <s v="18522c48-51cd-4c69-8f92-6a021326b7ce"/>
    <s v="March 14, 2025 9:54:55 AM"/>
    <s v="March 14, 2025 10:22:28 AM"/>
    <s v="March 14, 2025 10:25:49 AM"/>
  </r>
  <r>
    <s v="Week1"/>
    <x v="3"/>
    <x v="4"/>
    <s v="CEDRIC COLTER"/>
    <n v="3.5"/>
    <x v="4"/>
    <s v="18522c48-51cd-4c69-8f92-6a021326b7ce"/>
    <s v="March 14, 2025 10:14:28 AM"/>
    <s v="March 14, 2025 10:41:28 AM"/>
    <s v="March 14, 2025 10:43:04 AM"/>
  </r>
  <r>
    <s v="Week1"/>
    <x v="5"/>
    <x v="5"/>
    <s v="JASON CAROL"/>
    <n v="7"/>
    <x v="5"/>
    <s v="e6be8995-301f-40ad-be52-35a515bed8b7"/>
    <s v="March 10, 2025 9:02:55 AM"/>
    <s v="March 10, 2025 10:06:58 AM"/>
    <s v="March 10, 2025 10:17:51 AM"/>
  </r>
  <r>
    <s v="Week1"/>
    <x v="5"/>
    <x v="5"/>
    <s v="ROSLYN BLACKMON"/>
    <n v="3.5"/>
    <x v="5"/>
    <s v="e6be8995-301f-40ad-be52-35a515bed8b7"/>
    <s v="March 10, 2025 4:57:59 AM"/>
    <s v="March 10, 2025 5:47:26 AM"/>
    <s v="March 10, 2025 5:49:16 AM"/>
  </r>
  <r>
    <s v="Week1"/>
    <x v="5"/>
    <x v="5"/>
    <s v="LESLIE REID III"/>
    <n v="3.5"/>
    <x v="5"/>
    <s v="e6be8995-301f-40ad-be52-35a515bed8b7"/>
    <s v="March 10, 2025 2:36:28 PM"/>
    <s v="March 10, 2025 2:49:29 PM"/>
    <s v="March 10, 2025 2:53:34 PM"/>
  </r>
  <r>
    <s v="Week1"/>
    <x v="5"/>
    <x v="5"/>
    <s v="LOVELL ARCHER"/>
    <n v="3.5"/>
    <x v="5"/>
    <s v="e6be8995-301f-40ad-be52-35a515bed8b7"/>
    <s v="March 10, 2025 6:35:00 AM"/>
    <s v="March 10, 2025 8:18:28 AM"/>
    <s v="March 10, 2025 8:21:58 AM"/>
  </r>
  <r>
    <s v="Week1"/>
    <x v="5"/>
    <x v="5"/>
    <s v="SYDNEY  FLYGARE "/>
    <n v="3.5"/>
    <x v="5"/>
    <s v="e6be8995-301f-40ad-be52-35a515bed8b7"/>
    <s v="March 10, 2025 7:44:28 AM"/>
    <s v="March 10, 2025 8:18:28 AM"/>
    <s v="March 10, 2025 8:21:55 AM"/>
  </r>
  <r>
    <s v="Week1"/>
    <x v="5"/>
    <x v="5"/>
    <s v="JASON WHITE"/>
    <n v="3.5"/>
    <x v="5"/>
    <s v="e6be8995-301f-40ad-be52-35a515bed8b7"/>
    <s v="March 10, 2025 1:55:27 PM"/>
    <s v="March 10, 2025 2:10:00 PM"/>
    <s v="March 10, 2025 2:13:50 PM"/>
  </r>
  <r>
    <s v="Week1"/>
    <x v="5"/>
    <x v="5"/>
    <s v="JOYLENE ELLIOTT"/>
    <n v="3.5"/>
    <x v="5"/>
    <s v="e6be8995-301f-40ad-be52-35a515bed8b7"/>
    <s v="March 10, 2025 10:44:59 AM"/>
    <s v="March 10, 2025 11:31:59 AM"/>
    <s v="March 10, 2025 11:36:16 AM"/>
  </r>
  <r>
    <s v="Week1"/>
    <x v="0"/>
    <x v="5"/>
    <s v="DARYL EDWARDS"/>
    <n v="3.5"/>
    <x v="5"/>
    <s v="c22e79af-7f36-4f04-918b-39d11f8a10fd"/>
    <s v="March 11, 2025 7:17:55 AM"/>
    <s v="March 11, 2025 8:19:52 AM"/>
    <s v="March 11, 2025 8:33:08 AM"/>
  </r>
  <r>
    <s v="Week1"/>
    <x v="0"/>
    <x v="5"/>
    <s v="FREDY CASTILLO"/>
    <n v="3.5"/>
    <x v="5"/>
    <s v="c22e79af-7f36-4f04-918b-39d11f8a10fd"/>
    <s v="March 11, 2025 11:55:29 AM"/>
    <s v="March 11, 2025 12:29:31 PM"/>
    <s v="March 11, 2025 12:32:21 PM"/>
  </r>
  <r>
    <s v="Week1"/>
    <x v="0"/>
    <x v="5"/>
    <s v="NORMAN BACON"/>
    <n v="3.5"/>
    <x v="5"/>
    <s v="c22e79af-7f36-4f04-918b-39d11f8a10fd"/>
    <s v="March 11, 2025 7:38:27 AM"/>
    <s v="March 11, 2025 8:19:52 AM"/>
    <s v="March 11, 2025 8:33:09 AM"/>
  </r>
  <r>
    <s v="Week1"/>
    <x v="0"/>
    <x v="5"/>
    <s v="ESTELA MARQUEZ"/>
    <n v="3.5"/>
    <x v="5"/>
    <s v="c22e79af-7f36-4f04-918b-39d11f8a10fd"/>
    <s v="March 11, 2025 4:54:58 AM"/>
    <s v="March 11, 2025 5:06:26 AM"/>
    <s v="March 11, 2025 5:12:00 AM"/>
  </r>
  <r>
    <s v="Week1"/>
    <x v="0"/>
    <x v="5"/>
    <s v="LINDA WELLS"/>
    <n v="3.5"/>
    <x v="5"/>
    <s v="c22e79af-7f36-4f04-918b-39d11f8a10fd"/>
    <s v="March 11, 2025 11:04:00 AM"/>
    <s v="March 11, 2025 11:21:59 AM"/>
    <s v="March 11, 2025 11:25:15 AM"/>
  </r>
  <r>
    <s v="Week1"/>
    <x v="0"/>
    <x v="5"/>
    <s v="JUANA QUINTERO"/>
    <n v="7"/>
    <x v="5"/>
    <s v="c22e79af-7f36-4f04-918b-39d11f8a10fd"/>
    <s v="March 11, 2025 9:11:28 AM"/>
    <s v="March 11, 2025 9:27:59 AM"/>
    <s v="March 11, 2025 9:32:27 AM"/>
  </r>
  <r>
    <s v="Week1"/>
    <x v="0"/>
    <x v="5"/>
    <s v="Porsha  Tillis"/>
    <n v="3.5"/>
    <x v="5"/>
    <s v="c22e79af-7f36-4f04-918b-39d11f8a10fd"/>
    <s v="March 11, 2025 2:43:59 PM"/>
    <s v="March 11, 2025 2:54:26 PM"/>
    <s v="March 11, 2025 3:01:51 PM"/>
  </r>
  <r>
    <s v="Week1"/>
    <x v="0"/>
    <x v="5"/>
    <s v="ANNETTE WEATHERS"/>
    <n v="3.5"/>
    <x v="5"/>
    <s v="c22e79af-7f36-4f04-918b-39d11f8a10fd"/>
    <s v="March 11, 2025 12:59:28 PM"/>
    <s v="March 11, 2025 1:16:58 PM"/>
    <s v="March 11, 2025 1:22:30 PM"/>
  </r>
  <r>
    <s v="Week1"/>
    <x v="0"/>
    <x v="5"/>
    <s v="WANDA JOHNSON"/>
    <n v="3.5"/>
    <x v="5"/>
    <s v="c22e79af-7f36-4f04-918b-39d11f8a10fd"/>
    <s v="March 11, 2025 9:46:59 AM"/>
    <s v="March 11, 2025 10:11:29 AM"/>
    <s v="March 11, 2025 10:16:08 AM"/>
  </r>
  <r>
    <s v="Week1"/>
    <x v="1"/>
    <x v="5"/>
    <s v="WILLIE HARRIS"/>
    <n v="3.5"/>
    <x v="5"/>
    <s v="35691aaa-5736-4b7b-9a88-3db5cb559abb"/>
    <s v="March 12, 2025 1:12:57 PM"/>
    <s v="March 12, 2025 2:27:59 PM"/>
    <s v="March 12, 2025 2:32:10 PM"/>
  </r>
  <r>
    <s v="Week1"/>
    <x v="1"/>
    <x v="5"/>
    <s v="ABRAHAM PEREZ"/>
    <n v="0"/>
    <x v="5"/>
    <s v="35691aaa-5736-4b7b-9a88-3db5cb559abb"/>
    <s v="March 12, 2025 12:22:59 PM"/>
    <s v="March 12, 2025 1:42:56 PM"/>
    <s v="March 12, 2025 1:47:35 PM"/>
  </r>
  <r>
    <s v="Week1"/>
    <x v="1"/>
    <x v="5"/>
    <s v="BRODY MARTIN"/>
    <n v="3.5"/>
    <x v="5"/>
    <s v="35691aaa-5736-4b7b-9a88-3db5cb559abb"/>
    <s v="March 12, 2025 6:57:26 AM"/>
    <s v="March 12, 2025 7:53:29 AM"/>
    <s v="March 12, 2025 8:05:50 AM"/>
  </r>
  <r>
    <s v="Week1"/>
    <x v="1"/>
    <x v="5"/>
    <s v="OMAR ELASHI"/>
    <n v="3.5"/>
    <x v="5"/>
    <s v="35691aaa-5736-4b7b-9a88-3db5cb559abb"/>
    <s v="March 12, 2025 11:29:59 AM"/>
    <s v="March 12, 2025 11:41:28 AM"/>
    <s v="March 12, 2025 12:03:54 PM"/>
  </r>
  <r>
    <s v="Week1"/>
    <x v="1"/>
    <x v="5"/>
    <s v="VEER BASAL"/>
    <n v="3.5"/>
    <x v="5"/>
    <s v="35691aaa-5736-4b7b-9a88-3db5cb559abb"/>
    <s v="March 12, 2025 9:01:27 AM"/>
    <s v="March 12, 2025 10:11:57 AM"/>
    <s v="March 12, 2025 10:15:23 AM"/>
  </r>
  <r>
    <s v="Week1"/>
    <x v="1"/>
    <x v="5"/>
    <s v="RYAN LADAY"/>
    <n v="3.5"/>
    <x v="5"/>
    <s v="35691aaa-5736-4b7b-9a88-3db5cb559abb"/>
    <s v="March 12, 2025 7:39:59 AM"/>
    <s v="March 12, 2025 7:53:29 AM"/>
    <s v="March 12, 2025 8:05:47 AM"/>
  </r>
  <r>
    <s v="Week1"/>
    <x v="1"/>
    <x v="5"/>
    <s v="EUSEBIO TORRES"/>
    <n v="3.5"/>
    <x v="5"/>
    <s v="35691aaa-5736-4b7b-9a88-3db5cb559abb"/>
    <s v="March 12, 2025 5:07:29 AM"/>
    <s v="March 12, 2025 5:30:59 AM"/>
    <s v="March 12, 2025 5:32:53 AM"/>
  </r>
  <r>
    <s v="Week1"/>
    <x v="1"/>
    <x v="5"/>
    <s v="BRANDON BOLLISH"/>
    <n v="3.5"/>
    <x v="5"/>
    <s v="35691aaa-5736-4b7b-9a88-3db5cb559abb"/>
    <s v="March 12, 2025 11:16:58 AM"/>
    <s v="March 12, 2025 11:41:28 AM"/>
    <s v="March 12, 2025 12:03:04 PM"/>
  </r>
  <r>
    <s v="Week1"/>
    <x v="2"/>
    <x v="5"/>
    <s v="CARLOS GALLEGOS"/>
    <n v="3.5"/>
    <x v="5"/>
    <s v="cf2c1bbc-a650-4381-88bf-899a9e52a1ab"/>
    <s v="March 13, 2025 10:14:29 AM"/>
    <s v="March 13, 2025 10:26:27 AM"/>
    <s v="March 13, 2025 10:31:30 AM"/>
  </r>
  <r>
    <s v="Week1"/>
    <x v="2"/>
    <x v="5"/>
    <s v="JOVUN MCMILLIAN"/>
    <n v="3.5"/>
    <x v="5"/>
    <s v="cf2c1bbc-a650-4381-88bf-899a9e52a1ab"/>
    <s v="March 13, 2025 6:04:28 PM"/>
    <s v="March 13, 2025 6:33:53 PM"/>
    <s v="March 13, 2025 7:00:12 PM"/>
  </r>
  <r>
    <s v="Week1"/>
    <x v="2"/>
    <x v="5"/>
    <s v="JAMERSON CANNON"/>
    <n v="3.5"/>
    <x v="5"/>
    <s v="cf2c1bbc-a650-4381-88bf-899a9e52a1ab"/>
    <s v="March 13, 2025 4:02:57 PM"/>
    <s v="March 13, 2025 4:33:59 PM"/>
    <s v="March 13, 2025 4:36:10 PM"/>
  </r>
  <r>
    <s v="Week1"/>
    <x v="2"/>
    <x v="5"/>
    <s v="MARY GREEN"/>
    <n v="3.5"/>
    <x v="5"/>
    <s v="cf2c1bbc-a650-4381-88bf-899a9e52a1ab"/>
    <s v="March 13, 2025 2:36:26 PM"/>
    <s v="March 13, 2025 3:27:29 PM"/>
    <s v="March 13, 2025 3:28:52 PM"/>
  </r>
  <r>
    <s v="Week1"/>
    <x v="5"/>
    <x v="6"/>
    <s v="BRENDA CASH"/>
    <n v="3.5"/>
    <x v="6"/>
    <s v="92b993a6-8e4b-47b4-b299-039c5ce5241b"/>
    <s v="March 10, 2025 12:23:28 PM"/>
    <s v="March 10, 2025 12:48:57 PM"/>
    <s v="March 10, 2025 12:53:30 PM"/>
  </r>
  <r>
    <s v="Week1"/>
    <x v="5"/>
    <x v="6"/>
    <s v="SALITA ADAMS"/>
    <n v="3.5"/>
    <x v="6"/>
    <s v="92b993a6-8e4b-47b4-b299-039c5ce5241b"/>
    <s v="March 10, 2025 10:55:58 AM"/>
    <s v="March 10, 2025 11:17:56 AM"/>
    <s v="March 10, 2025 11:21:22 AM"/>
  </r>
  <r>
    <s v="Week1"/>
    <x v="5"/>
    <x v="6"/>
    <s v="ROYCE FARROW"/>
    <n v="3.5"/>
    <x v="6"/>
    <s v="92b993a6-8e4b-47b4-b299-039c5ce5241b"/>
    <s v="March 10, 2025 2:01:25 PM"/>
    <s v="March 10, 2025 2:54:27 PM"/>
    <s v="March 10, 2025 2:57:09 PM"/>
  </r>
  <r>
    <s v="Week1"/>
    <x v="5"/>
    <x v="6"/>
    <s v="GLEN KNIGHT"/>
    <n v="3.5"/>
    <x v="6"/>
    <s v="92b993a6-8e4b-47b4-b299-039c5ce5241b"/>
    <s v="March 10, 2025 10:25:59 AM"/>
    <s v="March 10, 2025 10:32:27 AM"/>
    <s v="March 10, 2025 10:34:09 AM"/>
  </r>
  <r>
    <s v="Week1"/>
    <x v="5"/>
    <x v="6"/>
    <s v="DAVID MILLET"/>
    <n v="3.5"/>
    <x v="6"/>
    <s v="92b993a6-8e4b-47b4-b299-039c5ce5241b"/>
    <s v="March 10, 2025 3:15:59 PM"/>
    <s v="March 10, 2025 4:57:57 PM"/>
    <s v="March 10, 2025 5:01:52 PM"/>
  </r>
  <r>
    <s v="Week1"/>
    <x v="5"/>
    <x v="6"/>
    <s v="ALFREDO MARTINEZ"/>
    <n v="3.5"/>
    <x v="6"/>
    <s v="92b993a6-8e4b-47b4-b299-039c5ce5241b"/>
    <s v="March 10, 2025 2:19:59 PM"/>
    <s v="March 10, 2025 2:37:55 PM"/>
    <s v="March 10, 2025 2:41:47 PM"/>
  </r>
  <r>
    <s v="Week1"/>
    <x v="5"/>
    <x v="6"/>
    <s v="MARIA LOPEZ"/>
    <n v="3.5"/>
    <x v="6"/>
    <s v="92b993a6-8e4b-47b4-b299-039c5ce5241b"/>
    <s v="March 10, 2025 11:05:56 AM"/>
    <s v="March 10, 2025 11:27:58 AM"/>
    <s v="March 10, 2025 11:30:21 AM"/>
  </r>
  <r>
    <s v="Week1"/>
    <x v="5"/>
    <x v="6"/>
    <s v="NITA  ROBINSON"/>
    <n v="0"/>
    <x v="6"/>
    <s v="92b993a6-8e4b-47b4-b299-039c5ce5241b"/>
    <s v="March 10, 2025 1:09:54 PM"/>
    <s v="March 10, 2025 1:42:25 PM"/>
    <s v="March 10, 2025 1:49:12 PM"/>
  </r>
  <r>
    <s v="Week1"/>
    <x v="5"/>
    <x v="6"/>
    <s v="ERIC HAIRSTON"/>
    <n v="3.5"/>
    <x v="6"/>
    <s v="92b993a6-8e4b-47b4-b299-039c5ce5241b"/>
    <s v="March 10, 2025 3:33:27 PM"/>
    <s v="March 10, 2025 4:11:27 PM"/>
    <s v="March 10, 2025 4:17:21 PM"/>
  </r>
  <r>
    <s v="Week1"/>
    <x v="5"/>
    <x v="6"/>
    <s v="JESSE GONZALEZ"/>
    <n v="3.5"/>
    <x v="6"/>
    <s v="92b993a6-8e4b-47b4-b299-039c5ce5241b"/>
    <s v="March 10, 2025 9:15:59 AM"/>
    <s v="March 10, 2025 9:48:58 AM"/>
    <s v="March 10, 2025 9:52:23 AM"/>
  </r>
  <r>
    <s v="Week1"/>
    <x v="0"/>
    <x v="6"/>
    <s v="RYAN LADAY"/>
    <n v="3.5"/>
    <x v="6"/>
    <s v="e008ed3c-0751-4ccd-8a83-0b8efb2f85a1"/>
    <s v="March 11, 2025 5:44:25 PM"/>
    <s v="March 11, 2025 6:04:58 PM"/>
    <s v="March 11, 2025 6:07:04 PM"/>
  </r>
  <r>
    <s v="Week1"/>
    <x v="0"/>
    <x v="6"/>
    <s v="HOLLY JEFFERSON"/>
    <n v="3.5"/>
    <x v="6"/>
    <s v="e008ed3c-0751-4ccd-8a83-0b8efb2f85a1"/>
    <s v="March 11, 2025 4:52:54 PM"/>
    <s v="March 11, 2025 5:07:27 PM"/>
    <s v="March 11, 2025 5:11:26 PM"/>
  </r>
  <r>
    <s v="Week1"/>
    <x v="0"/>
    <x v="6"/>
    <s v="YOLANDA SHAW"/>
    <n v="3.5"/>
    <x v="6"/>
    <s v="e008ed3c-0751-4ccd-8a83-0b8efb2f85a1"/>
    <s v="March 11, 2025 8:22:29 PM"/>
    <s v="March 11, 2025 9:00:58 PM"/>
    <s v="March 11, 2025 9:06:00 PM"/>
  </r>
  <r>
    <s v="Week1"/>
    <x v="0"/>
    <x v="6"/>
    <s v="JAMES GARRISON"/>
    <n v="3.5"/>
    <x v="6"/>
    <s v="e008ed3c-0751-4ccd-8a83-0b8efb2f85a1"/>
    <s v="March 11, 2025 3:37:57 PM"/>
    <s v="March 11, 2025 4:11:29 PM"/>
    <s v="March 11, 2025 4:17:14 PM"/>
  </r>
  <r>
    <s v="Week1"/>
    <x v="0"/>
    <x v="6"/>
    <s v="TIFFANY SHEIKHOLESLAMI"/>
    <n v="3.5"/>
    <x v="6"/>
    <s v="e008ed3c-0751-4ccd-8a83-0b8efb2f85a1"/>
    <s v="March 11, 2025 5:44:25 PM"/>
    <s v="March 11, 2025 6:01:29 PM"/>
    <s v="March 11, 2025 6:03:58 PM"/>
  </r>
  <r>
    <s v="Week1"/>
    <x v="0"/>
    <x v="6"/>
    <s v="Cadence SLAUGHTER"/>
    <n v="3.5"/>
    <x v="6"/>
    <s v="e008ed3c-0751-4ccd-8a83-0b8efb2f85a1"/>
    <s v="March 11, 2025 7:05:59 PM"/>
    <s v="March 11, 2025 7:34:25 PM"/>
    <s v="March 11, 2025 7:36:07 PM"/>
  </r>
  <r>
    <s v="Week1"/>
    <x v="1"/>
    <x v="6"/>
    <s v="Dorletha  Hendrix "/>
    <n v="3.5"/>
    <x v="6"/>
    <s v="dc6476d3-3d71-4fb6-9ff9-38231434b0ef"/>
    <s v="March 12, 2025 5:55:28 PM"/>
    <s v="March 12, 2025 7:26:59 PM"/>
    <s v="March 12, 2025 7:30:14 PM"/>
  </r>
  <r>
    <s v="Week1"/>
    <x v="1"/>
    <x v="6"/>
    <s v="JUAN  MATIAS-ESQUIVEL "/>
    <n v="0"/>
    <x v="6"/>
    <s v="dc6476d3-3d71-4fb6-9ff9-38231434b0ef"/>
    <s v="March 12, 2025 2:34:58 PM"/>
    <s v="March 12, 2025 3:26:57 PM"/>
    <s v="March 12, 2025 3:32:27 PM"/>
  </r>
  <r>
    <s v="Week1"/>
    <x v="1"/>
    <x v="6"/>
    <s v="Barbara  Sanders "/>
    <n v="3.5"/>
    <x v="6"/>
    <s v="dc6476d3-3d71-4fb6-9ff9-38231434b0ef"/>
    <s v="March 12, 2025 8:06:58 PM"/>
    <s v="March 12, 2025 8:45:25 PM"/>
    <s v="March 12, 2025 8:51:09 PM"/>
  </r>
  <r>
    <s v="Week1"/>
    <x v="1"/>
    <x v="6"/>
    <s v="BRYAN NAVARRO"/>
    <n v="3.5"/>
    <x v="6"/>
    <s v="dc6476d3-3d71-4fb6-9ff9-38231434b0ef"/>
    <s v="March 12, 2025 1:50:59 PM"/>
    <s v="March 12, 2025 2:09:56 PM"/>
    <s v="March 12, 2025 2:12:45 PM"/>
  </r>
  <r>
    <s v="Week1"/>
    <x v="1"/>
    <x v="6"/>
    <s v="ZOEATTA SIMMONS"/>
    <n v="3.5"/>
    <x v="6"/>
    <s v="dc6476d3-3d71-4fb6-9ff9-38231434b0ef"/>
    <s v="March 12, 2025 7:03:27 PM"/>
    <s v="March 12, 2025 7:40:56 PM"/>
    <s v="March 12, 2025 7:47:10 PM"/>
  </r>
  <r>
    <s v="Week1"/>
    <x v="1"/>
    <x v="6"/>
    <s v="RACHEL PEEPLES"/>
    <n v="3.5"/>
    <x v="6"/>
    <s v="dc6476d3-3d71-4fb6-9ff9-38231434b0ef"/>
    <s v="March 12, 2025 9:11:52 PM"/>
    <s v="March 12, 2025 9:41:56 PM"/>
    <s v="March 12, 2025 9:43:52 PM"/>
  </r>
  <r>
    <s v="Week1"/>
    <x v="1"/>
    <x v="6"/>
    <s v="THOMAS DUNN"/>
    <n v="3.5"/>
    <x v="6"/>
    <s v="dc6476d3-3d71-4fb6-9ff9-38231434b0ef"/>
    <s v="March 12, 2025 3:44:29 PM"/>
    <s v="March 12, 2025 4:10:58 PM"/>
    <s v="March 12, 2025 4:15:26 PM"/>
  </r>
  <r>
    <s v="Week1"/>
    <x v="1"/>
    <x v="6"/>
    <s v="EGBERT BRADY"/>
    <n v="3.5"/>
    <x v="6"/>
    <s v="dc6476d3-3d71-4fb6-9ff9-38231434b0ef"/>
    <s v="March 12, 2025 4:39:29 PM"/>
    <s v="March 12, 2025 5:14:28 PM"/>
    <s v="March 12, 2025 5:18:36 PM"/>
  </r>
  <r>
    <s v="Week1"/>
    <x v="1"/>
    <x v="6"/>
    <s v="MEGAN WILEY"/>
    <n v="3.5"/>
    <x v="6"/>
    <s v="dc6476d3-3d71-4fb6-9ff9-38231434b0ef"/>
    <s v="March 12, 2025 5:39:29 PM"/>
    <s v="March 12, 2025 6:32:55 PM"/>
    <s v="March 12, 2025 6:35:19 PM"/>
  </r>
  <r>
    <s v="Week1"/>
    <x v="2"/>
    <x v="6"/>
    <s v="TERENCE WILLIAMS"/>
    <n v="3.5"/>
    <x v="6"/>
    <s v="8ad28021-15b2-44b6-934a-a9c8399bc7dc"/>
    <s v="March 13, 2025 11:10:24 AM"/>
    <s v="March 13, 2025 11:44:57 AM"/>
    <s v="March 13, 2025 11:46:51 AM"/>
  </r>
  <r>
    <s v="Week1"/>
    <x v="2"/>
    <x v="6"/>
    <s v="MAURICIO TOVAR"/>
    <n v="3.5"/>
    <x v="6"/>
    <s v="8ad28021-15b2-44b6-934a-a9c8399bc7dc"/>
    <s v="March 13, 2025 1:48:26 PM"/>
    <s v="March 13, 2025 2:50:55 PM"/>
    <s v="March 13, 2025 2:53:30 PM"/>
  </r>
  <r>
    <s v="Week1"/>
    <x v="2"/>
    <x v="6"/>
    <s v="ROYCE FARROW"/>
    <n v="3.5"/>
    <x v="6"/>
    <s v="8ad28021-15b2-44b6-934a-a9c8399bc7dc"/>
    <s v="March 13, 2025 2:05:29 PM"/>
    <s v="March 13, 2025 2:40:58 PM"/>
    <s v="March 13, 2025 2:43:31 PM"/>
  </r>
  <r>
    <s v="Week1"/>
    <x v="2"/>
    <x v="6"/>
    <s v="JESSE SALAZAR"/>
    <n v="3.5"/>
    <x v="6"/>
    <s v="8ad28021-15b2-44b6-934a-a9c8399bc7dc"/>
    <s v="March 13, 2025 11:54:56 AM"/>
    <s v="March 13, 2025 12:20:24 PM"/>
    <s v="March 13, 2025 12:24:27 PM"/>
  </r>
  <r>
    <s v="Week1"/>
    <x v="2"/>
    <x v="6"/>
    <s v="ISAIAH FRANKLIN"/>
    <n v="3.5"/>
    <x v="6"/>
    <s v="8ad28021-15b2-44b6-934a-a9c8399bc7dc"/>
    <s v="March 13, 2025 7:50:24 AM"/>
    <s v="March 13, 2025 9:11:21 AM"/>
    <s v="March 13, 2025 9:14:05 AM"/>
  </r>
  <r>
    <s v="Week1"/>
    <x v="2"/>
    <x v="6"/>
    <s v="ROSA CARILLO"/>
    <n v="3.5"/>
    <x v="6"/>
    <s v="8ad28021-15b2-44b6-934a-a9c8399bc7dc"/>
    <s v="March 13, 2025 8:22:59 AM"/>
    <s v="March 13, 2025 8:39:51 AM"/>
    <s v="March 13, 2025 8:41:56 AM"/>
  </r>
  <r>
    <s v="Week1"/>
    <x v="2"/>
    <x v="6"/>
    <s v="MATTHEW PORTER"/>
    <n v="3.5"/>
    <x v="6"/>
    <s v="8ad28021-15b2-44b6-934a-a9c8399bc7dc"/>
    <s v="March 13, 2025 1:13:27 PM"/>
    <s v="March 13, 2025 1:32:30 PM"/>
    <s v="March 13, 2025 1:35:14 PM"/>
  </r>
  <r>
    <s v="Week1"/>
    <x v="2"/>
    <x v="6"/>
    <s v="MARIA FLORES"/>
    <n v="3.5"/>
    <x v="6"/>
    <s v="8ad28021-15b2-44b6-934a-a9c8399bc7dc"/>
    <s v="March 13, 2025 9:57:53 AM"/>
    <s v="March 13, 2025 10:30:14 AM"/>
    <s v="March 13, 2025 10:30:14 AM"/>
  </r>
  <r>
    <s v="Week1"/>
    <x v="3"/>
    <x v="6"/>
    <s v="REX WISDOM"/>
    <n v="3.5"/>
    <x v="6"/>
    <s v="c3d6141e-7eee-429c-867c-be1530331527"/>
    <s v="March 14, 2025 2:57:29 PM"/>
    <s v="March 14, 2025 3:56:28 PM"/>
    <s v="March 14, 2025 4:01:07 PM"/>
  </r>
  <r>
    <s v="Week1"/>
    <x v="3"/>
    <x v="6"/>
    <s v="MATHEW MATHICHIPARAMIPIL"/>
    <n v="3.5"/>
    <x v="6"/>
    <s v="c3d6141e-7eee-429c-867c-be1530331527"/>
    <s v="March 14, 2025 7:51:55 PM"/>
    <s v="March 14, 2025 8:07:59 PM"/>
    <s v="March 14, 2025 8:10:44 PM"/>
  </r>
  <r>
    <s v="Week1"/>
    <x v="3"/>
    <x v="6"/>
    <s v="VIOLET GAINES"/>
    <n v="3.5"/>
    <x v="6"/>
    <s v="c3d6141e-7eee-429c-867c-be1530331527"/>
    <s v="March 14, 2025 10:41:59 AM"/>
    <s v="March 14, 2025 11:00:27 AM"/>
    <s v="March 14, 2025 11:03:18 AM"/>
  </r>
  <r>
    <s v="Week1"/>
    <x v="3"/>
    <x v="6"/>
    <s v="JENNY SOO"/>
    <n v="3.5"/>
    <x v="6"/>
    <s v="c3d6141e-7eee-429c-867c-be1530331527"/>
    <s v="March 14, 2025 4:53:26 PM"/>
    <s v="March 14, 2025 5:30:58 PM"/>
    <s v="March 14, 2025 5:34:16 PM"/>
  </r>
  <r>
    <s v="Week1"/>
    <x v="3"/>
    <x v="6"/>
    <s v="USHER  KHAN "/>
    <n v="3.5"/>
    <x v="6"/>
    <s v="c3d6141e-7eee-429c-867c-be1530331527"/>
    <s v="March 14, 2025 1:57:55 PM"/>
    <s v="March 14, 2025 2:22:57 PM"/>
    <s v="March 14, 2025 2:27:53 PM"/>
  </r>
  <r>
    <s v="Week1"/>
    <x v="3"/>
    <x v="6"/>
    <s v="SAMUEL VOLNER"/>
    <n v="3.5"/>
    <x v="6"/>
    <s v="c3d6141e-7eee-429c-867c-be1530331527"/>
    <s v="March 14, 2025 9:48:27 AM"/>
    <s v="March 14, 2025 10:03:26 AM"/>
    <s v="March 14, 2025 10:03:26 AM"/>
  </r>
  <r>
    <s v="Week1"/>
    <x v="3"/>
    <x v="6"/>
    <s v="REGINA SINCLAIR"/>
    <n v="3.5"/>
    <x v="6"/>
    <s v="c3d6141e-7eee-429c-867c-be1530331527"/>
    <s v="March 14, 2025 3:34:28 PM"/>
    <s v="March 14, 2025 4:26:25 PM"/>
    <s v="March 14, 2025 4:29:24 PM"/>
  </r>
  <r>
    <s v="Week1"/>
    <x v="3"/>
    <x v="6"/>
    <s v="NICHOLAS FOGLE"/>
    <n v="3.5"/>
    <x v="6"/>
    <s v="c3d6141e-7eee-429c-867c-be1530331527"/>
    <s v="March 14, 2025 5:20:29 PM"/>
    <s v="March 14, 2025 6:05:00 PM"/>
    <s v="March 14, 2025 6:08:10 PM"/>
  </r>
  <r>
    <s v="Week1"/>
    <x v="3"/>
    <x v="6"/>
    <s v="CURTIS RATTLER"/>
    <n v="3.5"/>
    <x v="6"/>
    <s v="c3d6141e-7eee-429c-867c-be1530331527"/>
    <s v="March 14, 2025 8:55:29 PM"/>
    <s v="March 14, 2025 9:46:29 PM"/>
    <s v="March 14, 2025 9:48:26 PM"/>
  </r>
  <r>
    <s v="Week1"/>
    <x v="3"/>
    <x v="6"/>
    <s v="SHAWN LEMONIOUS"/>
    <n v="3.5"/>
    <x v="6"/>
    <s v="c3d6141e-7eee-429c-867c-be1530331527"/>
    <s v="March 14, 2025 11:26:29 AM"/>
    <s v="March 14, 2025 11:48:26 AM"/>
    <s v="March 14, 2025 12:06:02 PM"/>
  </r>
  <r>
    <s v="Week1"/>
    <x v="3"/>
    <x v="6"/>
    <s v="JESSE WHITE"/>
    <n v="3.5"/>
    <x v="6"/>
    <s v="c3d6141e-7eee-429c-867c-be1530331527"/>
    <s v="March 14, 2025 7:00:26 PM"/>
    <s v="March 14, 2025 7:34:29 PM"/>
    <s v="March 14, 2025 7:38:37 PM"/>
  </r>
  <r>
    <s v="Week1"/>
    <x v="3"/>
    <x v="6"/>
    <s v="NICHOLAS MATHERS"/>
    <n v="3.5"/>
    <x v="6"/>
    <s v="c3d6141e-7eee-429c-867c-be1530331527"/>
    <s v="March 14, 2025 12:56:29 PM"/>
    <s v="March 14, 2025 1:12:56 PM"/>
    <s v="March 14, 2025 1:14:37 PM"/>
  </r>
  <r>
    <s v="Week1"/>
    <x v="3"/>
    <x v="6"/>
    <s v="MATTHEW PARKER"/>
    <n v="3.5"/>
    <x v="6"/>
    <s v="c3d6141e-7eee-429c-867c-be1530331527"/>
    <s v="March 14, 2025 11:15:55 AM"/>
    <s v="March 14, 2025 11:48:26 AM"/>
    <s v="March 14, 2025 12:06:05 PM"/>
  </r>
  <r>
    <s v="Week1"/>
    <x v="4"/>
    <x v="6"/>
    <s v="ANGELA WHITE"/>
    <n v="3.5"/>
    <x v="6"/>
    <s v="056f92a6-6f69-41c3-a244-9be466696857"/>
    <s v="March 15, 2025 9:27:27 AM"/>
    <s v="March 15, 2025 9:55:35 AM"/>
    <s v="March 15, 2025 9:55:35 AM"/>
  </r>
  <r>
    <s v="Week1"/>
    <x v="4"/>
    <x v="6"/>
    <s v="KIMBERLY PALMER"/>
    <n v="3.5"/>
    <x v="6"/>
    <s v="056f92a6-6f69-41c3-a244-9be466696857"/>
    <s v="March 15, 2025 10:24:55 AM"/>
    <s v="March 15, 2025 10:44:27 AM"/>
    <s v="March 15, 2025 10:53:11 AM"/>
  </r>
  <r>
    <s v="Week1"/>
    <x v="4"/>
    <x v="6"/>
    <s v="CHARLIE FANG"/>
    <n v="3.5"/>
    <x v="6"/>
    <s v="056f92a6-6f69-41c3-a244-9be466696857"/>
    <s v="March 15, 2025 4:37:26 PM"/>
    <s v="March 15, 2025 5:08:57 PM"/>
    <s v="March 15, 2025 5:12:24 PM"/>
  </r>
  <r>
    <s v="Week1"/>
    <x v="4"/>
    <x v="6"/>
    <s v="ROSALIND WALKER"/>
    <n v="3.5"/>
    <x v="6"/>
    <s v="056f92a6-6f69-41c3-a244-9be466696857"/>
    <s v="March 15, 2025 3:02:56 PM"/>
    <s v="March 15, 2025 3:34:23 PM"/>
    <s v="March 15, 2025 3:37:26 PM"/>
  </r>
  <r>
    <s v="Week1"/>
    <x v="4"/>
    <x v="6"/>
    <s v="RUFINA CASTILLO"/>
    <n v="3.5"/>
    <x v="6"/>
    <s v="056f92a6-6f69-41c3-a244-9be466696857"/>
    <s v="March 15, 2025 2:09:26 PM"/>
    <s v="March 15, 2025 2:18:55 PM"/>
    <s v="March 15, 2025 2:20:50 PM"/>
  </r>
  <r>
    <s v="Week1"/>
    <x v="4"/>
    <x v="6"/>
    <s v="WILLARD CORDER"/>
    <n v="3.5"/>
    <x v="6"/>
    <s v="056f92a6-6f69-41c3-a244-9be466696857"/>
    <s v="March 15, 2025 1:28:59 PM"/>
    <s v="March 15, 2025 1:43:29 PM"/>
    <s v="March 15, 2025 1:46:26 PM"/>
  </r>
  <r>
    <s v="Week1"/>
    <x v="4"/>
    <x v="6"/>
    <s v="GREGORY ALLEN"/>
    <n v="3.5"/>
    <x v="6"/>
    <s v="056f92a6-6f69-41c3-a244-9be466696857"/>
    <s v="March 15, 2025 11:29:57 AM"/>
    <s v="March 15, 2025 11:44:27 AM"/>
    <s v="March 15, 2025 11:49:04 AM"/>
  </r>
  <r>
    <s v="Week1"/>
    <x v="4"/>
    <x v="6"/>
    <s v="ANTONIO MERAZ"/>
    <n v="3.5"/>
    <x v="6"/>
    <s v="056f92a6-6f69-41c3-a244-9be466696857"/>
    <s v="March 15, 2025 12:26:59 PM"/>
    <s v="March 15, 2025 1:05:59 PM"/>
    <s v="March 15, 2025 1:10:52 PM"/>
  </r>
  <r>
    <s v="Week1"/>
    <x v="6"/>
    <x v="6"/>
    <s v="THERESA STOVALL"/>
    <n v="3.5"/>
    <x v="6"/>
    <s v="cc5c7156-d823-402d-91c3-0d16d10e86f8"/>
    <s v="March 16, 2025 5:33:57 PM"/>
    <s v="March 16, 2025 6:00:28 PM"/>
    <s v="March 16, 2025 6:32:12 PM"/>
  </r>
  <r>
    <s v="Week1"/>
    <x v="6"/>
    <x v="6"/>
    <s v="CARLOS HILL"/>
    <n v="3.5"/>
    <x v="6"/>
    <s v="cc5c7156-d823-402d-91c3-0d16d10e86f8"/>
    <s v="March 16, 2025 10:05:28 PM"/>
    <s v="March 16, 2025 10:36:27 PM"/>
    <s v="March 16, 2025 10:38:32 PM"/>
  </r>
  <r>
    <s v="Week1"/>
    <x v="6"/>
    <x v="6"/>
    <s v="PAUL WEBB"/>
    <n v="3.5"/>
    <x v="6"/>
    <s v="cc5c7156-d823-402d-91c3-0d16d10e86f8"/>
    <s v="March 16, 2025 8:42:28 PM"/>
    <s v="March 16, 2025 9:07:28 PM"/>
    <s v="March 16, 2025 9:08:41 PM"/>
  </r>
  <r>
    <s v="Week1"/>
    <x v="6"/>
    <x v="6"/>
    <s v="Raisa  Afridonidze "/>
    <n v="3.5"/>
    <x v="6"/>
    <s v="cc5c7156-d823-402d-91c3-0d16d10e86f8"/>
    <s v="March 16, 2025 4:26:56 PM"/>
    <s v="March 16, 2025 4:48:57 PM"/>
    <s v="March 16, 2025 4:53:45 PM"/>
  </r>
  <r>
    <s v="Week1"/>
    <x v="5"/>
    <x v="7"/>
    <s v="JOHNNY HILL"/>
    <n v="3.5"/>
    <x v="7"/>
    <s v="fbda4e7e-51cf-43fe-ac6c-5762fa6bab32"/>
    <s v="March 10, 2025 4:35:53 PM"/>
    <s v="March 10, 2025 5:03:20 PM"/>
    <s v="March 10, 2025 5:05:10 PM"/>
  </r>
  <r>
    <s v="Week1"/>
    <x v="5"/>
    <x v="7"/>
    <s v="Bryce  Mason "/>
    <n v="3.5"/>
    <x v="7"/>
    <s v="fbda4e7e-51cf-43fe-ac6c-5762fa6bab32"/>
    <s v="March 10, 2025 3:05:27 PM"/>
    <s v="March 10, 2025 4:02:57 PM"/>
    <s v="March 10, 2025 4:05:56 PM"/>
  </r>
  <r>
    <s v="Week1"/>
    <x v="5"/>
    <x v="7"/>
    <s v="JOVUN MCMILLIAN"/>
    <n v="3.5"/>
    <x v="7"/>
    <s v="fbda4e7e-51cf-43fe-ac6c-5762fa6bab32"/>
    <s v="March 10, 2025 4:35:53 PM"/>
    <s v="March 10, 2025 5:57:52 PM"/>
    <s v="March 10, 2025 6:03:33 PM"/>
  </r>
  <r>
    <s v="Week1"/>
    <x v="5"/>
    <x v="7"/>
    <s v="CHRISTOPHER SIMPSON"/>
    <n v="3.5"/>
    <x v="7"/>
    <s v="fbda4e7e-51cf-43fe-ac6c-5762fa6bab32"/>
    <s v="March 10, 2025 6:54:58 PM"/>
    <s v="March 10, 2025 8:28:26 PM"/>
    <s v="March 10, 2025 8:30:22 PM"/>
  </r>
  <r>
    <s v="Week1"/>
    <x v="5"/>
    <x v="7"/>
    <s v="IRA THOMAS"/>
    <n v="3.5"/>
    <x v="7"/>
    <s v="fbda4e7e-51cf-43fe-ac6c-5762fa6bab32"/>
    <s v="March 10, 2025 4:35:53 PM"/>
    <s v="March 10, 2025 5:33:27 PM"/>
    <s v="March 10, 2025 5:46:57 PM"/>
  </r>
  <r>
    <s v="Week1"/>
    <x v="5"/>
    <x v="7"/>
    <s v="ABDU AHMMAD"/>
    <n v="3.5"/>
    <x v="7"/>
    <s v="fbda4e7e-51cf-43fe-ac6c-5762fa6bab32"/>
    <s v="March 10, 2025 8:53:56 PM"/>
    <s v="March 10, 2025 9:15:58 PM"/>
    <s v="March 10, 2025 9:18:15 PM"/>
  </r>
  <r>
    <s v="Week1"/>
    <x v="5"/>
    <x v="7"/>
    <s v="CLAUDIA SANCHEZ"/>
    <n v="3.5"/>
    <x v="7"/>
    <s v="fbda4e7e-51cf-43fe-ac6c-5762fa6bab32"/>
    <s v="March 10, 2025 1:46:27 PM"/>
    <s v="March 10, 2025 2:18:27 PM"/>
    <s v="March 10, 2025 2:21:08 PM"/>
  </r>
  <r>
    <s v="Week1"/>
    <x v="5"/>
    <x v="7"/>
    <s v="MARK SWEET"/>
    <n v="3.5"/>
    <x v="7"/>
    <s v="fbda4e7e-51cf-43fe-ac6c-5762fa6bab32"/>
    <s v="March 10, 2025 7:35:57 PM"/>
    <s v="March 10, 2025 10:07:27 PM"/>
    <s v="March 10, 2025 10:08:58 PM"/>
  </r>
  <r>
    <s v="Week1"/>
    <x v="5"/>
    <x v="7"/>
    <s v="ERICA PORTER"/>
    <n v="3.5"/>
    <x v="7"/>
    <s v="fbda4e7e-51cf-43fe-ac6c-5762fa6bab32"/>
    <s v="March 10, 2025 2:41:59 PM"/>
    <s v="March 10, 2025 3:44:27 PM"/>
    <s v="March 10, 2025 3:46:54 PM"/>
  </r>
  <r>
    <s v="Week1"/>
    <x v="0"/>
    <x v="7"/>
    <s v="NICOLAS MARTINEZ"/>
    <n v="3.5"/>
    <x v="7"/>
    <s v="ea6f33da-924d-4fc0-b2d6-708ea669e2bf"/>
    <s v="March 11, 2025 8:28:58 PM"/>
    <s v="March 11, 2025 8:48:26 PM"/>
    <s v="March 11, 2025 8:48:45 PM"/>
  </r>
  <r>
    <s v="Week1"/>
    <x v="0"/>
    <x v="7"/>
    <s v="SENECA THOMAS"/>
    <n v="3.5"/>
    <x v="7"/>
    <s v="ea6f33da-924d-4fc0-b2d6-708ea669e2bf"/>
    <s v="March 11, 2025 11:41:24 PM"/>
    <s v="March 11, 2025 11:53:26 PM"/>
    <s v="March 11, 2025 11:56:09 PM"/>
  </r>
  <r>
    <s v="Week1"/>
    <x v="0"/>
    <x v="7"/>
    <s v="KAREN RANSOM"/>
    <n v="3.5"/>
    <x v="7"/>
    <s v="ea6f33da-924d-4fc0-b2d6-708ea669e2bf"/>
    <s v="March 11, 2025 4:58:57 PM"/>
    <s v="March 11, 2025 6:01:58 PM"/>
    <s v="March 11, 2025 6:07:16 PM"/>
  </r>
  <r>
    <s v="Week1"/>
    <x v="0"/>
    <x v="7"/>
    <s v="JESUS CAMACHO"/>
    <n v="3.5"/>
    <x v="7"/>
    <s v="ea6f33da-924d-4fc0-b2d6-708ea669e2bf"/>
    <s v="March 11, 2025 4:20:52 PM"/>
    <s v="March 11, 2025 4:41:26 PM"/>
    <s v="March 11, 2025 4:45:14 PM"/>
  </r>
  <r>
    <s v="Week1"/>
    <x v="0"/>
    <x v="7"/>
    <s v="DESI POLK"/>
    <n v="3.5"/>
    <x v="7"/>
    <s v="ea6f33da-924d-4fc0-b2d6-708ea669e2bf"/>
    <s v="March 11, 2025 3:09:29 PM"/>
    <s v="March 11, 2025 3:24:53 PM"/>
    <s v="March 11, 2025 3:25:44 PM"/>
  </r>
  <r>
    <s v="Week1"/>
    <x v="0"/>
    <x v="7"/>
    <s v="JOYCE WOMACK"/>
    <n v="3.5"/>
    <x v="7"/>
    <s v="ea6f33da-924d-4fc0-b2d6-708ea669e2bf"/>
    <s v="March 11, 2025 9:03:57 PM"/>
    <s v="March 11, 2025 9:23:53 PM"/>
    <s v="March 11, 2025 9:26:07 PM"/>
  </r>
  <r>
    <s v="Week1"/>
    <x v="0"/>
    <x v="7"/>
    <s v="SYLVIA ARTEAGA"/>
    <n v="3.5"/>
    <x v="7"/>
    <s v="ea6f33da-924d-4fc0-b2d6-708ea669e2bf"/>
    <s v="March 11, 2025 2:25:25 PM"/>
    <s v="March 11, 2025 2:55:28 PM"/>
    <s v="March 11, 2025 3:02:47 PM"/>
  </r>
  <r>
    <s v="Week1"/>
    <x v="0"/>
    <x v="7"/>
    <s v="CHRISTOPHER SIMPSON"/>
    <n v="3.5"/>
    <x v="7"/>
    <s v="ea6f33da-924d-4fc0-b2d6-708ea669e2bf"/>
    <s v="March 11, 2025 7:11:26 PM"/>
    <s v="March 11, 2025 8:01:28 PM"/>
    <s v="March 11, 2025 8:02:02 PM"/>
  </r>
  <r>
    <s v="Week1"/>
    <x v="1"/>
    <x v="7"/>
    <s v="EDDIE CHARLES"/>
    <n v="3.5"/>
    <x v="7"/>
    <s v="85f0c22e-62b6-40d8-b175-26fb00bdc116"/>
    <s v="March 12, 2025 7:53:26 PM"/>
    <s v="March 12, 2025 8:40:25 PM"/>
    <s v="March 12, 2025 8:42:16 PM"/>
  </r>
  <r>
    <s v="Week1"/>
    <x v="1"/>
    <x v="7"/>
    <s v="BLAS MARTINEZ"/>
    <n v="3.5"/>
    <x v="7"/>
    <s v="85f0c22e-62b6-40d8-b175-26fb00bdc116"/>
    <s v="March 12, 2025 6:08:59 PM"/>
    <s v="March 12, 2025 6:33:55 PM"/>
    <s v="March 12, 2025 6:34:30 PM"/>
  </r>
  <r>
    <s v="Week1"/>
    <x v="1"/>
    <x v="7"/>
    <s v="CLAUDIETHA HODGE"/>
    <n v="3.5"/>
    <x v="7"/>
    <s v="85f0c22e-62b6-40d8-b175-26fb00bdc116"/>
    <s v="March 12, 2025 2:17:58 PM"/>
    <s v="March 12, 2025 5:00:59 PM"/>
    <s v="March 12, 2025 5:04:34 PM"/>
  </r>
  <r>
    <s v="Week1"/>
    <x v="1"/>
    <x v="7"/>
    <s v="ANN ENGLISH"/>
    <n v="3.5"/>
    <x v="7"/>
    <s v="85f0c22e-62b6-40d8-b175-26fb00bdc116"/>
    <s v="March 12, 2025 5:21:22 PM"/>
    <s v="March 12, 2025 5:41:26 PM"/>
    <s v="March 12, 2025 5:48:50 PM"/>
  </r>
  <r>
    <s v="Week1"/>
    <x v="1"/>
    <x v="7"/>
    <s v="RICHARD STONE"/>
    <n v="3.5"/>
    <x v="7"/>
    <s v="85f0c22e-62b6-40d8-b175-26fb00bdc116"/>
    <s v="March 12, 2025 3:36:28 PM"/>
    <s v="March 12, 2025 4:21:57 PM"/>
    <s v="March 12, 2025 4:27:58 PM"/>
  </r>
  <r>
    <s v="Week1"/>
    <x v="1"/>
    <x v="7"/>
    <s v="CHRISTOPHER ZERON"/>
    <n v="3.5"/>
    <x v="7"/>
    <s v="85f0c22e-62b6-40d8-b175-26fb00bdc116"/>
    <s v="March 12, 2025 8:27:55 PM"/>
    <s v="March 12, 2025 9:06:58 PM"/>
    <s v="March 12, 2025 9:10:13 PM"/>
  </r>
  <r>
    <s v="Week1"/>
    <x v="1"/>
    <x v="7"/>
    <s v="KEVIN JACKSON"/>
    <n v="3.5"/>
    <x v="7"/>
    <s v="85f0c22e-62b6-40d8-b175-26fb00bdc116"/>
    <s v="March 12, 2025 2:50:57 PM"/>
    <s v="March 12, 2025 3:07:59 PM"/>
    <s v="March 12, 2025 3:12:39 PM"/>
  </r>
  <r>
    <s v="Week1"/>
    <x v="1"/>
    <x v="7"/>
    <s v="Cadence SLAUGHTER"/>
    <n v="3.5"/>
    <x v="7"/>
    <s v="85f0c22e-62b6-40d8-b175-26fb00bdc116"/>
    <s v="March 12, 2025 7:04:53 PM"/>
    <s v="March 12, 2025 7:36:20 PM"/>
    <s v="March 12, 2025 7:38:29 PM"/>
  </r>
  <r>
    <s v="Week1"/>
    <x v="1"/>
    <x v="7"/>
    <s v="DONALD LEAKE"/>
    <n v="3.5"/>
    <x v="7"/>
    <s v="85f0c22e-62b6-40d8-b175-26fb00bdc116"/>
    <s v="March 12, 2025 10:23:58 PM"/>
    <s v="March 12, 2025 11:01:57 PM"/>
    <s v="March 12, 2025 11:03:52 PM"/>
  </r>
  <r>
    <s v="Week1"/>
    <x v="2"/>
    <x v="7"/>
    <s v="MICHELLE BLIOBENES"/>
    <n v="3.5"/>
    <x v="7"/>
    <s v="22c5ca62-dbd2-47ea-91d2-0c8daa30a85d"/>
    <s v="March 13, 2025 8:34:23 PM"/>
    <s v="March 13, 2025 9:01:27 PM"/>
    <s v="March 13, 2025 9:04:45 PM"/>
  </r>
  <r>
    <s v="Week1"/>
    <x v="2"/>
    <x v="7"/>
    <s v="SAMUEL LINEBACK"/>
    <n v="3.5"/>
    <x v="7"/>
    <s v="22c5ca62-dbd2-47ea-91d2-0c8daa30a85d"/>
    <s v="March 13, 2025 2:28:29 PM"/>
    <s v="March 13, 2025 3:21:54 PM"/>
    <s v="March 13, 2025 3:25:35 PM"/>
  </r>
  <r>
    <s v="Week1"/>
    <x v="2"/>
    <x v="7"/>
    <s v="OMAR ELASHI"/>
    <n v="3.5"/>
    <x v="7"/>
    <s v="22c5ca62-dbd2-47ea-91d2-0c8daa30a85d"/>
    <s v="March 13, 2025 5:02:57 PM"/>
    <s v="March 13, 2025 5:28:27 PM"/>
    <s v="March 13, 2025 5:30:50 PM"/>
  </r>
  <r>
    <s v="Week1"/>
    <x v="2"/>
    <x v="7"/>
    <s v="MADELEINE DICKERSON"/>
    <n v="3.5"/>
    <x v="7"/>
    <s v="22c5ca62-dbd2-47ea-91d2-0c8daa30a85d"/>
    <s v="March 13, 2025 4:19:59 PM"/>
    <s v="March 13, 2025 4:46:55 PM"/>
    <s v="March 13, 2025 4:48:53 PM"/>
  </r>
  <r>
    <s v="Week1"/>
    <x v="2"/>
    <x v="7"/>
    <s v="ACACIA GRIFFIN"/>
    <n v="3.5"/>
    <x v="7"/>
    <s v="22c5ca62-dbd2-47ea-91d2-0c8daa30a85d"/>
    <s v="March 13, 2025 6:39:54 PM"/>
    <s v="March 13, 2025 7:27:35 PM"/>
    <s v="March 13, 2025 7:27:35 PM"/>
  </r>
  <r>
    <s v="Week1"/>
    <x v="2"/>
    <x v="7"/>
    <s v="CHANDLER KIRK"/>
    <n v="3.5"/>
    <x v="7"/>
    <s v="22c5ca62-dbd2-47ea-91d2-0c8daa30a85d"/>
    <s v="March 13, 2025 5:41:57 PM"/>
    <s v="March 13, 2025 6:05:58 PM"/>
    <s v="March 13, 2025 6:09:41 PM"/>
  </r>
  <r>
    <s v="Week1"/>
    <x v="2"/>
    <x v="7"/>
    <s v="Ruben Escobar- Blanco"/>
    <n v="3.5"/>
    <x v="7"/>
    <s v="22c5ca62-dbd2-47ea-91d2-0c8daa30a85d"/>
    <s v="March 13, 2025 10:49:27 PM"/>
    <s v="March 13, 2025 11:32:29 PM"/>
    <s v="March 13, 2025 11:35:45 PM"/>
  </r>
  <r>
    <s v="Week1"/>
    <x v="2"/>
    <x v="7"/>
    <s v="SHAWN LEMONIOUS"/>
    <n v="3.5"/>
    <x v="7"/>
    <s v="22c5ca62-dbd2-47ea-91d2-0c8daa30a85d"/>
    <s v="March 13, 2025 5:44:13 PM"/>
    <s v="March 13, 2025 6:15:26 PM"/>
    <s v="March 13, 2025 6:54:34 PM"/>
  </r>
  <r>
    <s v="Week1"/>
    <x v="3"/>
    <x v="7"/>
    <s v="SHEILA GREGORY"/>
    <n v="3.5"/>
    <x v="7"/>
    <s v="2c032e78-f459-4a71-b38e-97203711faa2"/>
    <s v="March 14, 2025 8:36:27 PM"/>
    <s v="March 14, 2025 9:13:29 PM"/>
    <s v="March 14, 2025 9:17:19 PM"/>
  </r>
  <r>
    <s v="Week1"/>
    <x v="3"/>
    <x v="7"/>
    <s v="GLORIA ANDERSON"/>
    <n v="3.5"/>
    <x v="7"/>
    <s v="2c032e78-f459-4a71-b38e-97203711faa2"/>
    <s v="March 14, 2025 8:09:26 PM"/>
    <s v="March 14, 2025 8:49:59 PM"/>
    <s v="March 14, 2025 8:50:32 PM"/>
  </r>
  <r>
    <s v="Week1"/>
    <x v="3"/>
    <x v="7"/>
    <s v="BRENDA CASH"/>
    <n v="3.5"/>
    <x v="7"/>
    <s v="2c032e78-f459-4a71-b38e-97203711faa2"/>
    <s v="March 14, 2025 2:17:58 PM"/>
    <s v="March 14, 2025 2:48:57 PM"/>
    <s v="March 14, 2025 2:58:09 PM"/>
  </r>
  <r>
    <s v="Week1"/>
    <x v="3"/>
    <x v="7"/>
    <s v="JERILEA SMITH"/>
    <n v="3.5"/>
    <x v="7"/>
    <s v="2c032e78-f459-4a71-b38e-97203711faa2"/>
    <s v="March 14, 2025 5:55:56 PM"/>
    <s v="March 14, 2025 6:34:52 PM"/>
    <s v="March 14, 2025 6:35:24 PM"/>
  </r>
  <r>
    <s v="Week1"/>
    <x v="3"/>
    <x v="7"/>
    <s v="CARLOS MARTINEZ JR"/>
    <n v="3.5"/>
    <x v="7"/>
    <s v="2c032e78-f459-4a71-b38e-97203711faa2"/>
    <s v="March 14, 2025 3:22:57 PM"/>
    <s v="March 14, 2025 3:41:25 PM"/>
    <s v="March 14, 2025 3:42:09 PM"/>
  </r>
  <r>
    <s v="Week1"/>
    <x v="3"/>
    <x v="7"/>
    <s v="ELEAN ANDERSON"/>
    <n v="3.5"/>
    <x v="7"/>
    <s v="2c032e78-f459-4a71-b38e-97203711faa2"/>
    <s v="March 14, 2025 5:33:27 PM"/>
    <s v="March 14, 2025 7:25:27 PM"/>
    <s v="March 14, 2025 7:27:36 PM"/>
  </r>
  <r>
    <s v="Week1"/>
    <x v="3"/>
    <x v="7"/>
    <s v="STEVE KENNEY"/>
    <n v="3.5"/>
    <x v="7"/>
    <s v="2c032e78-f459-4a71-b38e-97203711faa2"/>
    <s v="March 14, 2025 4:08:57 PM"/>
    <s v="March 14, 2025 4:34:23 PM"/>
    <s v="March 14, 2025 4:38:34 PM"/>
  </r>
  <r>
    <s v="Week1"/>
    <x v="5"/>
    <x v="8"/>
    <s v="DIANA  FOERSTER"/>
    <n v="3.5"/>
    <x v="8"/>
    <s v="d07cccca-fcd1-4954-a8af-4631d97d20d9"/>
    <s v="March 10, 2025 9:45:25 AM"/>
    <s v="March 10, 2025 10:13:20 AM"/>
    <s v="March 10, 2025 10:15:08 AM"/>
  </r>
  <r>
    <s v="Week1"/>
    <x v="5"/>
    <x v="8"/>
    <s v="ASHLEY ARMSTRONG"/>
    <n v="3.5"/>
    <x v="8"/>
    <s v="d07cccca-fcd1-4954-a8af-4631d97d20d9"/>
    <s v="March 10, 2025 7:43:27 AM"/>
    <s v="March 10, 2025 8:05:53 AM"/>
    <s v="March 10, 2025 8:08:57 AM"/>
  </r>
  <r>
    <s v="Week1"/>
    <x v="5"/>
    <x v="8"/>
    <s v="LUIS VILLA"/>
    <n v="3.5"/>
    <x v="8"/>
    <s v="d07cccca-fcd1-4954-a8af-4631d97d20d9"/>
    <s v="March 10, 2025 10:55:27 AM"/>
    <s v="March 10, 2025 11:53:29 AM"/>
    <s v="March 10, 2025 12:07:51 PM"/>
  </r>
  <r>
    <s v="Week1"/>
    <x v="5"/>
    <x v="8"/>
    <s v="ADELA GALDAMEZ"/>
    <n v="3.5"/>
    <x v="8"/>
    <s v="d07cccca-fcd1-4954-a8af-4631d97d20d9"/>
    <s v="March 10, 2025 11:07:25 AM"/>
    <s v="March 10, 2025 11:32:29 AM"/>
    <s v="March 10, 2025 11:37:05 AM"/>
  </r>
  <r>
    <s v="Week1"/>
    <x v="5"/>
    <x v="8"/>
    <s v="COLLIN CROW"/>
    <n v="3.5"/>
    <x v="8"/>
    <s v="d07cccca-fcd1-4954-a8af-4631d97d20d9"/>
    <s v="March 10, 2025 12:53:56 PM"/>
    <s v="March 10, 2025 1:18:29 PM"/>
    <s v="March 10, 2025 1:19:57 PM"/>
  </r>
  <r>
    <s v="Week1"/>
    <x v="5"/>
    <x v="8"/>
    <s v="JENNIFER HUTTON"/>
    <n v="3.5"/>
    <x v="8"/>
    <s v="d07cccca-fcd1-4954-a8af-4631d97d20d9"/>
    <s v="March 10, 2025 2:43:54 PM"/>
    <s v="March 10, 2025 3:02:28 PM"/>
    <s v="March 10, 2025 3:08:58 PM"/>
  </r>
  <r>
    <s v="Week1"/>
    <x v="5"/>
    <x v="8"/>
    <s v="KAREN ING"/>
    <n v="3.5"/>
    <x v="8"/>
    <s v="d07cccca-fcd1-4954-a8af-4631d97d20d9"/>
    <s v="March 10, 2025 8:52:24 AM"/>
    <s v="March 10, 2025 9:25:22 AM"/>
    <s v="March 10, 2025 9:25:36 AM"/>
  </r>
  <r>
    <s v="Week1"/>
    <x v="0"/>
    <x v="8"/>
    <s v="DANIELLE METZGER"/>
    <n v="3.5"/>
    <x v="8"/>
    <s v="58deb1e8-438c-4714-b34e-e74e2cb3052f"/>
    <s v="March 11, 2025 1:23:29 PM"/>
    <s v="March 11, 2025 2:00:59 PM"/>
    <s v="March 11, 2025 2:01:41 PM"/>
  </r>
  <r>
    <s v="Week1"/>
    <x v="0"/>
    <x v="8"/>
    <s v="PAULINO CABRERA"/>
    <n v="3.5"/>
    <x v="8"/>
    <s v="58deb1e8-438c-4714-b34e-e74e2cb3052f"/>
    <s v="March 11, 2025 9:41:25 AM"/>
    <s v="March 11, 2025 10:00:15 AM"/>
    <s v="March 11, 2025 10:00:15 AM"/>
  </r>
  <r>
    <s v="Week1"/>
    <x v="0"/>
    <x v="8"/>
    <s v="HAZEL GANTT"/>
    <n v="3.5"/>
    <x v="8"/>
    <s v="58deb1e8-438c-4714-b34e-e74e2cb3052f"/>
    <s v="March 11, 2025 11:58:23 AM"/>
    <s v="March 11, 2025 12:28:28 PM"/>
    <s v="March 11, 2025 12:33:30 PM"/>
  </r>
  <r>
    <s v="Week1"/>
    <x v="0"/>
    <x v="8"/>
    <s v="DANIEL HYMAN"/>
    <n v="3.5"/>
    <x v="8"/>
    <s v="58deb1e8-438c-4714-b34e-e74e2cb3052f"/>
    <s v="March 11, 2025 7:38:59 AM"/>
    <s v="March 11, 2025 8:32:56 AM"/>
    <s v="March 11, 2025 8:36:47 AM"/>
  </r>
  <r>
    <s v="Week1"/>
    <x v="0"/>
    <x v="8"/>
    <s v="JAIME RANGEL"/>
    <n v="3.5"/>
    <x v="8"/>
    <s v="58deb1e8-438c-4714-b34e-e74e2cb3052f"/>
    <s v="March 11, 2025 11:01:29 AM"/>
    <s v="March 11, 2025 11:15:19 AM"/>
    <s v="March 11, 2025 11:18:54 AM"/>
  </r>
  <r>
    <s v="Week1"/>
    <x v="0"/>
    <x v="8"/>
    <s v="JOSE GARCIA"/>
    <n v="3.5"/>
    <x v="8"/>
    <s v="58deb1e8-438c-4714-b34e-e74e2cb3052f"/>
    <s v="March 11, 2025 8:05:29 AM"/>
    <s v="March 11, 2025 8:32:56 AM"/>
    <s v="March 11, 2025 8:36:48 AM"/>
  </r>
  <r>
    <s v="Week1"/>
    <x v="0"/>
    <x v="8"/>
    <s v="JOHN TAYLOR"/>
    <n v="3.5"/>
    <x v="8"/>
    <s v="58deb1e8-438c-4714-b34e-e74e2cb3052f"/>
    <s v="March 11, 2025 8:59:23 AM"/>
    <s v="March 11, 2025 9:14:26 AM"/>
    <s v="March 11, 2025 9:14:26 AM"/>
  </r>
  <r>
    <s v="Week1"/>
    <x v="0"/>
    <x v="8"/>
    <s v="BRITTANY DAVIS"/>
    <n v="3.5"/>
    <x v="8"/>
    <s v="58deb1e8-438c-4714-b34e-e74e2cb3052f"/>
    <s v="March 11, 2025 7:38:59 AM"/>
    <s v="March 11, 2025 8:32:56 AM"/>
    <s v="March 11, 2025 8:36:45 AM"/>
  </r>
  <r>
    <s v="Week1"/>
    <x v="0"/>
    <x v="8"/>
    <s v="DOREEN CHERRY"/>
    <n v="3.5"/>
    <x v="8"/>
    <s v="58deb1e8-438c-4714-b34e-e74e2cb3052f"/>
    <s v="March 11, 2025 2:46:51 PM"/>
    <s v="March 11, 2025 3:14:26 PM"/>
    <s v="March 11, 2025 3:17:24 PM"/>
  </r>
  <r>
    <s v="Week1"/>
    <x v="1"/>
    <x v="8"/>
    <s v="MARTHA JUMPYI"/>
    <n v="3.5"/>
    <x v="8"/>
    <s v="146bb7fa-a827-4e56-86c4-b833302bb0d4"/>
    <s v="March 12, 2025 3:06:59 PM"/>
    <s v="March 12, 2025 3:31:58 PM"/>
    <s v="March 12, 2025 3:34:08 PM"/>
  </r>
  <r>
    <s v="Week1"/>
    <x v="1"/>
    <x v="8"/>
    <s v="DORIS JACKSON"/>
    <n v="3.5"/>
    <x v="8"/>
    <s v="146bb7fa-a827-4e56-86c4-b833302bb0d4"/>
    <s v="March 12, 2025 1:58:23 PM"/>
    <s v="March 12, 2025 2:16:29 PM"/>
    <s v="March 12, 2025 2:21:33 PM"/>
  </r>
  <r>
    <s v="Week1"/>
    <x v="1"/>
    <x v="8"/>
    <s v="ZEZZLET ARMSTRONG"/>
    <n v="7"/>
    <x v="8"/>
    <s v="146bb7fa-a827-4e56-86c4-b833302bb0d4"/>
    <s v="March 12, 2025 7:10:29 AM"/>
    <s v="March 12, 2025 7:45:24 AM"/>
    <s v="March 12, 2025 7:46:57 AM"/>
  </r>
  <r>
    <s v="Week1"/>
    <x v="1"/>
    <x v="8"/>
    <s v="PATRICIA SLOAN"/>
    <n v="3.5"/>
    <x v="8"/>
    <s v="146bb7fa-a827-4e56-86c4-b833302bb0d4"/>
    <s v="March 12, 2025 8:15:28 AM"/>
    <s v="March 12, 2025 9:16:58 AM"/>
    <s v="March 12, 2025 9:33:41 AM"/>
  </r>
  <r>
    <s v="Week1"/>
    <x v="1"/>
    <x v="8"/>
    <s v="DAVID DAVIDSON"/>
    <n v="3.5"/>
    <x v="8"/>
    <s v="146bb7fa-a827-4e56-86c4-b833302bb0d4"/>
    <s v="March 12, 2025 2:36:27 PM"/>
    <s v="March 12, 2025 2:51:58 PM"/>
    <s v="March 12, 2025 2:57:04 PM"/>
  </r>
  <r>
    <s v="Week1"/>
    <x v="1"/>
    <x v="8"/>
    <s v="TROY DERRICK"/>
    <n v="3.5"/>
    <x v="8"/>
    <s v="146bb7fa-a827-4e56-86c4-b833302bb0d4"/>
    <s v="March 12, 2025 10:27:28 AM"/>
    <s v="March 12, 2025 11:25:25 AM"/>
    <s v="March 12, 2025 11:28:25 AM"/>
  </r>
  <r>
    <s v="Week1"/>
    <x v="1"/>
    <x v="8"/>
    <s v="MARY ANN BUTOR"/>
    <n v="3.5"/>
    <x v="8"/>
    <s v="146bb7fa-a827-4e56-86c4-b833302bb0d4"/>
    <s v="March 12, 2025 10:06:55 AM"/>
    <s v="March 12, 2025 10:17:55 AM"/>
    <s v="March 12, 2025 10:19:49 AM"/>
  </r>
  <r>
    <s v="Week1"/>
    <x v="1"/>
    <x v="8"/>
    <s v="DENISE COOPER"/>
    <n v="3.5"/>
    <x v="8"/>
    <s v="146bb7fa-a827-4e56-86c4-b833302bb0d4"/>
    <s v="March 12, 2025 12:45:27 PM"/>
    <s v="March 12, 2025 1:09:58 PM"/>
    <s v="March 12, 2025 1:12:18 PM"/>
  </r>
  <r>
    <s v="Week1"/>
    <x v="1"/>
    <x v="8"/>
    <s v="WILLIE DOZIER"/>
    <n v="3.5"/>
    <x v="8"/>
    <s v="146bb7fa-a827-4e56-86c4-b833302bb0d4"/>
    <s v="March 12, 2025 10:54:26 AM"/>
    <s v="March 12, 2025 11:06:23 AM"/>
    <s v="March 12, 2025 11:12:54 AM"/>
  </r>
  <r>
    <s v="Week1"/>
    <x v="1"/>
    <x v="8"/>
    <s v="TEAIRA PRICE"/>
    <n v="3.5"/>
    <x v="8"/>
    <s v="146bb7fa-a827-4e56-86c4-b833302bb0d4"/>
    <s v="March 12, 2025 7:22:29 AM"/>
    <s v="March 12, 2025 8:55:55 AM"/>
    <s v="March 12, 2025 8:57:40 AM"/>
  </r>
  <r>
    <s v="Week1"/>
    <x v="2"/>
    <x v="8"/>
    <s v="SYLVIA DELLER"/>
    <n v="3.5"/>
    <x v="8"/>
    <s v="70b6d4bf-7f02-443f-b255-22cd341eb4f3"/>
    <s v="March 13, 2025 3:18:57 PM"/>
    <s v="March 13, 2025 3:43:59 PM"/>
    <s v="March 13, 2025 3:47:12 PM"/>
  </r>
  <r>
    <s v="Week1"/>
    <x v="2"/>
    <x v="8"/>
    <s v="ROBERT GALLEGOS"/>
    <n v="3.5"/>
    <x v="8"/>
    <s v="70b6d4bf-7f02-443f-b255-22cd341eb4f3"/>
    <s v="March 13, 2025 8:24:28 AM"/>
    <s v="March 13, 2025 9:05:20 AM"/>
    <s v="March 13, 2025 9:05:57 AM"/>
  </r>
  <r>
    <s v="Week1"/>
    <x v="2"/>
    <x v="8"/>
    <s v="LANDON HUTH"/>
    <n v="3.5"/>
    <x v="8"/>
    <s v="70b6d4bf-7f02-443f-b255-22cd341eb4f3"/>
    <s v="March 13, 2025 2:21:57 PM"/>
    <s v="March 13, 2025 2:33:24 PM"/>
    <s v="March 13, 2025 2:34:32 PM"/>
  </r>
  <r>
    <s v="Week1"/>
    <x v="2"/>
    <x v="8"/>
    <s v="FIDENCIO ALVAREZ JR"/>
    <n v="3.5"/>
    <x v="8"/>
    <s v="70b6d4bf-7f02-443f-b255-22cd341eb4f3"/>
    <s v="March 13, 2025 7:47:55 AM"/>
    <s v="March 13, 2025 7:58:23 AM"/>
    <s v="March 13, 2025 8:00:25 AM"/>
  </r>
  <r>
    <s v="Week1"/>
    <x v="2"/>
    <x v="8"/>
    <s v="ROBERTO PINEDO"/>
    <n v="3.5"/>
    <x v="8"/>
    <s v="70b6d4bf-7f02-443f-b255-22cd341eb4f3"/>
    <s v="March 13, 2025 7:28:28 AM"/>
    <s v="March 13, 2025 8:05:29 AM"/>
    <s v="March 13, 2025 8:07:04 AM"/>
  </r>
  <r>
    <s v="Week1"/>
    <x v="2"/>
    <x v="8"/>
    <s v="BERTHA EASTER"/>
    <n v="3.5"/>
    <x v="8"/>
    <s v="70b6d4bf-7f02-443f-b255-22cd341eb4f3"/>
    <s v="March 13, 2025 1:08:28 PM"/>
    <s v="March 13, 2025 2:03:27 PM"/>
    <s v="March 13, 2025 2:09:06 PM"/>
  </r>
  <r>
    <s v="Week1"/>
    <x v="2"/>
    <x v="8"/>
    <s v="WILLIAM MYERS"/>
    <n v="3.5"/>
    <x v="8"/>
    <s v="70b6d4bf-7f02-443f-b255-22cd341eb4f3"/>
    <s v="March 13, 2025 11:15:57 AM"/>
    <s v="March 13, 2025 11:59:39 AM"/>
    <s v="March 13, 2025 11:59:39 AM"/>
  </r>
  <r>
    <s v="Week1"/>
    <x v="3"/>
    <x v="8"/>
    <s v="IMELDA PEREZ"/>
    <n v="3.5"/>
    <x v="8"/>
    <s v="e29d1a72-2abe-4073-bc96-8cdfbac42083"/>
    <s v="March 14, 2025 11:15:59 AM"/>
    <s v="March 14, 2025 11:30:23 AM"/>
    <s v="March 14, 2025 11:32:41 AM"/>
  </r>
  <r>
    <s v="Week1"/>
    <x v="3"/>
    <x v="8"/>
    <s v="FREDDIE ALLEN"/>
    <n v="3.5"/>
    <x v="8"/>
    <s v="e29d1a72-2abe-4073-bc96-8cdfbac42083"/>
    <s v="March 14, 2025 8:46:24 AM"/>
    <s v="March 14, 2025 9:08:53 AM"/>
    <s v="March 14, 2025 9:10:27 AM"/>
  </r>
  <r>
    <s v="Week1"/>
    <x v="3"/>
    <x v="8"/>
    <s v="FRED EVANS"/>
    <n v="3.5"/>
    <x v="8"/>
    <s v="e29d1a72-2abe-4073-bc96-8cdfbac42083"/>
    <s v="March 14, 2025 7:31:27 AM"/>
    <s v="March 14, 2025 8:17:51 AM"/>
    <s v="March 14, 2025 8:21:53 AM"/>
  </r>
  <r>
    <s v="Week1"/>
    <x v="3"/>
    <x v="8"/>
    <s v="RYAN BAKER"/>
    <n v="3.5"/>
    <x v="8"/>
    <s v="e29d1a72-2abe-4073-bc96-8cdfbac42083"/>
    <s v="March 14, 2025 8:57:22 AM"/>
    <s v="March 14, 2025 9:29:58 AM"/>
    <s v="March 14, 2025 9:29:58 AM"/>
  </r>
  <r>
    <s v="Week1"/>
    <x v="3"/>
    <x v="8"/>
    <s v="MARIA MARTINEZ"/>
    <n v="3.5"/>
    <x v="8"/>
    <s v="e29d1a72-2abe-4073-bc96-8cdfbac42083"/>
    <s v="March 14, 2025 10:38:56 AM"/>
    <s v="March 14, 2025 10:57:28 AM"/>
    <s v="March 14, 2025 10:58:17 AM"/>
  </r>
  <r>
    <s v="Week1"/>
    <x v="3"/>
    <x v="8"/>
    <s v="LORENZA ALBA"/>
    <n v="3.5"/>
    <x v="8"/>
    <s v="e29d1a72-2abe-4073-bc96-8cdfbac42083"/>
    <s v="March 14, 2025 1:55:57 PM"/>
    <s v="March 14, 2025 2:18:55 PM"/>
    <s v="March 14, 2025 2:24:37 PM"/>
  </r>
  <r>
    <s v="Week1"/>
    <x v="3"/>
    <x v="8"/>
    <s v="MARQUIE  JACOBS"/>
    <n v="0"/>
    <x v="8"/>
    <s v="e29d1a72-2abe-4073-bc96-8cdfbac42083"/>
    <s v="March 14, 2025 12:22:27 PM"/>
    <s v="March 14, 2025 12:37:22 PM"/>
    <s v="March 14, 2025 12:42:35 PM"/>
  </r>
  <r>
    <s v="Week1"/>
    <x v="3"/>
    <x v="8"/>
    <s v="GUILLERMO CARILLO"/>
    <n v="3.5"/>
    <x v="8"/>
    <s v="e29d1a72-2abe-4073-bc96-8cdfbac42083"/>
    <s v="March 14, 2025 2:38:56 PM"/>
    <s v="March 14, 2025 3:00:56 PM"/>
    <s v="March 14, 2025 3:04:48 PM"/>
  </r>
  <r>
    <s v="Week1"/>
    <x v="3"/>
    <x v="8"/>
    <s v="DOROTHY GARCIA"/>
    <n v="3.5"/>
    <x v="8"/>
    <s v="e29d1a72-2abe-4073-bc96-8cdfbac42083"/>
    <s v="March 14, 2025 9:57:52 AM"/>
    <s v="March 14, 2025 10:11:59 AM"/>
    <s v="March 14, 2025 10:14:22 AM"/>
  </r>
  <r>
    <s v="Week1"/>
    <x v="3"/>
    <x v="8"/>
    <s v="JESSICA NEFFENDORF"/>
    <n v="3.5"/>
    <x v="8"/>
    <s v="e29d1a72-2abe-4073-bc96-8cdfbac42083"/>
    <s v="March 14, 2025 1:12:27 PM"/>
    <s v="March 14, 2025 1:29:24 PM"/>
    <s v="March 14, 2025 1:30:36 PM"/>
  </r>
  <r>
    <s v="Week1"/>
    <x v="4"/>
    <x v="8"/>
    <s v="PHOULOM SIMNOUANSAI"/>
    <n v="7"/>
    <x v="8"/>
    <s v="24168667-a69c-48c7-96ed-a0a433546203"/>
    <s v="March 15, 2025 5:34:51 AM"/>
    <s v="March 15, 2025 6:02:55 AM"/>
    <s v="March 15, 2025 6:07:30 AM"/>
  </r>
  <r>
    <s v="Week1"/>
    <x v="5"/>
    <x v="9"/>
    <s v="CINDY GARCIA-MENDEZ"/>
    <n v="3.5"/>
    <x v="9"/>
    <s v="e413f603-b7e3-43e5-bc49-c0d153892840"/>
    <s v="March 10, 2025 2:06:23 PM"/>
    <s v="March 10, 2025 3:04:55 PM"/>
    <s v="March 10, 2025 3:07:13 PM"/>
  </r>
  <r>
    <s v="Week1"/>
    <x v="5"/>
    <x v="9"/>
    <s v="STEPHANIE WHITE"/>
    <n v="3.5"/>
    <x v="9"/>
    <s v="e413f603-b7e3-43e5-bc49-c0d153892840"/>
    <s v="March 10, 2025 2:00:30 PM"/>
    <s v="March 10, 2025 2:52:52 PM"/>
    <s v="March 10, 2025 2:56:56 PM"/>
  </r>
  <r>
    <s v="Week1"/>
    <x v="5"/>
    <x v="9"/>
    <s v="THOMAS RATLIFF"/>
    <n v="3.5"/>
    <x v="9"/>
    <s v="e413f603-b7e3-43e5-bc49-c0d153892840"/>
    <s v="March 10, 2025 7:34:58 AM"/>
    <s v="March 10, 2025 7:50:24 AM"/>
    <s v="March 10, 2025 8:02:40 AM"/>
  </r>
  <r>
    <s v="Week1"/>
    <x v="5"/>
    <x v="9"/>
    <s v="MARIA MARTINEZ"/>
    <n v="3.5"/>
    <x v="9"/>
    <s v="e413f603-b7e3-43e5-bc49-c0d153892840"/>
    <s v="March 10, 2025 11:06:23 AM"/>
    <s v="March 10, 2025 11:22:54 AM"/>
    <s v="March 10, 2025 11:22:54 AM"/>
  </r>
  <r>
    <s v="Week1"/>
    <x v="5"/>
    <x v="9"/>
    <s v="JOAN LANGHI"/>
    <n v="3.5"/>
    <x v="9"/>
    <s v="e413f603-b7e3-43e5-bc49-c0d153892840"/>
    <s v="March 10, 2025 1:21:29 PM"/>
    <s v="March 10, 2025 1:46:58 PM"/>
    <s v="March 10, 2025 1:52:38 PM"/>
  </r>
  <r>
    <s v="Week1"/>
    <x v="5"/>
    <x v="9"/>
    <s v="JESUS ZAVALA"/>
    <n v="3.5"/>
    <x v="9"/>
    <s v="e413f603-b7e3-43e5-bc49-c0d153892840"/>
    <s v="March 10, 2025 2:00:30 PM"/>
    <s v="March 10, 2025 2:42:58 PM"/>
    <s v="March 10, 2025 2:44:41 PM"/>
  </r>
  <r>
    <s v="Week1"/>
    <x v="5"/>
    <x v="9"/>
    <s v="GLORIA CERVANTES"/>
    <n v="3.5"/>
    <x v="9"/>
    <s v="e413f603-b7e3-43e5-bc49-c0d153892840"/>
    <s v="March 10, 2025 12:15:29 PM"/>
    <s v="March 10, 2025 12:28:23 PM"/>
    <s v="March 10, 2025 12:30:42 PM"/>
  </r>
  <r>
    <s v="Week1"/>
    <x v="5"/>
    <x v="9"/>
    <s v="ANGELICA URBINA DE ISIDRO"/>
    <n v="3.5"/>
    <x v="9"/>
    <s v="e413f603-b7e3-43e5-bc49-c0d153892840"/>
    <s v="March 10, 2025 8:31:59 AM"/>
    <s v="March 10, 2025 9:01:45 AM"/>
    <s v="March 10, 2025 9:01:45 AM"/>
  </r>
  <r>
    <s v="Week1"/>
    <x v="5"/>
    <x v="9"/>
    <s v="JOSE GARCIA"/>
    <n v="3.5"/>
    <x v="9"/>
    <s v="e413f603-b7e3-43e5-bc49-c0d153892840"/>
    <s v="March 10, 2025 2:00:30 PM"/>
    <s v="March 10, 2025 2:32:22 PM"/>
    <s v="March 10, 2025 2:35:08 PM"/>
  </r>
  <r>
    <s v="Week1"/>
    <x v="5"/>
    <x v="9"/>
    <s v="Carlos Lopez Morales"/>
    <n v="3.5"/>
    <x v="9"/>
    <s v="e413f603-b7e3-43e5-bc49-c0d153892840"/>
    <s v="March 10, 2025 9:59:29 AM"/>
    <s v="March 10, 2025 10:49:27 AM"/>
    <s v="March 10, 2025 10:49:36 AM"/>
  </r>
  <r>
    <s v="Week1"/>
    <x v="5"/>
    <x v="9"/>
    <s v="MARIA SALAS"/>
    <n v="3.5"/>
    <x v="9"/>
    <s v="e413f603-b7e3-43e5-bc49-c0d153892840"/>
    <s v="March 10, 2025 9:45:28 AM"/>
    <s v="March 10, 2025 9:59:29 AM"/>
    <s v="March 10, 2025 10:01:41 AM"/>
  </r>
  <r>
    <s v="Week1"/>
    <x v="0"/>
    <x v="9"/>
    <s v="JOSHUA GARNER"/>
    <n v="3.5"/>
    <x v="9"/>
    <s v="fc28e251-d939-4ee3-8ddd-0728901323c5"/>
    <s v="March 11, 2025 1:31:26 PM"/>
    <s v="March 11, 2025 2:07:56 PM"/>
    <s v="March 11, 2025 2:10:03 PM"/>
  </r>
  <r>
    <s v="Week1"/>
    <x v="0"/>
    <x v="9"/>
    <s v="THEORTHER WHITE"/>
    <n v="3.5"/>
    <x v="9"/>
    <s v="fc28e251-d939-4ee3-8ddd-0728901323c5"/>
    <s v="March 11, 2025 2:43:26 PM"/>
    <s v="March 11, 2025 3:28:58 PM"/>
    <s v="March 11, 2025 3:30:21 PM"/>
  </r>
  <r>
    <s v="Week1"/>
    <x v="0"/>
    <x v="9"/>
    <s v="KANESHA FUQUA"/>
    <n v="3.5"/>
    <x v="9"/>
    <s v="fc28e251-d939-4ee3-8ddd-0728901323c5"/>
    <s v="March 11, 2025 11:14:57 AM"/>
    <s v="March 11, 2025 12:26:26 PM"/>
    <s v="March 11, 2025 12:41:23 PM"/>
  </r>
  <r>
    <s v="Week1"/>
    <x v="0"/>
    <x v="9"/>
    <s v="JOHN BROWN"/>
    <n v="3.5"/>
    <x v="9"/>
    <s v="fc28e251-d939-4ee3-8ddd-0728901323c5"/>
    <s v="March 11, 2025 2:43:26 PM"/>
    <s v="March 11, 2025 3:22:21 PM"/>
    <s v="March 11, 2025 3:23:52 PM"/>
  </r>
  <r>
    <s v="Week1"/>
    <x v="0"/>
    <x v="9"/>
    <s v="MARY HARGE"/>
    <n v="3.5"/>
    <x v="9"/>
    <s v="fc28e251-d939-4ee3-8ddd-0728901323c5"/>
    <s v="March 11, 2025 9:06:27 AM"/>
    <s v="March 11, 2025 9:35:55 AM"/>
    <s v="March 11, 2025 10:30:42 AM"/>
  </r>
  <r>
    <s v="Week1"/>
    <x v="0"/>
    <x v="9"/>
    <s v="CLAUDIA SANCHEZ"/>
    <n v="3.5"/>
    <x v="9"/>
    <s v="fc28e251-d939-4ee3-8ddd-0728901323c5"/>
    <s v="March 11, 2025 7:49:55 AM"/>
    <s v="March 11, 2025 8:17:56 AM"/>
    <s v="March 11, 2025 8:20:04 AM"/>
  </r>
  <r>
    <s v="Week1"/>
    <x v="0"/>
    <x v="9"/>
    <s v="Lindsey  Barajas "/>
    <n v="3.5"/>
    <x v="9"/>
    <s v="fc28e251-d939-4ee3-8ddd-0728901323c5"/>
    <s v="March 11, 2025 6:58:25 AM"/>
    <s v="March 11, 2025 7:24:58 AM"/>
    <s v="March 11, 2025 7:29:03 AM"/>
  </r>
  <r>
    <s v="Week1"/>
    <x v="0"/>
    <x v="9"/>
    <s v="NORMAN BACON"/>
    <n v="3.5"/>
    <x v="9"/>
    <s v="fc28e251-d939-4ee3-8ddd-0728901323c5"/>
    <s v="March 11, 2025 2:43:26 PM"/>
    <s v="March 11, 2025 3:16:26 PM"/>
    <s v="March 11, 2025 3:17:53 PM"/>
  </r>
  <r>
    <s v="Week1"/>
    <x v="1"/>
    <x v="9"/>
    <s v="MARCIEL CARDENAS"/>
    <n v="3.5"/>
    <x v="9"/>
    <s v="8bb56af6-0ae4-482e-9ee1-33762d0a3306"/>
    <s v="March 12, 2025 12:35:54 PM"/>
    <s v="March 12, 2025 1:43:28 PM"/>
    <s v="March 12, 2025 1:47:53 PM"/>
  </r>
  <r>
    <s v="Week1"/>
    <x v="1"/>
    <x v="9"/>
    <s v="IAN GARZA"/>
    <n v="3.5"/>
    <x v="9"/>
    <s v="8bb56af6-0ae4-482e-9ee1-33762d0a3306"/>
    <s v="March 12, 2025 1:15:55 PM"/>
    <s v="March 12, 2025 2:07:23 PM"/>
    <s v="March 12, 2025 2:08:58 PM"/>
  </r>
  <r>
    <s v="Week1"/>
    <x v="1"/>
    <x v="9"/>
    <s v="MARLOW MCGILL"/>
    <n v="3.5"/>
    <x v="9"/>
    <s v="8bb56af6-0ae4-482e-9ee1-33762d0a3306"/>
    <s v="March 12, 2025 8:57:23 AM"/>
    <s v="March 12, 2025 9:12:59 AM"/>
    <s v="March 12, 2025 9:14:59 AM"/>
  </r>
  <r>
    <s v="Week1"/>
    <x v="1"/>
    <x v="9"/>
    <s v="Alberto Lara-Torres"/>
    <n v="3.5"/>
    <x v="9"/>
    <s v="8bb56af6-0ae4-482e-9ee1-33762d0a3306"/>
    <s v="March 12, 2025 11:06:26 AM"/>
    <s v="March 12, 2025 11:44:57 AM"/>
    <s v="March 12, 2025 11:49:26 AM"/>
  </r>
  <r>
    <s v="Week1"/>
    <x v="1"/>
    <x v="9"/>
    <s v="DEVONE BOOKER"/>
    <n v="3.5"/>
    <x v="9"/>
    <s v="8bb56af6-0ae4-482e-9ee1-33762d0a3306"/>
    <s v="March 12, 2025 6:04:28 AM"/>
    <s v="March 12, 2025 7:06:56 AM"/>
    <s v="March 12, 2025 7:09:34 AM"/>
  </r>
  <r>
    <s v="Week1"/>
    <x v="1"/>
    <x v="9"/>
    <s v="AARON ELLIOTT"/>
    <n v="3.5"/>
    <x v="9"/>
    <s v="8bb56af6-0ae4-482e-9ee1-33762d0a3306"/>
    <s v="March 12, 2025 3:14:58 PM"/>
    <s v="March 12, 2025 3:44:55 PM"/>
    <s v="March 12, 2025 3:46:06 PM"/>
  </r>
  <r>
    <s v="Week1"/>
    <x v="1"/>
    <x v="9"/>
    <s v="MATTHEW PORTER"/>
    <n v="3.5"/>
    <x v="9"/>
    <s v="8bb56af6-0ae4-482e-9ee1-33762d0a3306"/>
    <s v="March 12, 2025 7:12:27 AM"/>
    <s v="March 12, 2025 7:41:27 AM"/>
    <s v="March 12, 2025 7:43:36 AM"/>
  </r>
  <r>
    <s v="Week1"/>
    <x v="1"/>
    <x v="9"/>
    <s v="JONATHAN COYNE"/>
    <n v="3.5"/>
    <x v="9"/>
    <s v="8bb56af6-0ae4-482e-9ee1-33762d0a3306"/>
    <s v="March 12, 2025 2:27:30 PM"/>
    <s v="March 12, 2025 2:47:29 PM"/>
    <s v="March 12, 2025 2:51:44 PM"/>
  </r>
  <r>
    <s v="Week1"/>
    <x v="1"/>
    <x v="9"/>
    <s v="JESSE GONZALEZ"/>
    <n v="3.5"/>
    <x v="9"/>
    <s v="8bb56af6-0ae4-482e-9ee1-33762d0a3306"/>
    <s v="March 12, 2025 10:31:57 AM"/>
    <s v="March 12, 2025 10:39:58 AM"/>
    <s v="March 12, 2025 10:45:30 AM"/>
  </r>
  <r>
    <s v="Week1"/>
    <x v="1"/>
    <x v="9"/>
    <s v="Maria Nunez"/>
    <n v="3.5"/>
    <x v="9"/>
    <s v="8bb56af6-0ae4-482e-9ee1-33762d0a3306"/>
    <s v="March 12, 2025 10:12:59 AM"/>
    <s v="March 12, 2025 10:51:23 AM"/>
    <s v="March 12, 2025 10:53:26 AM"/>
  </r>
  <r>
    <s v="Week1"/>
    <x v="1"/>
    <x v="9"/>
    <s v="CYNTHIA FROST"/>
    <n v="0"/>
    <x v="9"/>
    <s v="8bb56af6-0ae4-482e-9ee1-33762d0a3306"/>
    <s v="March 12, 2025 9:36:20 AM"/>
    <s v="March 12, 2025 9:54:59 AM"/>
    <s v="March 12, 2025 9:57:01 AM"/>
  </r>
  <r>
    <s v="Week1"/>
    <x v="1"/>
    <x v="9"/>
    <s v="MARCUS ESTES"/>
    <n v="3.5"/>
    <x v="9"/>
    <s v="8bb56af6-0ae4-482e-9ee1-33762d0a3306"/>
    <s v="March 12, 2025 6:37:54 AM"/>
    <s v="March 12, 2025 7:26:21 AM"/>
    <s v="March 12, 2025 7:30:02 AM"/>
  </r>
  <r>
    <s v="Week1"/>
    <x v="1"/>
    <x v="9"/>
    <s v="NIKOLINA GAGIC"/>
    <n v="3.5"/>
    <x v="9"/>
    <s v="8bb56af6-0ae4-482e-9ee1-33762d0a3306"/>
    <s v="March 12, 2025 3:05:56 PM"/>
    <s v="March 12, 2025 3:30:27 PM"/>
    <s v="March 12, 2025 3:31:45 PM"/>
  </r>
  <r>
    <s v="Week1"/>
    <x v="1"/>
    <x v="9"/>
    <s v="BILLY CARROLL"/>
    <n v="0"/>
    <x v="9"/>
    <s v="8bb56af6-0ae4-482e-9ee1-33762d0a3306"/>
    <s v="March 12, 2025 8:10:58 AM"/>
    <s v="March 12, 2025 8:22:26 AM"/>
    <s v="March 12, 2025 8:23:59 AM"/>
  </r>
  <r>
    <s v="Week1"/>
    <x v="2"/>
    <x v="9"/>
    <s v="GUADALUPE BANDA"/>
    <n v="3.5"/>
    <x v="9"/>
    <s v="27effa02-ae87-4bf4-95e7-c49ac37393da"/>
    <s v="March 13, 2025 11:17:23 AM"/>
    <s v="March 13, 2025 12:15:56 PM"/>
    <s v="March 13, 2025 12:19:28 PM"/>
  </r>
  <r>
    <s v="Week1"/>
    <x v="2"/>
    <x v="9"/>
    <s v="MICHAEL SWANKS"/>
    <n v="3.5"/>
    <x v="9"/>
    <s v="27effa02-ae87-4bf4-95e7-c49ac37393da"/>
    <s v="March 13, 2025 5:20:25 AM"/>
    <s v="March 13, 2025 6:21:55 AM"/>
    <s v="March 13, 2025 6:24:43 AM"/>
  </r>
  <r>
    <s v="Week1"/>
    <x v="2"/>
    <x v="9"/>
    <s v="ROSHAN GANDHI"/>
    <n v="3.5"/>
    <x v="9"/>
    <s v="27effa02-ae87-4bf4-95e7-c49ac37393da"/>
    <s v="March 13, 2025 9:20:26 AM"/>
    <s v="March 13, 2025 9:35:29 AM"/>
    <s v="March 13, 2025 9:36:22 AM"/>
  </r>
  <r>
    <s v="Week1"/>
    <x v="2"/>
    <x v="9"/>
    <s v="THERESA STOVALL"/>
    <n v="3.5"/>
    <x v="9"/>
    <s v="27effa02-ae87-4bf4-95e7-c49ac37393da"/>
    <s v="March 13, 2025 10:11:21 AM"/>
    <s v="March 13, 2025 10:33:23 AM"/>
    <s v="March 13, 2025 10:38:34 AM"/>
  </r>
  <r>
    <s v="Week1"/>
    <x v="2"/>
    <x v="9"/>
    <s v="HILDA MARTINEZ"/>
    <n v="3.5"/>
    <x v="9"/>
    <s v="27effa02-ae87-4bf4-95e7-c49ac37393da"/>
    <s v="March 13, 2025 7:06:56 AM"/>
    <s v="March 13, 2025 7:24:27 AM"/>
    <s v="March 13, 2025 7:26:41 AM"/>
  </r>
  <r>
    <s v="Week1"/>
    <x v="2"/>
    <x v="9"/>
    <s v="THOMAS ANDREWS"/>
    <n v="3.5"/>
    <x v="9"/>
    <s v="27effa02-ae87-4bf4-95e7-c49ac37393da"/>
    <s v="March 13, 2025 7:42:24 AM"/>
    <s v="March 13, 2025 8:39:24 AM"/>
    <s v="March 13, 2025 8:42:21 AM"/>
  </r>
  <r>
    <s v="Week1"/>
    <x v="2"/>
    <x v="9"/>
    <s v="JOY GOLDFIN"/>
    <n v="3.5"/>
    <x v="9"/>
    <s v="27effa02-ae87-4bf4-95e7-c49ac37393da"/>
    <s v="March 13, 2025 11:37:21 AM"/>
    <s v="March 13, 2025 11:54:29 AM"/>
    <s v="March 13, 2025 11:56:11 AM"/>
  </r>
  <r>
    <s v="Week1"/>
    <x v="2"/>
    <x v="9"/>
    <s v="RUDOLPH RIZO"/>
    <n v="7"/>
    <x v="9"/>
    <s v="27effa02-ae87-4bf4-95e7-c49ac37393da"/>
    <s v="March 13, 2025 1:57:56 PM"/>
    <s v="March 13, 2025 2:45:57 PM"/>
    <s v="March 13, 2025 2:50:03 PM"/>
  </r>
  <r>
    <s v="Week1"/>
    <x v="2"/>
    <x v="9"/>
    <s v="ANNE WONG"/>
    <n v="3.5"/>
    <x v="9"/>
    <s v="27effa02-ae87-4bf4-95e7-c49ac37393da"/>
    <s v="March 13, 2025 8:24:57 AM"/>
    <s v="March 13, 2025 9:12:59 AM"/>
    <s v="March 13, 2025 9:16:36 AM"/>
  </r>
  <r>
    <s v="Week1"/>
    <x v="2"/>
    <x v="9"/>
    <s v="MINHAZUL FERDOUS"/>
    <n v="3.5"/>
    <x v="9"/>
    <s v="27effa02-ae87-4bf4-95e7-c49ac37393da"/>
    <s v="March 13, 2025 8:16:56 AM"/>
    <s v="March 13, 2025 9:05:25 AM"/>
    <s v="March 13, 2025 9:07:30 AM"/>
  </r>
  <r>
    <s v="Week1"/>
    <x v="3"/>
    <x v="9"/>
    <s v="JOHN SOTO"/>
    <n v="3.5"/>
    <x v="9"/>
    <s v="d7bd8e45-c591-4694-8bbc-ccc8c3784337"/>
    <s v="March 14, 2025 6:56:53 AM"/>
    <s v="March 14, 2025 7:42:58 AM"/>
    <s v="March 14, 2025 7:45:56 AM"/>
  </r>
  <r>
    <s v="Week1"/>
    <x v="3"/>
    <x v="9"/>
    <s v="VANICE WEBB"/>
    <n v="3.5"/>
    <x v="9"/>
    <s v="d7bd8e45-c591-4694-8bbc-ccc8c3784337"/>
    <s v="March 14, 2025 10:23:58 AM"/>
    <s v="March 14, 2025 11:07:26 AM"/>
    <s v="March 14, 2025 11:15:01 AM"/>
  </r>
  <r>
    <s v="Week1"/>
    <x v="3"/>
    <x v="9"/>
    <s v="NIKKI TAYLOR"/>
    <n v="3.5"/>
    <x v="9"/>
    <s v="d7bd8e45-c591-4694-8bbc-ccc8c3784337"/>
    <s v="March 14, 2025 2:24:23 PM"/>
    <s v="March 14, 2025 3:13:23 PM"/>
    <s v="March 14, 2025 3:23:04 PM"/>
  </r>
  <r>
    <s v="Week1"/>
    <x v="3"/>
    <x v="9"/>
    <s v="CHRISTINA SOTO"/>
    <n v="3.5"/>
    <x v="9"/>
    <s v="d7bd8e45-c591-4694-8bbc-ccc8c3784337"/>
    <s v="March 14, 2025 6:56:53 AM"/>
    <s v="March 14, 2025 7:42:58 AM"/>
    <s v="March 14, 2025 7:45:58 AM"/>
  </r>
  <r>
    <s v="Week1"/>
    <x v="3"/>
    <x v="9"/>
    <s v="JOYCE CURLIN"/>
    <n v="3.5"/>
    <x v="9"/>
    <s v="d7bd8e45-c591-4694-8bbc-ccc8c3784337"/>
    <s v="March 14, 2025 8:26:27 AM"/>
    <s v="March 14, 2025 9:20:55 AM"/>
    <s v="March 14, 2025 9:24:04 AM"/>
  </r>
  <r>
    <s v="Week1"/>
    <x v="3"/>
    <x v="9"/>
    <s v="HARRIETT WILSON"/>
    <n v="3.5"/>
    <x v="9"/>
    <s v="d7bd8e45-c591-4694-8bbc-ccc8c3784337"/>
    <s v="March 14, 2025 8:45:59 AM"/>
    <s v="March 14, 2025 9:54:57 AM"/>
    <s v="March 14, 2025 9:57:25 AM"/>
  </r>
  <r>
    <s v="Week1"/>
    <x v="3"/>
    <x v="9"/>
    <s v="DEBORAH WEAVER"/>
    <n v="3.5"/>
    <x v="9"/>
    <s v="d7bd8e45-c591-4694-8bbc-ccc8c3784337"/>
    <s v="March 14, 2025 9:10:57 AM"/>
    <s v="March 14, 2025 9:58:29 AM"/>
    <s v="March 14, 2025 10:04:17 AM"/>
  </r>
  <r>
    <s v="Week1"/>
    <x v="3"/>
    <x v="9"/>
    <s v="VANICE WEBB"/>
    <n v="3.5"/>
    <x v="9"/>
    <s v="d7bd8e45-c591-4694-8bbc-ccc8c3784337"/>
    <s v="March 14, 2025 5:17:23 AM"/>
    <s v="March 14, 2025 5:39:27 AM"/>
    <s v="March 14, 2025 5:43:50 AM"/>
  </r>
  <r>
    <s v="Week1"/>
    <x v="3"/>
    <x v="9"/>
    <s v="JORGE CRUZ"/>
    <n v="3.5"/>
    <x v="9"/>
    <s v="d7bd8e45-c591-4694-8bbc-ccc8c3784337"/>
    <s v="March 14, 2025 11:22:29 AM"/>
    <s v="March 14, 2025 11:35:57 AM"/>
    <s v="March 14, 2025 11:38:08 AM"/>
  </r>
  <r>
    <s v="Week1"/>
    <x v="3"/>
    <x v="9"/>
    <s v="SAKINA  CAREY "/>
    <n v="0"/>
    <x v="9"/>
    <s v="d7bd8e45-c591-4694-8bbc-ccc8c3784337"/>
    <s v="March 14, 2025 7:20:58 AM"/>
    <s v="March 14, 2025 7:58:53 AM"/>
    <s v="March 14, 2025 8:08:06 AM"/>
  </r>
  <r>
    <s v="Week1"/>
    <x v="3"/>
    <x v="9"/>
    <s v="DANNY GIPSON"/>
    <n v="3.5"/>
    <x v="9"/>
    <s v="d7bd8e45-c591-4694-8bbc-ccc8c3784337"/>
    <s v="March 14, 2025 10:23:58 AM"/>
    <s v="March 14, 2025 10:44:25 AM"/>
    <s v="March 14, 2025 10:46:05 AM"/>
  </r>
  <r>
    <s v="Week1"/>
    <x v="3"/>
    <x v="9"/>
    <s v="CHARLES BIBLES"/>
    <n v="3.5"/>
    <x v="9"/>
    <s v="d7bd8e45-c591-4694-8bbc-ccc8c3784337"/>
    <s v="March 14, 2025 5:58:26 AM"/>
    <s v="March 14, 2025 6:15:59 AM"/>
    <s v="March 14, 2025 6:19:41 AM"/>
  </r>
  <r>
    <s v="Week1"/>
    <x v="3"/>
    <x v="9"/>
    <s v="Pamela  Rogers "/>
    <n v="3.5"/>
    <x v="9"/>
    <s v="d7bd8e45-c591-4694-8bbc-ccc8c3784337"/>
    <s v="March 14, 2025 1:07:57 PM"/>
    <s v="March 14, 2025 1:15:27 PM"/>
    <s v="March 14, 2025 1:47:05 PM"/>
  </r>
  <r>
    <s v="Week1"/>
    <x v="5"/>
    <x v="10"/>
    <s v="MARIA HERNANDEZ"/>
    <n v="3.5"/>
    <x v="10"/>
    <s v="9ec9196f-9b94-4f49-8895-ee667c59e88a"/>
    <s v="March 10, 2025 11:35:22 AM"/>
    <s v="March 10, 2025 11:46:58 AM"/>
    <s v="March 10, 2025 11:50:41 AM"/>
  </r>
  <r>
    <s v="Week1"/>
    <x v="5"/>
    <x v="10"/>
    <s v="REBECCA AYARS"/>
    <n v="3.5"/>
    <x v="10"/>
    <s v="9ec9196f-9b94-4f49-8895-ee667c59e88a"/>
    <s v="March 10, 2025 11:15:21 AM"/>
    <s v="March 10, 2025 12:29:56 PM"/>
    <s v="March 10, 2025 12:32:40 PM"/>
  </r>
  <r>
    <s v="Week1"/>
    <x v="5"/>
    <x v="10"/>
    <s v="EULOGIO REYNA"/>
    <n v="7"/>
    <x v="10"/>
    <s v="9ec9196f-9b94-4f49-8895-ee667c59e88a"/>
    <s v="March 10, 2025 8:53:56 AM"/>
    <s v="March 10, 2025 9:50:57 AM"/>
    <s v="March 10, 2025 9:59:31 AM"/>
  </r>
  <r>
    <s v="Week1"/>
    <x v="5"/>
    <x v="10"/>
    <s v="GERALD JONES"/>
    <n v="3.5"/>
    <x v="10"/>
    <s v="9ec9196f-9b94-4f49-8895-ee667c59e88a"/>
    <s v="March 10, 2025 8:28:25 AM"/>
    <s v="March 10, 2025 8:41:57 AM"/>
    <s v="March 10, 2025 8:43:40 AM"/>
  </r>
  <r>
    <s v="Week1"/>
    <x v="5"/>
    <x v="10"/>
    <s v="VIRGINIA BERMEA"/>
    <n v="3.5"/>
    <x v="10"/>
    <s v="9ec9196f-9b94-4f49-8895-ee667c59e88a"/>
    <s v="March 10, 2025 7:20:25 AM"/>
    <s v="March 10, 2025 7:38:29 AM"/>
    <s v="March 10, 2025 7:46:37 AM"/>
  </r>
  <r>
    <s v="Week1"/>
    <x v="5"/>
    <x v="10"/>
    <s v="JUAN RAMIREZ"/>
    <n v="3.5"/>
    <x v="10"/>
    <s v="9ec9196f-9b94-4f49-8895-ee667c59e88a"/>
    <s v="March 10, 2025 12:09:27 PM"/>
    <s v="March 10, 2025 12:51:30 PM"/>
    <s v="March 10, 2025 12:54:18 PM"/>
  </r>
  <r>
    <s v="Week1"/>
    <x v="5"/>
    <x v="10"/>
    <s v="GUILLERMO GUERRA"/>
    <n v="3.5"/>
    <x v="10"/>
    <s v="9ec9196f-9b94-4f49-8895-ee667c59e88a"/>
    <s v="March 10, 2025 10:22:53 AM"/>
    <s v="March 10, 2025 10:55:21 AM"/>
    <s v="March 10, 2025 10:58:22 AM"/>
  </r>
  <r>
    <s v="Week1"/>
    <x v="5"/>
    <x v="10"/>
    <s v="KAREN YOUNG"/>
    <n v="3.5"/>
    <x v="10"/>
    <s v="9ec9196f-9b94-4f49-8895-ee667c59e88a"/>
    <s v="March 10, 2025 1:51:23 PM"/>
    <s v="March 10, 2025 2:44:29 PM"/>
    <s v="March 10, 2025 2:47:54 PM"/>
  </r>
  <r>
    <s v="Week1"/>
    <x v="5"/>
    <x v="10"/>
    <s v="JONATHAN LEMONS"/>
    <n v="3.5"/>
    <x v="10"/>
    <s v="9ec9196f-9b94-4f49-8895-ee667c59e88a"/>
    <s v="March 10, 2025 2:25:24 PM"/>
    <s v="March 10, 2025 3:07:57 PM"/>
    <s v="March 10, 2025 3:11:22 PM"/>
  </r>
  <r>
    <s v="Week1"/>
    <x v="5"/>
    <x v="10"/>
    <s v="DELMA CORDOVA"/>
    <n v="3.5"/>
    <x v="10"/>
    <s v="9ec9196f-9b94-4f49-8895-ee667c59e88a"/>
    <s v="March 10, 2025 6:57:26 AM"/>
    <s v="March 10, 2025 7:12:58 AM"/>
    <s v="March 10, 2025 7:15:56 AM"/>
  </r>
  <r>
    <s v="Week1"/>
    <x v="0"/>
    <x v="10"/>
    <s v="PETER NGUYEN"/>
    <n v="3.5"/>
    <x v="10"/>
    <s v="f7eb7d34-fcc2-470c-b82a-f9824ae8259b"/>
    <s v="March 11, 2025 2:14:26 PM"/>
    <s v="March 11, 2025 3:02:57 PM"/>
    <s v="March 11, 2025 3:04:40 PM"/>
  </r>
  <r>
    <s v="Week1"/>
    <x v="0"/>
    <x v="10"/>
    <s v="ELIZABETH MORENO"/>
    <n v="3.5"/>
    <x v="10"/>
    <s v="f7eb7d34-fcc2-470c-b82a-f9824ae8259b"/>
    <s v="March 11, 2025 1:23:27 PM"/>
    <s v="March 11, 2025 2:29:26 PM"/>
    <s v="March 11, 2025 2:33:32 PM"/>
  </r>
  <r>
    <s v="Week1"/>
    <x v="0"/>
    <x v="10"/>
    <s v="CARLOS MARTINEZ JR"/>
    <n v="3.5"/>
    <x v="10"/>
    <s v="f7eb7d34-fcc2-470c-b82a-f9824ae8259b"/>
    <s v="March 11, 2025 2:29:26 PM"/>
    <s v="March 11, 2025 3:17:59 PM"/>
    <s v="March 11, 2025 3:26:06 PM"/>
  </r>
  <r>
    <s v="Week1"/>
    <x v="0"/>
    <x v="10"/>
    <s v="Charles  Brown "/>
    <n v="3.5"/>
    <x v="10"/>
    <s v="f7eb7d34-fcc2-470c-b82a-f9824ae8259b"/>
    <s v="March 11, 2025 10:26:29 AM"/>
    <s v="March 11, 2025 10:48:59 AM"/>
    <s v="March 11, 2025 10:51:12 AM"/>
  </r>
  <r>
    <s v="Week1"/>
    <x v="0"/>
    <x v="10"/>
    <s v="ROBERT MASTEN"/>
    <n v="3.5"/>
    <x v="10"/>
    <s v="f7eb7d34-fcc2-470c-b82a-f9824ae8259b"/>
    <s v="March 11, 2025 8:58:23 AM"/>
    <s v="March 11, 2025 9:35:25 AM"/>
    <s v="March 11, 2025 9:39:40 AM"/>
  </r>
  <r>
    <s v="Week1"/>
    <x v="0"/>
    <x v="10"/>
    <s v="Gwendolyn  McTernen"/>
    <n v="3.5"/>
    <x v="10"/>
    <s v="f7eb7d34-fcc2-470c-b82a-f9824ae8259b"/>
    <s v="March 11, 2025 10:56:55 AM"/>
    <s v="March 11, 2025 11:38:58 AM"/>
    <s v="March 11, 2025 11:41:35 AM"/>
  </r>
  <r>
    <s v="Week1"/>
    <x v="0"/>
    <x v="10"/>
    <s v="KATHEY FAVORS"/>
    <n v="3.5"/>
    <x v="10"/>
    <s v="f7eb7d34-fcc2-470c-b82a-f9824ae8259b"/>
    <s v="March 11, 2025 7:43:28 AM"/>
    <s v="March 11, 2025 8:18:59 AM"/>
    <s v="March 11, 2025 8:20:36 AM"/>
  </r>
  <r>
    <s v="Week1"/>
    <x v="0"/>
    <x v="10"/>
    <s v="JULITA TENEDERO"/>
    <n v="3.5"/>
    <x v="10"/>
    <s v="f7eb7d34-fcc2-470c-b82a-f9824ae8259b"/>
    <s v="March 11, 2025 12:15:28 PM"/>
    <s v="March 11, 2025 12:46:28 PM"/>
    <s v="March 11, 2025 12:50:59 PM"/>
  </r>
  <r>
    <s v="Week1"/>
    <x v="5"/>
    <x v="11"/>
    <s v="JAMES ROWE"/>
    <n v="3.5"/>
    <x v="10"/>
    <s v="548cf9d5-601d-426a-8766-7b991c0fd2e6"/>
    <s v="March 10, 2025 10:23:57 AM"/>
    <s v="March 10, 2025 11:35:58 AM"/>
    <s v="March 10, 2025 11:40:05 AM"/>
  </r>
  <r>
    <s v="Week1"/>
    <x v="5"/>
    <x v="11"/>
    <s v="ROBERT SALAZAR"/>
    <n v="3.5"/>
    <x v="10"/>
    <s v="548cf9d5-601d-426a-8766-7b991c0fd2e6"/>
    <s v="March 10, 2025 7:29:59 AM"/>
    <s v="March 10, 2025 8:12:50 AM"/>
    <s v="March 10, 2025 8:12:50 AM"/>
  </r>
  <r>
    <s v="Week1"/>
    <x v="5"/>
    <x v="11"/>
    <s v="PAMELA PRICE"/>
    <n v="3.5"/>
    <x v="10"/>
    <s v="548cf9d5-601d-426a-8766-7b991c0fd2e6"/>
    <s v="March 10, 2025 10:03:58 AM"/>
    <s v="March 10, 2025 10:59:25 AM"/>
    <s v="March 10, 2025 11:03:23 AM"/>
  </r>
  <r>
    <s v="Week1"/>
    <x v="5"/>
    <x v="11"/>
    <s v="ROBERT GALLEGOS"/>
    <n v="3.5"/>
    <x v="10"/>
    <s v="548cf9d5-601d-426a-8766-7b991c0fd2e6"/>
    <s v="March 10, 2025 9:01:59 AM"/>
    <s v="March 10, 2025 9:30:59 AM"/>
    <s v="March 10, 2025 9:35:30 AM"/>
  </r>
  <r>
    <s v="Week1"/>
    <x v="5"/>
    <x v="11"/>
    <s v="DEBORAH LEE"/>
    <n v="3.5"/>
    <x v="10"/>
    <s v="548cf9d5-601d-426a-8766-7b991c0fd2e6"/>
    <s v="March 10, 2025 3:16:27 PM"/>
    <s v="March 10, 2025 3:30:59 PM"/>
    <s v="March 10, 2025 3:36:52 PM"/>
  </r>
  <r>
    <s v="Week1"/>
    <x v="5"/>
    <x v="11"/>
    <s v="JOSEPH FANNING"/>
    <n v="3.5"/>
    <x v="10"/>
    <s v="548cf9d5-601d-426a-8766-7b991c0fd2e6"/>
    <s v="March 10, 2025 1:45:27 PM"/>
    <s v="March 10, 2025 2:05:29 PM"/>
    <s v="March 10, 2025 2:12:59 PM"/>
  </r>
  <r>
    <s v="Week1"/>
    <x v="5"/>
    <x v="11"/>
    <s v="DAVID DAVIDSON"/>
    <n v="3.5"/>
    <x v="10"/>
    <s v="548cf9d5-601d-426a-8766-7b991c0fd2e6"/>
    <s v="March 10, 2025 6:41:56 AM"/>
    <s v="March 10, 2025 7:11:28 AM"/>
    <s v="March 10, 2025 7:13:08 AM"/>
  </r>
  <r>
    <s v="Week1"/>
    <x v="5"/>
    <x v="11"/>
    <s v="SAM SOO"/>
    <n v="3.5"/>
    <x v="10"/>
    <s v="548cf9d5-601d-426a-8766-7b991c0fd2e6"/>
    <s v="March 10, 2025 2:18:59 PM"/>
    <s v="March 10, 2025 2:47:57 PM"/>
    <s v="March 10, 2025 2:50:16 PM"/>
  </r>
  <r>
    <s v="Week1"/>
    <x v="5"/>
    <x v="11"/>
    <s v="MARLA WINSLOW"/>
    <n v="3.5"/>
    <x v="10"/>
    <s v="548cf9d5-601d-426a-8766-7b991c0fd2e6"/>
    <s v="March 10, 2025 11:56:57 AM"/>
    <s v="March 10, 2025 12:07:59 PM"/>
    <s v="March 10, 2025 12:18:45 PM"/>
  </r>
  <r>
    <s v="Week1"/>
    <x v="0"/>
    <x v="11"/>
    <s v="YOLANDA CORPUS"/>
    <n v="3.5"/>
    <x v="10"/>
    <s v="b4455549-3998-4203-942c-fd92915f35f9"/>
    <s v="March 11, 2025 10:45:22 AM"/>
    <s v="March 11, 2025 11:33:29 AM"/>
    <s v="March 11, 2025 11:35:11 AM"/>
  </r>
  <r>
    <s v="Week1"/>
    <x v="0"/>
    <x v="11"/>
    <s v="NOHEMI GARCIA"/>
    <n v="3.5"/>
    <x v="10"/>
    <s v="b4455549-3998-4203-942c-fd92915f35f9"/>
    <s v="March 11, 2025 7:15:28 AM"/>
    <s v="March 11, 2025 8:02:00 AM"/>
    <s v="March 11, 2025 8:05:20 AM"/>
  </r>
  <r>
    <s v="Week1"/>
    <x v="0"/>
    <x v="11"/>
    <s v="RONNEISHA DICKERSON"/>
    <n v="3.5"/>
    <x v="10"/>
    <s v="b4455549-3998-4203-942c-fd92915f35f9"/>
    <s v="March 11, 2025 1:37:59 PM"/>
    <s v="March 11, 2025 2:10:00 PM"/>
    <s v="March 11, 2025 2:11:38 PM"/>
  </r>
  <r>
    <s v="Week1"/>
    <x v="0"/>
    <x v="11"/>
    <s v="ELVIN WINSLOW"/>
    <n v="3.5"/>
    <x v="10"/>
    <s v="b4455549-3998-4203-942c-fd92915f35f9"/>
    <s v="March 11, 2025 11:52:00 AM"/>
    <s v="March 11, 2025 12:14:28 PM"/>
    <s v="March 11, 2025 12:23:42 PM"/>
  </r>
  <r>
    <s v="Week1"/>
    <x v="0"/>
    <x v="11"/>
    <s v="JENNIFER HUTTON"/>
    <n v="3.5"/>
    <x v="10"/>
    <s v="b4455549-3998-4203-942c-fd92915f35f9"/>
    <s v="March 11, 2025 3:00:28 PM"/>
    <s v="March 11, 2025 3:22:29 PM"/>
    <s v="March 11, 2025 3:29:19 PM"/>
  </r>
  <r>
    <s v="Week1"/>
    <x v="0"/>
    <x v="11"/>
    <s v="BESSIE WILLIAMS"/>
    <n v="3.5"/>
    <x v="10"/>
    <s v="b4455549-3998-4203-942c-fd92915f35f9"/>
    <s v="March 11, 2025 12:29:32 PM"/>
    <s v="March 11, 2025 12:53:58 PM"/>
    <s v="March 11, 2025 12:56:59 PM"/>
  </r>
  <r>
    <s v="Week1"/>
    <x v="0"/>
    <x v="11"/>
    <s v="GREGORY BERKLEY"/>
    <n v="3.5"/>
    <x v="10"/>
    <s v="b4455549-3998-4203-942c-fd92915f35f9"/>
    <s v="March 11, 2025 11:08:29 AM"/>
    <s v="March 11, 2025 11:19:28 AM"/>
    <s v="March 11, 2025 11:21:47 AM"/>
  </r>
  <r>
    <s v="Week1"/>
    <x v="0"/>
    <x v="11"/>
    <s v="ROBIN BENNETT"/>
    <n v="3.5"/>
    <x v="10"/>
    <s v="b4455549-3998-4203-942c-fd92915f35f9"/>
    <s v="March 11, 2025 9:02:24 AM"/>
    <s v="March 11, 2025 9:23:59 AM"/>
    <s v="March 11, 2025 9:28:12 AM"/>
  </r>
  <r>
    <s v="Week1"/>
    <x v="0"/>
    <x v="11"/>
    <s v="EMMANUEL ORUPABO"/>
    <n v="3.5"/>
    <x v="10"/>
    <s v="b4455549-3998-4203-942c-fd92915f35f9"/>
    <s v="March 11, 2025 8:30:25 AM"/>
    <s v="March 11, 2025 9:08:38 AM"/>
    <s v="March 11, 2025 9:08:38 AM"/>
  </r>
  <r>
    <s v="Week1"/>
    <x v="0"/>
    <x v="11"/>
    <s v="DEWAYNE WASHINGTON"/>
    <n v="3.5"/>
    <x v="10"/>
    <s v="b4455549-3998-4203-942c-fd92915f35f9"/>
    <s v="March 11, 2025 1:37:59 PM"/>
    <s v="March 11, 2025 1:55:29 PM"/>
    <s v="March 11, 2025 1:56:48 PM"/>
  </r>
  <r>
    <s v="Week1"/>
    <x v="0"/>
    <x v="11"/>
    <s v="ROBERT SMITH"/>
    <n v="3.5"/>
    <x v="10"/>
    <s v="b4455549-3998-4203-942c-fd92915f35f9"/>
    <s v="March 11, 2025 12:53:58 PM"/>
    <s v="March 11, 2025 1:12:58 PM"/>
    <s v="March 11, 2025 1:19:15 PM"/>
  </r>
  <r>
    <s v="Week1"/>
    <x v="5"/>
    <x v="12"/>
    <s v="BARBARA RIPPLE"/>
    <n v="3.5"/>
    <x v="3"/>
    <s v="7716fc5c-eb12-42af-96b2-0e2060a7c735"/>
    <s v="March 10, 2025 7:49:26 AM"/>
    <s v="March 10, 2025 8:26:26 AM"/>
    <s v="March 10, 2025 8:31:55 AM"/>
  </r>
  <r>
    <s v="Week1"/>
    <x v="5"/>
    <x v="12"/>
    <s v="NYREE MACK"/>
    <n v="3.5"/>
    <x v="3"/>
    <s v="7716fc5c-eb12-42af-96b2-0e2060a7c735"/>
    <s v="March 10, 2025 1:47:55 PM"/>
    <s v="March 10, 2025 2:29:27 PM"/>
    <s v="March 10, 2025 2:31:10 PM"/>
  </r>
  <r>
    <s v="Week1"/>
    <x v="5"/>
    <x v="12"/>
    <s v="JUDGE GLENN"/>
    <n v="3.5"/>
    <x v="3"/>
    <s v="7716fc5c-eb12-42af-96b2-0e2060a7c735"/>
    <s v="March 10, 2025 11:23:12 AM"/>
    <s v="March 10, 2025 11:30:59 AM"/>
    <s v="March 10, 2025 11:36:34 AM"/>
  </r>
  <r>
    <s v="Week1"/>
    <x v="5"/>
    <x v="12"/>
    <s v="CARLOS VELEZ"/>
    <n v="3.5"/>
    <x v="3"/>
    <s v="7716fc5c-eb12-42af-96b2-0e2060a7c735"/>
    <s v="March 10, 2025 7:31:29 AM"/>
    <s v="March 10, 2025 8:15:28 AM"/>
    <s v="March 10, 2025 8:16:24 AM"/>
  </r>
  <r>
    <s v="Week1"/>
    <x v="5"/>
    <x v="12"/>
    <s v="ERIC HAIRSTON"/>
    <n v="3.5"/>
    <x v="3"/>
    <s v="7716fc5c-eb12-42af-96b2-0e2060a7c735"/>
    <s v="March 10, 2025 11:46:26 AM"/>
    <s v="March 10, 2025 12:20:16 PM"/>
    <s v="March 10, 2025 12:20:16 PM"/>
  </r>
  <r>
    <s v="Week1"/>
    <x v="5"/>
    <x v="12"/>
    <s v="ZHAOJI MAI"/>
    <n v="3.5"/>
    <x v="3"/>
    <s v="7716fc5c-eb12-42af-96b2-0e2060a7c735"/>
    <s v="March 10, 2025 9:00:29 AM"/>
    <s v="March 10, 2025 10:05:58 AM"/>
    <s v="March 10, 2025 10:07:07 AM"/>
  </r>
  <r>
    <s v="Week1"/>
    <x v="5"/>
    <x v="12"/>
    <s v="ETHEL DAVIS"/>
    <n v="3.5"/>
    <x v="3"/>
    <s v="7716fc5c-eb12-42af-96b2-0e2060a7c735"/>
    <s v="March 10, 2025 9:32:28 AM"/>
    <s v="March 10, 2025 10:35:58 AM"/>
    <s v="March 10, 2025 10:39:57 AM"/>
  </r>
  <r>
    <s v="Week1"/>
    <x v="0"/>
    <x v="12"/>
    <s v="THOMAS MACY"/>
    <n v="3.5"/>
    <x v="3"/>
    <s v="45a909fa-ea1d-44e9-9fc8-1cdbc0382efd"/>
    <s v="March 11, 2025 8:56:28 AM"/>
    <s v="March 11, 2025 9:40:57 AM"/>
    <s v="March 11, 2025 9:42:51 AM"/>
  </r>
  <r>
    <s v="Week1"/>
    <x v="0"/>
    <x v="12"/>
    <s v="CYNTHIA DUNLAP"/>
    <n v="3.5"/>
    <x v="3"/>
    <s v="45a909fa-ea1d-44e9-9fc8-1cdbc0382efd"/>
    <s v="March 11, 2025 3:02:57 PM"/>
    <s v="March 11, 2025 3:17:27 PM"/>
    <s v="March 11, 2025 3:19:07 PM"/>
  </r>
  <r>
    <s v="Week1"/>
    <x v="0"/>
    <x v="12"/>
    <s v="JOSEPH ESTES"/>
    <n v="3.5"/>
    <x v="3"/>
    <s v="45a909fa-ea1d-44e9-9fc8-1cdbc0382efd"/>
    <s v="March 11, 2025 7:52:58 AM"/>
    <s v="March 11, 2025 8:22:28 AM"/>
    <s v="March 11, 2025 8:24:40 AM"/>
  </r>
  <r>
    <s v="Week1"/>
    <x v="0"/>
    <x v="12"/>
    <s v="JOSHUA GARNER"/>
    <n v="3.5"/>
    <x v="3"/>
    <s v="45a909fa-ea1d-44e9-9fc8-1cdbc0382efd"/>
    <s v="March 11, 2025 7:21:57 AM"/>
    <s v="March 11, 2025 8:14:57 AM"/>
    <s v="March 11, 2025 8:18:03 AM"/>
  </r>
  <r>
    <s v="Week1"/>
    <x v="0"/>
    <x v="12"/>
    <s v="DANIEL ADAMS"/>
    <n v="3.5"/>
    <x v="3"/>
    <s v="45a909fa-ea1d-44e9-9fc8-1cdbc0382efd"/>
    <s v="March 11, 2025 1:52:29 PM"/>
    <s v="March 11, 2025 2:16:55 PM"/>
    <s v="March 11, 2025 2:16:55 PM"/>
  </r>
  <r>
    <s v="Week1"/>
    <x v="0"/>
    <x v="12"/>
    <s v="PAUL SAARI"/>
    <n v="3.5"/>
    <x v="3"/>
    <s v="45a909fa-ea1d-44e9-9fc8-1cdbc0382efd"/>
    <s v="March 11, 2025 9:58:27 AM"/>
    <s v="March 11, 2025 10:23:27 AM"/>
    <s v="March 11, 2025 10:27:22 AM"/>
  </r>
  <r>
    <s v="Week1"/>
    <x v="0"/>
    <x v="12"/>
    <s v="JOEL CROSS"/>
    <n v="3.5"/>
    <x v="3"/>
    <s v="45a909fa-ea1d-44e9-9fc8-1cdbc0382efd"/>
    <s v="March 11, 2025 2:01:29 PM"/>
    <s v="March 11, 2025 2:45:24 PM"/>
    <s v="March 11, 2025 2:48:16 PM"/>
  </r>
  <r>
    <s v="Week1"/>
    <x v="0"/>
    <x v="12"/>
    <s v="LEON PHILLIPS"/>
    <n v="3.5"/>
    <x v="3"/>
    <s v="45a909fa-ea1d-44e9-9fc8-1cdbc0382efd"/>
    <s v="March 11, 2025 10:33:57 AM"/>
    <s v="March 11, 2025 11:12:57 AM"/>
    <s v="March 11, 2025 11:15:28 AM"/>
  </r>
  <r>
    <s v="Week1"/>
    <x v="0"/>
    <x v="12"/>
    <s v="CHRISTOPHER THOMPSON"/>
    <n v="3.5"/>
    <x v="3"/>
    <s v="45a909fa-ea1d-44e9-9fc8-1cdbc0382efd"/>
    <s v="March 11, 2025 7:34:25 AM"/>
    <s v="March 11, 2025 8:14:57 AM"/>
    <s v="March 11, 2025 8:18:01 AM"/>
  </r>
  <r>
    <s v="Week1"/>
    <x v="1"/>
    <x v="12"/>
    <s v="OSCAR JOHNSON"/>
    <n v="3.5"/>
    <x v="3"/>
    <s v="2275661e-091c-4f9d-9a24-0dccb7979173"/>
    <s v="March 12, 2025 9:50:59 AM"/>
    <s v="March 12, 2025 10:29:59 AM"/>
    <s v="March 12, 2025 10:32:45 AM"/>
  </r>
  <r>
    <s v="Week1"/>
    <x v="1"/>
    <x v="12"/>
    <s v="JUAN REYES"/>
    <n v="3.5"/>
    <x v="3"/>
    <s v="2275661e-091c-4f9d-9a24-0dccb7979173"/>
    <s v="March 12, 2025 11:30:23 AM"/>
    <s v="March 12, 2025 11:54:57 AM"/>
    <s v="March 12, 2025 11:57:17 AM"/>
  </r>
  <r>
    <s v="Week1"/>
    <x v="1"/>
    <x v="12"/>
    <s v="RUDOLPH RIZO"/>
    <n v="7"/>
    <x v="3"/>
    <s v="2275661e-091c-4f9d-9a24-0dccb7979173"/>
    <s v="March 12, 2025 7:28:59 AM"/>
    <s v="March 12, 2025 8:09:22 AM"/>
    <s v="March 12, 2025 8:12:45 AM"/>
  </r>
  <r>
    <s v="Week1"/>
    <x v="1"/>
    <x v="12"/>
    <s v="PATRICK DIXON"/>
    <n v="3.5"/>
    <x v="3"/>
    <s v="2275661e-091c-4f9d-9a24-0dccb7979173"/>
    <s v="March 12, 2025 2:03:24 PM"/>
    <s v="March 12, 2025 2:43:25 PM"/>
    <s v="March 12, 2025 2:46:23 PM"/>
  </r>
  <r>
    <s v="Week1"/>
    <x v="1"/>
    <x v="12"/>
    <s v="CARLOS  GIRON"/>
    <n v="3.5"/>
    <x v="3"/>
    <s v="2275661e-091c-4f9d-9a24-0dccb7979173"/>
    <s v="March 12, 2025 12:26:27 PM"/>
    <s v="March 12, 2025 1:35:28 PM"/>
    <s v="March 12, 2025 1:37:15 PM"/>
  </r>
  <r>
    <s v="Week1"/>
    <x v="1"/>
    <x v="12"/>
    <s v="LEANNA STECKER"/>
    <n v="3.5"/>
    <x v="3"/>
    <s v="2275661e-091c-4f9d-9a24-0dccb7979173"/>
    <s v="March 12, 2025 8:51:54 AM"/>
    <s v="March 12, 2025 9:03:59 AM"/>
    <s v="March 12, 2025 9:05:28 AM"/>
  </r>
  <r>
    <s v="Week1"/>
    <x v="1"/>
    <x v="12"/>
    <s v="VERONICA ZAMORA"/>
    <n v="3.5"/>
    <x v="3"/>
    <s v="2275661e-091c-4f9d-9a24-0dccb7979173"/>
    <s v="March 12, 2025 10:05:58 AM"/>
    <s v="March 12, 2025 10:54:26 AM"/>
    <s v="March 12, 2025 10:58:50 AM"/>
  </r>
  <r>
    <s v="Week1"/>
    <x v="1"/>
    <x v="12"/>
    <s v="MARIA PACHECO"/>
    <n v="3.5"/>
    <x v="3"/>
    <s v="2275661e-091c-4f9d-9a24-0dccb7979173"/>
    <s v="March 12, 2025 12:47:28 PM"/>
    <s v="March 12, 2025 1:25:27 PM"/>
    <s v="March 12, 2025 1:28:13 PM"/>
  </r>
  <r>
    <s v="Week1"/>
    <x v="1"/>
    <x v="12"/>
    <s v="CRICELIA LUNA"/>
    <n v="3.5"/>
    <x v="3"/>
    <s v="2275661e-091c-4f9d-9a24-0dccb7979173"/>
    <s v="March 12, 2025 10:44:38 AM"/>
    <s v="March 12, 2025 11:11:22 AM"/>
    <s v="March 12, 2025 11:13:39 AM"/>
  </r>
  <r>
    <s v="Week1"/>
    <x v="2"/>
    <x v="12"/>
    <s v="PAUL RAMOS"/>
    <n v="3.5"/>
    <x v="3"/>
    <s v="bc11f442-7533-43e2-8c6a-bf82534cfa72"/>
    <s v="March 13, 2025 5:09:27 PM"/>
    <s v="March 13, 2025 5:28:28 PM"/>
    <s v="March 13, 2025 5:29:56 PM"/>
  </r>
  <r>
    <s v="Week1"/>
    <x v="2"/>
    <x v="12"/>
    <s v="MICHAEL MYERS"/>
    <n v="0"/>
    <x v="3"/>
    <s v="bc11f442-7533-43e2-8c6a-bf82534cfa72"/>
    <s v="March 13, 2025 2:17:31 PM"/>
    <s v="March 13, 2025 3:39:42 PM"/>
    <s v="March 13, 2025 3:39:43 PM"/>
  </r>
  <r>
    <s v="Week1"/>
    <x v="2"/>
    <x v="12"/>
    <s v="WANGARI NGANGA"/>
    <n v="3.5"/>
    <x v="3"/>
    <s v="bc11f442-7533-43e2-8c6a-bf82534cfa72"/>
    <s v="March 13, 2025 8:10:24 PM"/>
    <s v="March 13, 2025 9:12:28 PM"/>
    <s v="March 13, 2025 9:14:22 PM"/>
  </r>
  <r>
    <s v="Week1"/>
    <x v="2"/>
    <x v="12"/>
    <s v="HELEN GARNER"/>
    <n v="3.5"/>
    <x v="3"/>
    <s v="bc11f442-7533-43e2-8c6a-bf82534cfa72"/>
    <s v="March 13, 2025 5:46:26 PM"/>
    <s v="March 13, 2025 6:02:53 PM"/>
    <s v="March 13, 2025 6:05:24 PM"/>
  </r>
  <r>
    <s v="Week1"/>
    <x v="2"/>
    <x v="12"/>
    <s v="VINCENTE PONDT"/>
    <n v="3.5"/>
    <x v="3"/>
    <s v="bc11f442-7533-43e2-8c6a-bf82534cfa72"/>
    <s v="March 13, 2025 5:20:29 PM"/>
    <s v="March 13, 2025 6:28:55 PM"/>
    <s v="March 13, 2025 6:30:57 PM"/>
  </r>
  <r>
    <s v="Week1"/>
    <x v="2"/>
    <x v="12"/>
    <s v="EMILY MORROW"/>
    <n v="3.5"/>
    <x v="3"/>
    <s v="bc11f442-7533-43e2-8c6a-bf82534cfa72"/>
    <s v="March 13, 2025 3:03:23 PM"/>
    <s v="March 13, 2025 4:01:59 PM"/>
    <s v="March 13, 2025 4:04:20 PM"/>
  </r>
  <r>
    <s v="Week1"/>
    <x v="2"/>
    <x v="12"/>
    <s v="JOHN MORENO"/>
    <n v="3.5"/>
    <x v="3"/>
    <s v="bc11f442-7533-43e2-8c6a-bf82534cfa72"/>
    <s v="March 13, 2025 3:03:23 PM"/>
    <s v="March 13, 2025 4:59:54 PM"/>
    <s v="March 13, 2025 5:01:33 PM"/>
  </r>
  <r>
    <s v="Week1"/>
    <x v="2"/>
    <x v="12"/>
    <s v="SHEILA GREGORY"/>
    <n v="3.5"/>
    <x v="3"/>
    <s v="bc11f442-7533-43e2-8c6a-bf82534cfa72"/>
    <s v="March 13, 2025 8:21:56 PM"/>
    <s v="March 13, 2025 8:47:54 PM"/>
    <s v="March 13, 2025 8:50:26 PM"/>
  </r>
  <r>
    <s v="Week1"/>
    <x v="2"/>
    <x v="12"/>
    <s v="CHRISTOPHER SIMPSON"/>
    <n v="3.5"/>
    <x v="3"/>
    <s v="bc11f442-7533-43e2-8c6a-bf82534cfa72"/>
    <s v="March 13, 2025 6:50:56 PM"/>
    <s v="March 13, 2025 7:45:25 PM"/>
    <s v="March 13, 2025 7:46:47 PM"/>
  </r>
  <r>
    <s v="Week1"/>
    <x v="5"/>
    <x v="13"/>
    <s v="OTHA HEARN"/>
    <n v="3.5"/>
    <x v="11"/>
    <s v="c023ef95-5c05-4b26-bc56-16cfba6068ca"/>
    <s v="March 10, 2025 3:10:59 PM"/>
    <s v="March 10, 2025 3:28:26 PM"/>
    <s v="March 10, 2025 3:32:07 PM"/>
  </r>
  <r>
    <s v="Week1"/>
    <x v="5"/>
    <x v="13"/>
    <s v="PATRICIA DAVIS"/>
    <n v="3.5"/>
    <x v="11"/>
    <s v="c023ef95-5c05-4b26-bc56-16cfba6068ca"/>
    <s v="March 10, 2025 8:00:58 PM"/>
    <s v="March 10, 2025 8:28:58 PM"/>
    <s v="March 10, 2025 8:48:34 PM"/>
  </r>
  <r>
    <s v="Week1"/>
    <x v="5"/>
    <x v="13"/>
    <s v="THOMAS HOLMES"/>
    <n v="3.5"/>
    <x v="11"/>
    <s v="c023ef95-5c05-4b26-bc56-16cfba6068ca"/>
    <s v="March 10, 2025 6:30:27 PM"/>
    <s v="March 10, 2025 7:14:29 PM"/>
    <s v="March 10, 2025 7:20:58 PM"/>
  </r>
  <r>
    <s v="Week1"/>
    <x v="5"/>
    <x v="13"/>
    <s v="JUANA PORTUGAL"/>
    <n v="3.5"/>
    <x v="11"/>
    <s v="c023ef95-5c05-4b26-bc56-16cfba6068ca"/>
    <s v="March 10, 2025 6:47:59 PM"/>
    <s v="March 10, 2025 7:39:56 PM"/>
    <s v="March 10, 2025 7:49:46 PM"/>
  </r>
  <r>
    <s v="Week1"/>
    <x v="5"/>
    <x v="13"/>
    <s v="TINA  DAVIS NWOKE "/>
    <n v="3.5"/>
    <x v="11"/>
    <s v="c023ef95-5c05-4b26-bc56-16cfba6068ca"/>
    <s v="March 10, 2025 9:55:56 PM"/>
    <s v="March 10, 2025 10:24:59 PM"/>
    <s v="March 10, 2025 10:34:13 PM"/>
  </r>
  <r>
    <s v="Week1"/>
    <x v="0"/>
    <x v="13"/>
    <s v="EDDIE CHARLES"/>
    <n v="3.5"/>
    <x v="11"/>
    <s v="92a08ab3-2d2b-456a-95f1-c5f9736c858d"/>
    <s v="March 11, 2025 9:29:29 PM"/>
    <s v="March 11, 2025 9:55:57 PM"/>
    <s v="March 11, 2025 10:10:42 PM"/>
  </r>
  <r>
    <s v="Week1"/>
    <x v="0"/>
    <x v="13"/>
    <s v="USHER  KHAN "/>
    <n v="3.5"/>
    <x v="11"/>
    <s v="92a08ab3-2d2b-456a-95f1-c5f9736c858d"/>
    <s v="March 11, 2025 3:51:29 PM"/>
    <s v="March 11, 2025 4:22:57 PM"/>
    <s v="March 11, 2025 4:28:16 PM"/>
  </r>
  <r>
    <s v="Week1"/>
    <x v="0"/>
    <x v="13"/>
    <s v="JESSICA ROGERS"/>
    <n v="3.5"/>
    <x v="11"/>
    <s v="92a08ab3-2d2b-456a-95f1-c5f9736c858d"/>
    <s v="March 11, 2025 5:31:56 PM"/>
    <s v="March 11, 2025 5:50:27 PM"/>
    <s v="March 11, 2025 5:52:55 PM"/>
  </r>
  <r>
    <s v="Week1"/>
    <x v="0"/>
    <x v="13"/>
    <s v="ALEXYA KING"/>
    <n v="3.5"/>
    <x v="11"/>
    <s v="92a08ab3-2d2b-456a-95f1-c5f9736c858d"/>
    <s v="March 11, 2025 8:45:29 PM"/>
    <s v="March 11, 2025 9:04:26 PM"/>
    <s v="March 11, 2025 9:09:41 PM"/>
  </r>
  <r>
    <s v="Week1"/>
    <x v="0"/>
    <x v="13"/>
    <s v="JONATHAN LEMONS"/>
    <n v="3.5"/>
    <x v="11"/>
    <s v="92a08ab3-2d2b-456a-95f1-c5f9736c858d"/>
    <s v="March 11, 2025 2:51:27 PM"/>
    <s v="March 11, 2025 3:28:58 PM"/>
    <s v="March 11, 2025 3:35:44 PM"/>
  </r>
  <r>
    <s v="Week1"/>
    <x v="0"/>
    <x v="13"/>
    <s v="RAFAEL LUPIAN"/>
    <n v="3.5"/>
    <x v="11"/>
    <s v="92a08ab3-2d2b-456a-95f1-c5f9736c858d"/>
    <s v="March 11, 2025 8:22:59 PM"/>
    <s v="March 11, 2025 8:37:57 PM"/>
    <s v="March 11, 2025 8:40:29 PM"/>
  </r>
  <r>
    <s v="Week1"/>
    <x v="0"/>
    <x v="13"/>
    <s v="SAMUEL LINEBACK"/>
    <n v="3.5"/>
    <x v="11"/>
    <s v="92a08ab3-2d2b-456a-95f1-c5f9736c858d"/>
    <s v="March 11, 2025 2:51:27 PM"/>
    <s v="March 11, 2025 3:28:58 PM"/>
    <s v="March 11, 2025 3:35:45 PM"/>
  </r>
  <r>
    <s v="Week1"/>
    <x v="0"/>
    <x v="13"/>
    <s v="WANDA PAIGE"/>
    <n v="3.5"/>
    <x v="11"/>
    <s v="92a08ab3-2d2b-456a-95f1-c5f9736c858d"/>
    <s v="March 11, 2025 4:53:57 PM"/>
    <s v="March 11, 2025 5:07:58 PM"/>
    <s v="March 11, 2025 5:15:21 PM"/>
  </r>
  <r>
    <s v="Week1"/>
    <x v="0"/>
    <x v="13"/>
    <s v="Kelly  Brown"/>
    <n v="3.5"/>
    <x v="11"/>
    <s v="92a08ab3-2d2b-456a-95f1-c5f9736c858d"/>
    <s v="March 11, 2025 6:47:58 PM"/>
    <s v="March 11, 2025 7:26:27 PM"/>
    <s v="March 11, 2025 7:35:44 PM"/>
  </r>
  <r>
    <s v="Week1"/>
    <x v="2"/>
    <x v="13"/>
    <s v="PAUL WEBB"/>
    <n v="3.5"/>
    <x v="11"/>
    <s v="ed964e1e-3ce8-4939-ab73-17523f1ed759"/>
    <s v="March 13, 2025 8:52:55 PM"/>
    <s v="March 13, 2025 9:21:28 PM"/>
    <s v="March 13, 2025 9:24:21 PM"/>
  </r>
  <r>
    <s v="Week1"/>
    <x v="2"/>
    <x v="13"/>
    <s v="NICOLAS MARTINEZ"/>
    <n v="3.5"/>
    <x v="11"/>
    <s v="ed964e1e-3ce8-4939-ab73-17523f1ed759"/>
    <s v="March 13, 2025 8:31:56 PM"/>
    <s v="March 13, 2025 8:43:56 PM"/>
    <s v="March 13, 2025 8:44:30 PM"/>
  </r>
  <r>
    <s v="Week1"/>
    <x v="2"/>
    <x v="13"/>
    <s v="ALLEN  PICKRELL"/>
    <n v="3.5"/>
    <x v="11"/>
    <s v="ed964e1e-3ce8-4939-ab73-17523f1ed759"/>
    <s v="March 13, 2025 2:51:57 PM"/>
    <s v="March 13, 2025 3:23:59 PM"/>
    <s v="March 13, 2025 3:34:40 PM"/>
  </r>
  <r>
    <s v="Week1"/>
    <x v="2"/>
    <x v="13"/>
    <s v="JAMES STEWART"/>
    <n v="3.5"/>
    <x v="11"/>
    <s v="ed964e1e-3ce8-4939-ab73-17523f1ed759"/>
    <s v="March 13, 2025 4:12:28 PM"/>
    <s v="March 13, 2025 4:58:25 PM"/>
    <s v="March 13, 2025 5:00:52 PM"/>
  </r>
  <r>
    <s v="Week1"/>
    <x v="6"/>
    <x v="13"/>
    <s v="COURTNEY EASLEY"/>
    <n v="3.5"/>
    <x v="11"/>
    <s v="05f77074-acdd-418f-af8b-b912bfaccb84"/>
    <s v="March 16, 2025 7:11:27 PM"/>
    <s v="March 16, 2025 7:38:28 PM"/>
    <s v="March 16, 2025 7:44:08 PM"/>
  </r>
  <r>
    <s v="Week1"/>
    <x v="6"/>
    <x v="13"/>
    <s v="COURTNEY EASLEY"/>
    <n v="3.5"/>
    <x v="11"/>
    <s v="05f77074-acdd-418f-af8b-b912bfaccb84"/>
    <s v="March 16, 2025 4:53:56 PM"/>
    <s v="March 16, 2025 5:46:59 PM"/>
    <s v="March 16, 2025 5:52:17 PM"/>
  </r>
  <r>
    <s v="Week1"/>
    <x v="6"/>
    <x v="13"/>
    <s v="GUADALUPE BANDA"/>
    <n v="3.5"/>
    <x v="11"/>
    <s v="05f77074-acdd-418f-af8b-b912bfaccb84"/>
    <s v="March 16, 2025 5:15:59 PM"/>
    <s v="March 16, 2025 5:27:57 PM"/>
    <s v="March 16, 2025 5:30:09 PM"/>
  </r>
  <r>
    <s v="Week1"/>
    <x v="6"/>
    <x v="13"/>
    <s v="WANGARI NGANGA"/>
    <n v="3.5"/>
    <x v="11"/>
    <s v="05f77074-acdd-418f-af8b-b912bfaccb84"/>
    <s v="March 16, 2025 8:09:58 PM"/>
    <s v="March 16, 2025 9:03:42 PM"/>
    <s v="March 16, 2025 9:03:42 PM"/>
  </r>
  <r>
    <s v="Week1"/>
    <x v="5"/>
    <x v="14"/>
    <s v="WILLIAM WOODSON"/>
    <n v="3.5"/>
    <x v="12"/>
    <s v="8f6f4f99-f4a3-49a5-b37d-05ca761ef035"/>
    <s v="March 10, 2025 7:34:26 AM"/>
    <s v="March 10, 2025 7:46:24 AM"/>
    <s v="March 10, 2025 7:47:00 AM"/>
  </r>
  <r>
    <s v="Week1"/>
    <x v="5"/>
    <x v="14"/>
    <s v="RYAN MELTON"/>
    <n v="3.5"/>
    <x v="12"/>
    <s v="8f6f4f99-f4a3-49a5-b37d-05ca761ef035"/>
    <s v="March 10, 2025 8:00:21 AM"/>
    <s v="March 10, 2025 9:43:25 AM"/>
    <s v="March 10, 2025 9:45:59 AM"/>
  </r>
  <r>
    <s v="Week1"/>
    <x v="5"/>
    <x v="14"/>
    <s v="PEGGY SOTO"/>
    <n v="3.5"/>
    <x v="12"/>
    <s v="8f6f4f99-f4a3-49a5-b37d-05ca761ef035"/>
    <s v="March 10, 2025 10:15:29 AM"/>
    <s v="March 10, 2025 10:49:58 AM"/>
    <s v="March 10, 2025 10:50:59 AM"/>
  </r>
  <r>
    <s v="Week1"/>
    <x v="5"/>
    <x v="14"/>
    <s v="MARIA TERESA OCAMPO"/>
    <n v="3.5"/>
    <x v="12"/>
    <s v="8f6f4f99-f4a3-49a5-b37d-05ca761ef035"/>
    <s v="March 10, 2025 1:50:59 PM"/>
    <s v="March 10, 2025 2:27:29 PM"/>
    <s v="March 10, 2025 2:33:09 PM"/>
  </r>
  <r>
    <s v="Week1"/>
    <x v="5"/>
    <x v="14"/>
    <s v="ADAM DWYER"/>
    <n v="3.5"/>
    <x v="12"/>
    <s v="8f6f4f99-f4a3-49a5-b37d-05ca761ef035"/>
    <s v="March 10, 2025 11:01:22 AM"/>
    <s v="March 10, 2025 11:55:29 AM"/>
    <s v="March 10, 2025 12:05:06 PM"/>
  </r>
  <r>
    <s v="Week1"/>
    <x v="5"/>
    <x v="14"/>
    <s v="IAN KINDLER"/>
    <n v="3.5"/>
    <x v="12"/>
    <s v="8f6f4f99-f4a3-49a5-b37d-05ca761ef035"/>
    <s v="March 10, 2025 8:39:40 AM"/>
    <s v="March 10, 2025 9:23:28 AM"/>
    <s v="March 10, 2025 9:23:49 AM"/>
  </r>
  <r>
    <s v="Week1"/>
    <x v="5"/>
    <x v="14"/>
    <s v="ALMA PULE"/>
    <n v="3.5"/>
    <x v="12"/>
    <s v="8f6f4f99-f4a3-49a5-b37d-05ca761ef035"/>
    <s v="March 10, 2025 12:39:27 PM"/>
    <s v="March 10, 2025 12:52:28 PM"/>
    <s v="March 10, 2025 12:53:04 PM"/>
  </r>
  <r>
    <s v="Week1"/>
    <x v="5"/>
    <x v="14"/>
    <s v="BRADLEY LOPEZ"/>
    <n v="3.5"/>
    <x v="12"/>
    <s v="8f6f4f99-f4a3-49a5-b37d-05ca761ef035"/>
    <s v="March 10, 2025 7:24:58 AM"/>
    <s v="March 10, 2025 8:10:52 AM"/>
    <s v="March 10, 2025 8:12:35 AM"/>
  </r>
  <r>
    <s v="Week1"/>
    <x v="5"/>
    <x v="14"/>
    <s v="DEBORAH LONG"/>
    <n v="3.5"/>
    <x v="12"/>
    <s v="8f6f4f99-f4a3-49a5-b37d-05ca761ef035"/>
    <s v="March 10, 2025 8:00:21 AM"/>
    <s v="March 10, 2025 9:43:25 AM"/>
    <s v="March 10, 2025 9:46:02 AM"/>
  </r>
  <r>
    <s v="Week1"/>
    <x v="5"/>
    <x v="14"/>
    <s v="DEVON COLLINS"/>
    <n v="3.5"/>
    <x v="12"/>
    <s v="8f6f4f99-f4a3-49a5-b37d-05ca761ef035"/>
    <s v="March 10, 2025 1:15:29 PM"/>
    <s v="March 10, 2025 2:48:26 PM"/>
    <s v="March 10, 2025 2:49:53 PM"/>
  </r>
  <r>
    <s v="Week1"/>
    <x v="1"/>
    <x v="14"/>
    <s v="VALERIE CARTER"/>
    <n v="3.5"/>
    <x v="12"/>
    <s v="b6d69628-3f53-4ca9-879e-698c7fd53d00"/>
    <s v="March 12, 2025 9:39:27 AM"/>
    <s v="March 12, 2025 9:46:58 AM"/>
    <s v="March 12, 2025 9:47:24 AM"/>
  </r>
  <r>
    <s v="Week1"/>
    <x v="1"/>
    <x v="14"/>
    <s v="RITA BOYLE"/>
    <n v="3.5"/>
    <x v="12"/>
    <s v="b6d69628-3f53-4ca9-879e-698c7fd53d00"/>
    <s v="March 12, 2025 8:26:58 AM"/>
    <s v="March 12, 2025 8:51:54 AM"/>
    <s v="March 12, 2025 8:52:36 AM"/>
  </r>
  <r>
    <s v="Week1"/>
    <x v="1"/>
    <x v="14"/>
    <s v="MARIA FLORES"/>
    <n v="3.5"/>
    <x v="12"/>
    <s v="b6d69628-3f53-4ca9-879e-698c7fd53d00"/>
    <s v="March 12, 2025 11:28:28 AM"/>
    <s v="March 12, 2025 11:49:27 AM"/>
    <s v="March 12, 2025 11:51:53 AM"/>
  </r>
  <r>
    <s v="Week1"/>
    <x v="1"/>
    <x v="14"/>
    <s v="HUNTER HENRY"/>
    <n v="3.5"/>
    <x v="12"/>
    <s v="b6d69628-3f53-4ca9-879e-698c7fd53d00"/>
    <s v="March 12, 2025 10:44:30 AM"/>
    <s v="March 12, 2025 11:09:25 AM"/>
    <s v="March 12, 2025 11:10:58 AM"/>
  </r>
  <r>
    <s v="Week1"/>
    <x v="1"/>
    <x v="14"/>
    <s v="GP THOMAS"/>
    <n v="3.5"/>
    <x v="12"/>
    <s v="b6d69628-3f53-4ca9-879e-698c7fd53d00"/>
    <s v="March 12, 2025 10:29:24 AM"/>
    <s v="March 12, 2025 12:02:27 PM"/>
    <s v="March 12, 2025 12:06:02 PM"/>
  </r>
  <r>
    <s v="Week1"/>
    <x v="1"/>
    <x v="14"/>
    <s v="ABIGAIL KRAFT"/>
    <n v="3.5"/>
    <x v="12"/>
    <s v="b6d69628-3f53-4ca9-879e-698c7fd53d00"/>
    <s v="March 12, 2025 6:49:24 AM"/>
    <s v="March 12, 2025 7:59:53 AM"/>
    <s v="March 12, 2025 8:02:08 AM"/>
  </r>
  <r>
    <s v="Week1"/>
    <x v="1"/>
    <x v="14"/>
    <s v="JOSEFINA ESTRADA"/>
    <n v="3.5"/>
    <x v="12"/>
    <s v="b6d69628-3f53-4ca9-879e-698c7fd53d00"/>
    <s v="March 12, 2025 9:23:00 AM"/>
    <s v="March 12, 2025 9:58:53 AM"/>
    <s v="March 12, 2025 9:59:31 AM"/>
  </r>
  <r>
    <s v="Week1"/>
    <x v="1"/>
    <x v="14"/>
    <s v="MARJORIE WADE"/>
    <n v="3.5"/>
    <x v="12"/>
    <s v="b6d69628-3f53-4ca9-879e-698c7fd53d00"/>
    <s v="March 12, 2025 3:36:58 PM"/>
    <s v="March 12, 2025 4:35:58 PM"/>
    <s v="March 12, 2025 5:06:41 PM"/>
  </r>
  <r>
    <s v="Week1"/>
    <x v="1"/>
    <x v="14"/>
    <s v="Aurelio Morales "/>
    <n v="3.5"/>
    <x v="12"/>
    <s v="b6d69628-3f53-4ca9-879e-698c7fd53d00"/>
    <s v="March 12, 2025 12:14:25 PM"/>
    <s v="March 12, 2025 12:34:24 PM"/>
    <s v="March 12, 2025 12:36:16 PM"/>
  </r>
  <r>
    <s v="Week1"/>
    <x v="1"/>
    <x v="14"/>
    <s v="EUSEBIO TORRES"/>
    <n v="3.5"/>
    <x v="12"/>
    <s v="b6d69628-3f53-4ca9-879e-698c7fd53d00"/>
    <s v="March 12, 2025 2:38:26 PM"/>
    <s v="March 12, 2025 3:05:24 PM"/>
    <s v="March 12, 2025 3:06:12 PM"/>
  </r>
  <r>
    <s v="Week1"/>
    <x v="1"/>
    <x v="14"/>
    <s v="LANDON HARRIS"/>
    <n v="3.5"/>
    <x v="12"/>
    <s v="b6d69628-3f53-4ca9-879e-698c7fd53d00"/>
    <s v="March 12, 2025 6:20:00 AM"/>
    <s v="March 12, 2025 7:49:58 AM"/>
    <s v="March 12, 2025 7:56:55 AM"/>
  </r>
  <r>
    <s v="Week1"/>
    <x v="2"/>
    <x v="14"/>
    <s v="NAL SUTHERLAND"/>
    <n v="3.5"/>
    <x v="12"/>
    <s v="7493772b-874b-45e1-9419-203f3c5266ba"/>
    <s v="March 13, 2025 10:39:49 AM"/>
    <s v="March 13, 2025 11:03:59 AM"/>
    <s v="March 13, 2025 11:05:29 AM"/>
  </r>
  <r>
    <s v="Week1"/>
    <x v="2"/>
    <x v="14"/>
    <s v="EBONY SHABAZZ"/>
    <n v="3.5"/>
    <x v="12"/>
    <s v="7493772b-874b-45e1-9419-203f3c5266ba"/>
    <s v="March 13, 2025 11:57:58 AM"/>
    <s v="March 13, 2025 12:19:58 PM"/>
    <s v="March 13, 2025 12:21:45 PM"/>
  </r>
  <r>
    <s v="Week1"/>
    <x v="2"/>
    <x v="14"/>
    <s v="FELEKECH DEMISSIE"/>
    <n v="3.5"/>
    <x v="12"/>
    <s v="7493772b-874b-45e1-9419-203f3c5266ba"/>
    <s v="March 13, 2025 2:57:29 PM"/>
    <s v="March 13, 2025 3:50:29 PM"/>
    <s v="March 13, 2025 4:12:47 PM"/>
  </r>
  <r>
    <s v="Week1"/>
    <x v="2"/>
    <x v="14"/>
    <s v="DALIAH ESPINOZA"/>
    <n v="3.5"/>
    <x v="12"/>
    <s v="7493772b-874b-45e1-9419-203f3c5266ba"/>
    <s v="March 13, 2025 2:57:29 PM"/>
    <s v="March 13, 2025 3:25:29 PM"/>
    <s v="March 13, 2025 3:25:58 PM"/>
  </r>
  <r>
    <s v="Week1"/>
    <x v="2"/>
    <x v="14"/>
    <s v="NINA SCHULTZ"/>
    <n v="3.5"/>
    <x v="12"/>
    <s v="7493772b-874b-45e1-9419-203f3c5266ba"/>
    <s v="March 13, 2025 7:06:59 AM"/>
    <s v="March 13, 2025 8:05:00 AM"/>
    <s v="March 13, 2025 8:05:57 AM"/>
  </r>
  <r>
    <s v="Week1"/>
    <x v="2"/>
    <x v="14"/>
    <s v="SAMUEL JACKSON"/>
    <n v="3.5"/>
    <x v="12"/>
    <s v="7493772b-874b-45e1-9419-203f3c5266ba"/>
    <s v="March 13, 2025 6:26:56 AM"/>
    <s v="March 13, 2025 7:20:57 AM"/>
    <s v="March 13, 2025 7:20:57 AM"/>
  </r>
  <r>
    <s v="Week1"/>
    <x v="2"/>
    <x v="14"/>
    <s v="WYATT OBERG"/>
    <n v="3.5"/>
    <x v="12"/>
    <s v="7493772b-874b-45e1-9419-203f3c5266ba"/>
    <s v="March 13, 2025 9:04:27 AM"/>
    <s v="March 13, 2025 9:45:28 AM"/>
    <s v="March 13, 2025 9:47:47 AM"/>
  </r>
  <r>
    <s v="Week1"/>
    <x v="2"/>
    <x v="14"/>
    <s v="EVERETTE PRICE"/>
    <n v="3.5"/>
    <x v="12"/>
    <s v="7493772b-874b-45e1-9419-203f3c5266ba"/>
    <s v="March 13, 2025 12:28:51 PM"/>
    <s v="March 13, 2025 12:41:27 PM"/>
    <s v="March 13, 2025 12:42:17 PM"/>
  </r>
  <r>
    <s v="Week1"/>
    <x v="3"/>
    <x v="14"/>
    <s v="EMANUEL DESLARZES"/>
    <n v="3.5"/>
    <x v="12"/>
    <s v="daa5486d-189a-428f-a813-467f0f36c6e7"/>
    <s v="March 14, 2025 8:35:58 AM"/>
    <s v="March 14, 2025 9:00:20 AM"/>
    <s v="March 14, 2025 9:02:14 AM"/>
  </r>
  <r>
    <s v="Week1"/>
    <x v="3"/>
    <x v="14"/>
    <s v="CESAR SALAS"/>
    <n v="3.5"/>
    <x v="12"/>
    <s v="daa5486d-189a-428f-a813-467f0f36c6e7"/>
    <s v="March 14, 2025 6:20:27 AM"/>
    <s v="March 14, 2025 7:46:56 AM"/>
    <s v="March 14, 2025 8:02:21 AM"/>
  </r>
  <r>
    <s v="Week1"/>
    <x v="3"/>
    <x v="14"/>
    <s v="IAN CASSIDY"/>
    <n v="3.5"/>
    <x v="12"/>
    <s v="daa5486d-189a-428f-a813-467f0f36c6e7"/>
    <s v="March 14, 2025 1:47:27 PM"/>
    <s v="March 14, 2025 2:08:59 PM"/>
    <s v="March 14, 2025 2:10:13 PM"/>
  </r>
  <r>
    <s v="Week1"/>
    <x v="3"/>
    <x v="14"/>
    <s v="MARCUS FRANCO"/>
    <n v="3.5"/>
    <x v="12"/>
    <s v="daa5486d-189a-428f-a813-467f0f36c6e7"/>
    <s v="March 14, 2025 12:55:24 PM"/>
    <s v="March 14, 2025 1:19:23 PM"/>
    <s v="March 14, 2025 1:20:28 PM"/>
  </r>
  <r>
    <s v="Week1"/>
    <x v="3"/>
    <x v="14"/>
    <s v="RYAN LADAY"/>
    <n v="3.5"/>
    <x v="12"/>
    <s v="daa5486d-189a-428f-a813-467f0f36c6e7"/>
    <s v="March 14, 2025 7:28:29 AM"/>
    <s v="March 14, 2025 7:46:56 AM"/>
    <s v="March 14, 2025 8:02:19 AM"/>
  </r>
  <r>
    <s v="Week1"/>
    <x v="3"/>
    <x v="14"/>
    <s v="JOSEPHINE MILLS"/>
    <n v="3.5"/>
    <x v="12"/>
    <s v="daa5486d-189a-428f-a813-467f0f36c6e7"/>
    <s v="March 14, 2025 12:40:56 PM"/>
    <s v="March 14, 2025 1:05:43 PM"/>
    <s v="March 14, 2025 1:05:43 PM"/>
  </r>
  <r>
    <s v="Week1"/>
    <x v="3"/>
    <x v="14"/>
    <s v="JEFFREY KOGUTT"/>
    <n v="3.5"/>
    <x v="12"/>
    <s v="daa5486d-189a-428f-a813-467f0f36c6e7"/>
    <s v="March 14, 2025 2:39:26 PM"/>
    <s v="March 14, 2025 3:10:55 PM"/>
    <s v="March 14, 2025 3:11:35 PM"/>
  </r>
  <r>
    <s v="Week1"/>
    <x v="3"/>
    <x v="14"/>
    <s v="AIDAN THURMAN"/>
    <n v="3.5"/>
    <x v="12"/>
    <s v="daa5486d-189a-428f-a813-467f0f36c6e7"/>
    <s v="March 14, 2025 7:16:23 AM"/>
    <s v="March 14, 2025 7:46:56 AM"/>
    <s v="March 14, 2025 8:02:17 AM"/>
  </r>
  <r>
    <s v="Week1"/>
    <x v="3"/>
    <x v="14"/>
    <s v="TEKLE SHABAI"/>
    <n v="3.5"/>
    <x v="12"/>
    <s v="daa5486d-189a-428f-a813-467f0f36c6e7"/>
    <s v="March 14, 2025 11:21:57 AM"/>
    <s v="March 14, 2025 11:39:52 AM"/>
    <s v="March 14, 2025 11:41:05 AM"/>
  </r>
  <r>
    <s v="Week1"/>
    <x v="3"/>
    <x v="14"/>
    <s v="DARRYL STUMPF"/>
    <n v="3.5"/>
    <x v="12"/>
    <s v="daa5486d-189a-428f-a813-467f0f36c6e7"/>
    <s v="March 14, 2025 10:23:59 AM"/>
    <s v="March 14, 2025 10:37:32 AM"/>
    <s v="March 14, 2025 10:37:32 AM"/>
  </r>
  <r>
    <s v="Week1"/>
    <x v="3"/>
    <x v="14"/>
    <s v="LAKEITHA ETCHEN"/>
    <n v="3.5"/>
    <x v="12"/>
    <s v="daa5486d-189a-428f-a813-467f0f36c6e7"/>
    <s v="March 14, 2025 11:56:27 AM"/>
    <s v="March 14, 2025 12:22:00 PM"/>
    <s v="March 14, 2025 12:24:21 PM"/>
  </r>
  <r>
    <s v="Week1"/>
    <x v="3"/>
    <x v="14"/>
    <s v="NEDRA REDWINE"/>
    <n v="3.5"/>
    <x v="12"/>
    <s v="daa5486d-189a-428f-a813-467f0f36c6e7"/>
    <s v="March 14, 2025 9:09:53 AM"/>
    <s v="March 14, 2025 9:55:28 AM"/>
    <s v="March 14, 2025 9:56:42 AM"/>
  </r>
  <r>
    <s v="Week1"/>
    <x v="3"/>
    <x v="14"/>
    <s v="JOSE BETANCOURT ARELLANO"/>
    <n v="3.5"/>
    <x v="12"/>
    <s v="daa5486d-189a-428f-a813-467f0f36c6e7"/>
    <s v="March 14, 2025 3:40:26 PM"/>
    <s v="March 14, 2025 4:00:26 PM"/>
    <s v="March 14, 2025 4:03:28 PM"/>
  </r>
  <r>
    <s v="Week1"/>
    <x v="5"/>
    <x v="15"/>
    <s v="JASON DIMAS"/>
    <n v="3.5"/>
    <x v="3"/>
    <s v="17ad0ef0-9865-4530-9be4-50ae4c708bb0"/>
    <s v="March 10, 2025 2:43:51 PM"/>
    <s v="March 10, 2025 2:58:29 PM"/>
    <s v="March 10, 2025 3:00:15 PM"/>
  </r>
  <r>
    <s v="Week1"/>
    <x v="5"/>
    <x v="15"/>
    <s v="JACKSON CAPLINGER"/>
    <n v="3.5"/>
    <x v="3"/>
    <s v="17ad0ef0-9865-4530-9be4-50ae4c708bb0"/>
    <s v="March 10, 2025 1:25:58 PM"/>
    <s v="March 10, 2025 2:18:24 PM"/>
    <s v="March 10, 2025 2:19:58 PM"/>
  </r>
  <r>
    <s v="Week1"/>
    <x v="5"/>
    <x v="15"/>
    <s v="ROWENA CAJUCOM"/>
    <n v="3.5"/>
    <x v="3"/>
    <s v="17ad0ef0-9865-4530-9be4-50ae4c708bb0"/>
    <s v="March 10, 2025 4:48:28 PM"/>
    <s v="March 10, 2025 5:04:25 PM"/>
    <s v="March 10, 2025 5:08:48 PM"/>
  </r>
  <r>
    <s v="Week1"/>
    <x v="5"/>
    <x v="15"/>
    <s v="VICKIE GALANIS"/>
    <n v="3.5"/>
    <x v="3"/>
    <s v="17ad0ef0-9865-4530-9be4-50ae4c708bb0"/>
    <s v="March 10, 2025 4:18:59 PM"/>
    <s v="March 10, 2025 4:38:53 PM"/>
    <s v="March 10, 2025 4:41:22 PM"/>
  </r>
  <r>
    <s v="Week1"/>
    <x v="5"/>
    <x v="15"/>
    <s v="JOSEPH FANNING"/>
    <n v="3.5"/>
    <x v="3"/>
    <s v="17ad0ef0-9865-4530-9be4-50ae4c708bb0"/>
    <s v="March 10, 2025 7:15:29 AM"/>
    <s v="March 10, 2025 8:01:57 AM"/>
    <s v="March 10, 2025 8:07:53 AM"/>
  </r>
  <r>
    <s v="Week1"/>
    <x v="5"/>
    <x v="15"/>
    <s v="THOMAS MACY"/>
    <n v="3.5"/>
    <x v="3"/>
    <s v="17ad0ef0-9865-4530-9be4-50ae4c708bb0"/>
    <s v="March 10, 2025 7:45:53 AM"/>
    <s v="March 10, 2025 8:28:26 AM"/>
    <s v="March 10, 2025 8:31:10 AM"/>
  </r>
  <r>
    <s v="Week1"/>
    <x v="5"/>
    <x v="15"/>
    <s v="VICKY BLASHFILED"/>
    <n v="3.5"/>
    <x v="3"/>
    <s v="17ad0ef0-9865-4530-9be4-50ae4c708bb0"/>
    <s v="March 10, 2025 9:26:56 AM"/>
    <s v="March 10, 2025 9:51:21 AM"/>
    <s v="March 10, 2025 9:54:29 AM"/>
  </r>
  <r>
    <s v="Week1"/>
    <x v="5"/>
    <x v="15"/>
    <s v="SANDRA PARKER"/>
    <n v="3.5"/>
    <x v="3"/>
    <s v="17ad0ef0-9865-4530-9be4-50ae4c708bb0"/>
    <s v="March 10, 2025 8:56:52 AM"/>
    <s v="March 10, 2025 9:39:55 AM"/>
    <s v="March 10, 2025 9:42:39 AM"/>
  </r>
  <r>
    <s v="Week1"/>
    <x v="5"/>
    <x v="15"/>
    <s v="MARIA INSIGNARES POLO"/>
    <n v="3.5"/>
    <x v="3"/>
    <s v="17ad0ef0-9865-4530-9be4-50ae4c708bb0"/>
    <s v="March 10, 2025 10:15:26 AM"/>
    <s v="March 10, 2025 10:25:59 AM"/>
    <s v="March 10, 2025 10:30:08 AM"/>
  </r>
  <r>
    <s v="Week1"/>
    <x v="5"/>
    <x v="15"/>
    <s v="JAMES KELLEY"/>
    <n v="3.5"/>
    <x v="3"/>
    <s v="17ad0ef0-9865-4530-9be4-50ae4c708bb0"/>
    <s v="March 10, 2025 10:05:57 AM"/>
    <s v="March 10, 2025 10:41:59 AM"/>
    <s v="March 10, 2025 10:44:28 AM"/>
  </r>
  <r>
    <s v="Week1"/>
    <x v="5"/>
    <x v="15"/>
    <s v="SCOTT DONOHUE"/>
    <n v="3.5"/>
    <x v="3"/>
    <s v="17ad0ef0-9865-4530-9be4-50ae4c708bb0"/>
    <s v="March 10, 2025 2:38:59 PM"/>
    <s v="March 10, 2025 2:58:29 PM"/>
    <s v="March 10, 2025 3:00:13 PM"/>
  </r>
  <r>
    <s v="Week1"/>
    <x v="5"/>
    <x v="15"/>
    <s v="PEYTON CLARK"/>
    <n v="3.5"/>
    <x v="3"/>
    <s v="17ad0ef0-9865-4530-9be4-50ae4c708bb0"/>
    <s v="March 10, 2025 1:51:26 PM"/>
    <s v="March 10, 2025 2:10:53 PM"/>
    <s v="March 10, 2025 2:11:24 PM"/>
  </r>
  <r>
    <s v="Week1"/>
    <x v="5"/>
    <x v="15"/>
    <s v="SALIM KHOJA"/>
    <n v="3.5"/>
    <x v="3"/>
    <s v="17ad0ef0-9865-4530-9be4-50ae4c708bb0"/>
    <s v="March 10, 2025 11:58:24 AM"/>
    <s v="March 10, 2025 12:35:27 PM"/>
    <s v="March 10, 2025 12:36:18 PM"/>
  </r>
  <r>
    <s v="Week1"/>
    <x v="5"/>
    <x v="15"/>
    <s v="PAUL RAMOS"/>
    <n v="3.5"/>
    <x v="3"/>
    <s v="17ad0ef0-9865-4530-9be4-50ae4c708bb0"/>
    <s v="March 10, 2025 3:04:23 PM"/>
    <s v="March 10, 2025 3:32:55 PM"/>
    <s v="March 10, 2025 3:33:57 PM"/>
  </r>
  <r>
    <s v="Week1"/>
    <x v="6"/>
    <x v="15"/>
    <s v="MARILYN RAMEY"/>
    <n v="3.5"/>
    <x v="3"/>
    <s v="3be90588-197e-4a8d-aee0-f06fe6df6d97"/>
    <s v="March 16, 2025 9:02:23 AM"/>
    <s v="March 16, 2025 9:13:24 AM"/>
    <s v="March 16, 2025 9:15:47 AM"/>
  </r>
  <r>
    <s v="Week1"/>
    <x v="6"/>
    <x v="15"/>
    <s v="MUHAMMAD KHAN"/>
    <n v="3.5"/>
    <x v="3"/>
    <s v="3be90588-197e-4a8d-aee0-f06fe6df6d97"/>
    <s v="March 16, 2025 10:00:57 AM"/>
    <s v="March 16, 2025 10:08:20 AM"/>
    <s v="March 16, 2025 10:08:53 AM"/>
  </r>
  <r>
    <s v="Week1"/>
    <x v="6"/>
    <x v="15"/>
    <s v="TRUDIE BAGGETT"/>
    <n v="3.5"/>
    <x v="3"/>
    <s v="3be90588-197e-4a8d-aee0-f06fe6df6d97"/>
    <s v="March 16, 2025 11:18:24 AM"/>
    <s v="March 16, 2025 11:32:28 AM"/>
    <s v="March 16, 2025 11:35:01 AM"/>
  </r>
  <r>
    <s v="Week1"/>
    <x v="6"/>
    <x v="15"/>
    <s v="JUSTIN MALDONADO"/>
    <n v="3.5"/>
    <x v="3"/>
    <s v="3be90588-197e-4a8d-aee0-f06fe6df6d97"/>
    <s v="March 16, 2025 10:39:55 AM"/>
    <s v="March 16, 2025 10:56:20 AM"/>
    <s v="March 16, 2025 10:58:25 AM"/>
  </r>
  <r>
    <s v="Week1"/>
    <x v="6"/>
    <x v="15"/>
    <s v="LINDA MITCHELL"/>
    <n v="3.5"/>
    <x v="3"/>
    <s v="3be90588-197e-4a8d-aee0-f06fe6df6d97"/>
    <s v="March 16, 2025 11:53:27 AM"/>
    <s v="March 16, 2025 12:22:45 PM"/>
    <s v="March 16, 2025 12:22:45 PM"/>
  </r>
  <r>
    <s v="Week1"/>
    <x v="6"/>
    <x v="15"/>
    <s v="BONNIE LIEBERMAN"/>
    <n v="3.5"/>
    <x v="3"/>
    <s v="3be90588-197e-4a8d-aee0-f06fe6df6d97"/>
    <s v="March 16, 2025 12:29:56 PM"/>
    <s v="March 16, 2025 12:40:23 PM"/>
    <s v="March 16, 2025 12:43:28 PM"/>
  </r>
  <r>
    <s v="Week1"/>
    <x v="6"/>
    <x v="15"/>
    <s v="RHONDA SWLAIMON"/>
    <n v="3.5"/>
    <x v="3"/>
    <s v="3be90588-197e-4a8d-aee0-f06fe6df6d97"/>
    <s v="March 16, 2025 12:57:53 PM"/>
    <s v="March 16, 2025 1:10:29 PM"/>
    <s v="March 16, 2025 1:13:08 PM"/>
  </r>
  <r>
    <s v="Week1"/>
    <x v="6"/>
    <x v="15"/>
    <s v="Stuart Ashcraft"/>
    <n v="3.5"/>
    <x v="3"/>
    <s v="3be90588-197e-4a8d-aee0-f06fe6df6d97"/>
    <s v="March 16, 2025 6:36:53 AM"/>
    <s v="March 16, 2025 6:49:59 AM"/>
    <s v="March 16, 2025 7:01:49 AM"/>
  </r>
  <r>
    <s v="Week1"/>
    <x v="2"/>
    <x v="16"/>
    <s v="MARY PARSONS"/>
    <n v="3.5"/>
    <x v="7"/>
    <s v="a1685714-e9d9-46db-bc10-e95540599489"/>
    <s v="March 13, 2025 2:44:27 PM"/>
    <s v="March 13, 2025 3:45:57 PM"/>
    <s v="March 13, 2025 3:48:09 PM"/>
  </r>
  <r>
    <s v="Week1"/>
    <x v="2"/>
    <x v="16"/>
    <s v="ALEXYA KING"/>
    <n v="3.5"/>
    <x v="7"/>
    <s v="a1685714-e9d9-46db-bc10-e95540599489"/>
    <s v="March 13, 2025 8:44:56 PM"/>
    <s v="March 13, 2025 9:24:29 PM"/>
    <s v="March 13, 2025 9:27:07 PM"/>
  </r>
  <r>
    <s v="Week1"/>
    <x v="2"/>
    <x v="16"/>
    <s v="RAFAEL LUPIAN"/>
    <n v="3.5"/>
    <x v="7"/>
    <s v="a1685714-e9d9-46db-bc10-e95540599489"/>
    <s v="March 13, 2025 8:15:27 PM"/>
    <s v="March 13, 2025 9:04:28 PM"/>
    <s v="March 13, 2025 9:10:12 PM"/>
  </r>
  <r>
    <s v="Week1"/>
    <x v="2"/>
    <x v="16"/>
    <s v="JERRY ANDREWS"/>
    <n v="3.5"/>
    <x v="7"/>
    <s v="a1685714-e9d9-46db-bc10-e95540599489"/>
    <s v="March 13, 2025 6:57:29 PM"/>
    <s v="March 13, 2025 7:11:56 PM"/>
    <s v="March 13, 2025 7:14:38 PM"/>
  </r>
  <r>
    <s v="Week1"/>
    <x v="2"/>
    <x v="16"/>
    <s v="TANDRA HOOPER"/>
    <n v="3.5"/>
    <x v="7"/>
    <s v="a1685714-e9d9-46db-bc10-e95540599489"/>
    <s v="March 13, 2025 4:33:59 PM"/>
    <s v="March 13, 2025 5:42:29 PM"/>
    <s v="March 13, 2025 5:45:09 PM"/>
  </r>
  <r>
    <s v="Week1"/>
    <x v="2"/>
    <x v="16"/>
    <s v="JOANN WARD"/>
    <n v="3.5"/>
    <x v="7"/>
    <s v="a1685714-e9d9-46db-bc10-e95540599489"/>
    <s v="March 13, 2025 1:45:59 PM"/>
    <s v="March 13, 2025 3:20:29 PM"/>
    <s v="March 13, 2025 3:28:08 PM"/>
  </r>
  <r>
    <s v="Week1"/>
    <x v="3"/>
    <x v="16"/>
    <s v="ISIDRO MEJIA-MALAGON"/>
    <n v="3.5"/>
    <x v="7"/>
    <s v="04a8b0b1-31b3-4949-bb4a-f6020f97b894"/>
    <s v="March 14, 2025 5:46:56 PM"/>
    <s v="March 14, 2025 6:10:59 PM"/>
    <s v="March 14, 2025 6:14:39 PM"/>
  </r>
  <r>
    <s v="Week1"/>
    <x v="3"/>
    <x v="16"/>
    <s v="SANDRA ROBINSON"/>
    <n v="3.5"/>
    <x v="7"/>
    <s v="04a8b0b1-31b3-4949-bb4a-f6020f97b894"/>
    <s v="March 14, 2025 8:30:24 PM"/>
    <s v="March 14, 2025 9:15:59 PM"/>
    <s v="March 14, 2025 9:20:41 PM"/>
  </r>
  <r>
    <s v="Week1"/>
    <x v="3"/>
    <x v="16"/>
    <s v="JONATHAN COYNE"/>
    <n v="3.5"/>
    <x v="7"/>
    <s v="04a8b0b1-31b3-4949-bb4a-f6020f97b894"/>
    <s v="March 14, 2025 2:24:59 PM"/>
    <s v="March 14, 2025 2:45:23 PM"/>
    <s v="March 14, 2025 2:54:08 PM"/>
  </r>
  <r>
    <s v="Week1"/>
    <x v="3"/>
    <x v="16"/>
    <s v="MANUEL RODRIGUEZ"/>
    <n v="3.5"/>
    <x v="7"/>
    <s v="04a8b0b1-31b3-4949-bb4a-f6020f97b894"/>
    <s v="March 14, 2025 9:36:56 PM"/>
    <s v="March 14, 2025 10:24:59 PM"/>
    <s v="March 14, 2025 10:29:14 PM"/>
  </r>
  <r>
    <s v="Week1"/>
    <x v="3"/>
    <x v="16"/>
    <s v="JONATHAN COYNE"/>
    <n v="3.5"/>
    <x v="7"/>
    <s v="04a8b0b1-31b3-4949-bb4a-f6020f97b894"/>
    <s v="March 14, 2025 8:29:58 PM"/>
    <s v="March 14, 2025 8:47:59 PM"/>
    <s v="March 14, 2025 8:56:30 PM"/>
  </r>
  <r>
    <s v="Week1"/>
    <x v="3"/>
    <x v="16"/>
    <s v="TINA  DAVIS NWOKE "/>
    <n v="3.5"/>
    <x v="7"/>
    <s v="04a8b0b1-31b3-4949-bb4a-f6020f97b894"/>
    <s v="March 14, 2025 4:49:57 PM"/>
    <s v="March 14, 2025 5:17:29 PM"/>
    <s v="March 14, 2025 5:46:22 PM"/>
  </r>
  <r>
    <s v="Week1"/>
    <x v="3"/>
    <x v="16"/>
    <s v="CHESTER   MCGEE"/>
    <n v="3.5"/>
    <x v="7"/>
    <s v="04a8b0b1-31b3-4949-bb4a-f6020f97b894"/>
    <s v="March 14, 2025 8:01:29 PM"/>
    <s v="March 14, 2025 8:21:57 PM"/>
    <s v="March 14, 2025 8:24:37 PM"/>
  </r>
  <r>
    <s v="Week1"/>
    <x v="3"/>
    <x v="16"/>
    <s v="NANCY LUJAN"/>
    <n v="3.5"/>
    <x v="7"/>
    <s v="04a8b0b1-31b3-4949-bb4a-f6020f97b894"/>
    <s v="March 14, 2025 11:38:27 PM"/>
    <s v="March 15, 2025 12:01:58 AM"/>
    <s v="March 15, 2025 12:06:51 AM"/>
  </r>
  <r>
    <s v="Week1"/>
    <x v="3"/>
    <x v="16"/>
    <s v="BRITTANY WRIGHT"/>
    <n v="3.5"/>
    <x v="7"/>
    <s v="04a8b0b1-31b3-4949-bb4a-f6020f97b894"/>
    <s v="March 14, 2025 5:17:29 PM"/>
    <s v="March 14, 2025 6:30:22 PM"/>
    <s v="March 14, 2025 6:34:15 PM"/>
  </r>
  <r>
    <s v="Week1"/>
    <x v="3"/>
    <x v="16"/>
    <s v="NATASHA RANDOLPH"/>
    <n v="3.5"/>
    <x v="7"/>
    <s v="04a8b0b1-31b3-4949-bb4a-f6020f97b894"/>
    <s v="March 14, 2025 3:26:57 PM"/>
    <s v="March 14, 2025 4:33:29 PM"/>
    <s v="March 14, 2025 4:37:39 PM"/>
  </r>
  <r>
    <s v="Week1"/>
    <x v="3"/>
    <x v="16"/>
    <s v="ZAKIAH GREEN"/>
    <n v="3.5"/>
    <x v="7"/>
    <s v="04a8b0b1-31b3-4949-bb4a-f6020f97b894"/>
    <s v="March 14, 2025 7:08:58 PM"/>
    <s v="March 14, 2025 7:41:30 PM"/>
    <s v="March 14, 2025 7:44:06 PM"/>
  </r>
  <r>
    <s v="Week1"/>
    <x v="3"/>
    <x v="16"/>
    <s v="MALCOLM JACKSON"/>
    <n v="3.5"/>
    <x v="7"/>
    <s v="04a8b0b1-31b3-4949-bb4a-f6020f97b894"/>
    <s v="March 14, 2025 3:26:57 PM"/>
    <s v="March 14, 2025 4:33:29 PM"/>
    <s v="March 14, 2025 4:37:41 PM"/>
  </r>
  <r>
    <s v="Week1"/>
    <x v="3"/>
    <x v="16"/>
    <s v="BARBARA WALKER"/>
    <n v="3.5"/>
    <x v="7"/>
    <s v="04a8b0b1-31b3-4949-bb4a-f6020f97b894"/>
    <s v="March 14, 2025 3:26:57 PM"/>
    <s v="March 14, 2025 4:13:57 PM"/>
    <s v="March 14, 2025 4:15:40 PM"/>
  </r>
  <r>
    <s v="Week1"/>
    <x v="3"/>
    <x v="16"/>
    <s v="ALICIA JOHNSON"/>
    <n v="3.5"/>
    <x v="7"/>
    <s v="04a8b0b1-31b3-4949-bb4a-f6020f97b894"/>
    <s v="March 14, 2025 3:26:57 PM"/>
    <s v="March 14, 2025 4:05:57 PM"/>
    <s v="March 14, 2025 4:08:58 PM"/>
  </r>
  <r>
    <s v="Week1"/>
    <x v="4"/>
    <x v="16"/>
    <s v="JAIME DAVIDSON"/>
    <n v="3.5"/>
    <x v="7"/>
    <s v="dd1c18ba-18a6-4870-b84c-096480ecee20"/>
    <s v="March 15, 2025 8:45:28 PM"/>
    <s v="March 15, 2025 9:00:26 PM"/>
    <s v="March 15, 2025 9:05:19 PM"/>
  </r>
  <r>
    <s v="Week1"/>
    <x v="4"/>
    <x v="16"/>
    <s v="SHELLEY OLSEN"/>
    <n v="3.5"/>
    <x v="7"/>
    <s v="dd1c18ba-18a6-4870-b84c-096480ecee20"/>
    <s v="March 15, 2025 10:42:59 PM"/>
    <s v="March 15, 2025 11:09:57 PM"/>
    <s v="March 15, 2025 11:13:49 PM"/>
  </r>
  <r>
    <s v="Week1"/>
    <x v="4"/>
    <x v="16"/>
    <s v="ANIYAH CARTER"/>
    <n v="3.5"/>
    <x v="7"/>
    <s v="dd1c18ba-18a6-4870-b84c-096480ecee20"/>
    <s v="March 15, 2025 4:08:28 PM"/>
    <s v="March 15, 2025 5:26:15 PM"/>
    <s v="March 15, 2025 5:30:29 PM"/>
  </r>
  <r>
    <s v="Week1"/>
    <x v="4"/>
    <x v="16"/>
    <s v="URVASHI MEHTA"/>
    <n v="3.5"/>
    <x v="7"/>
    <s v="dd1c18ba-18a6-4870-b84c-096480ecee20"/>
    <s v="March 15, 2025 7:11:29 PM"/>
    <s v="March 15, 2025 8:08:24 PM"/>
    <s v="March 15, 2025 8:13:22 PM"/>
  </r>
  <r>
    <s v="Week1"/>
    <x v="4"/>
    <x v="16"/>
    <s v="JAMES HUBBARD"/>
    <n v="3.5"/>
    <x v="7"/>
    <s v="dd1c18ba-18a6-4870-b84c-096480ecee20"/>
    <s v="March 15, 2025 3:25:23 PM"/>
    <s v="March 15, 2025 3:34:24 PM"/>
    <s v="March 15, 2025 3:39:00 PM"/>
  </r>
  <r>
    <s v="Week1"/>
    <x v="6"/>
    <x v="16"/>
    <s v="ILIANA ROJAS"/>
    <n v="3.5"/>
    <x v="7"/>
    <s v="04ae3d4c-8bc7-4318-8900-613dfb540324"/>
    <s v="March 16, 2025 4:07:27 PM"/>
    <s v="March 16, 2025 5:02:58 PM"/>
    <s v="March 16, 2025 5:12:52 PM"/>
  </r>
  <r>
    <s v="Week1"/>
    <x v="6"/>
    <x v="16"/>
    <s v="CHERVANNA COLLINS"/>
    <n v="3.5"/>
    <x v="7"/>
    <s v="04ae3d4c-8bc7-4318-8900-613dfb540324"/>
    <s v="March 16, 2025 8:29:52 PM"/>
    <s v="March 16, 2025 8:51:26 PM"/>
    <s v="March 16, 2025 8:55:50 PM"/>
  </r>
  <r>
    <s v="Week1"/>
    <x v="6"/>
    <x v="16"/>
    <s v="EDDIE CHARLES"/>
    <n v="3.5"/>
    <x v="7"/>
    <s v="04ae3d4c-8bc7-4318-8900-613dfb540324"/>
    <s v="March 16, 2025 7:59:59 PM"/>
    <s v="March 16, 2025 8:13:59 PM"/>
    <s v="March 16, 2025 8:18:52 PM"/>
  </r>
  <r>
    <s v="Week1"/>
    <x v="6"/>
    <x v="16"/>
    <s v="TIMOTHY EDWARDS"/>
    <n v="3.5"/>
    <x v="7"/>
    <s v="04ae3d4c-8bc7-4318-8900-613dfb540324"/>
    <s v="March 16, 2025 9:10:55 PM"/>
    <s v="March 16, 2025 9:53:59 PM"/>
    <s v="March 16, 2025 9:56:59 PM"/>
  </r>
  <r>
    <s v="Week1"/>
    <x v="6"/>
    <x v="16"/>
    <s v="ETHEL POPE"/>
    <n v="3.5"/>
    <x v="7"/>
    <s v="04ae3d4c-8bc7-4318-8900-613dfb540324"/>
    <s v="March 16, 2025 10:55:28 PM"/>
    <s v="March 16, 2025 11:23:56 PM"/>
    <s v="March 16, 2025 11:27:53 PM"/>
  </r>
  <r>
    <s v="Week1"/>
    <x v="6"/>
    <x v="16"/>
    <s v="ALVIN TURNER"/>
    <n v="3.5"/>
    <x v="7"/>
    <s v="04ae3d4c-8bc7-4318-8900-613dfb540324"/>
    <s v="March 16, 2025 5:35:58 PM"/>
    <s v="March 16, 2025 5:54:27 PM"/>
    <s v="March 16, 2025 6:00:39 PM"/>
  </r>
  <r>
    <s v="Week1"/>
    <x v="6"/>
    <x v="16"/>
    <s v="JORDAN MURRELL"/>
    <n v="3.5"/>
    <x v="7"/>
    <s v="04ae3d4c-8bc7-4318-8900-613dfb540324"/>
    <s v="March 16, 2025 7:05:27 PM"/>
    <s v="March 16, 2025 7:23:56 PM"/>
    <s v="March 16, 2025 7:25:19 PM"/>
  </r>
  <r>
    <s v="Week1"/>
    <x v="5"/>
    <x v="17"/>
    <s v="ALFONSO HERNANDEZ"/>
    <n v="3.5"/>
    <x v="3"/>
    <s v="d18354c8-da2f-4c9f-9f51-fdb8caf308cf"/>
    <s v="March 10, 2025 10:01:58 AM"/>
    <s v="March 10, 2025 10:22:28 AM"/>
    <s v="March 10, 2025 10:28:07 AM"/>
  </r>
  <r>
    <s v="Week1"/>
    <x v="5"/>
    <x v="17"/>
    <s v="MAURICIO TOVAR"/>
    <n v="3.5"/>
    <x v="3"/>
    <s v="d18354c8-da2f-4c9f-9f51-fdb8caf308cf"/>
    <s v="March 10, 2025 2:08:26 PM"/>
    <s v="March 10, 2025 2:34:29 PM"/>
    <s v="March 10, 2025 2:35:43 PM"/>
  </r>
  <r>
    <s v="Week1"/>
    <x v="5"/>
    <x v="17"/>
    <s v="ZARLINA MANNING"/>
    <n v="3.5"/>
    <x v="3"/>
    <s v="d18354c8-da2f-4c9f-9f51-fdb8caf308cf"/>
    <s v="March 10, 2025 7:57:56 AM"/>
    <s v="March 10, 2025 8:23:57 AM"/>
    <s v="March 10, 2025 8:29:18 AM"/>
  </r>
  <r>
    <s v="Week1"/>
    <x v="5"/>
    <x v="17"/>
    <s v="JAMES WELLING"/>
    <n v="3.5"/>
    <x v="3"/>
    <s v="d18354c8-da2f-4c9f-9f51-fdb8caf308cf"/>
    <s v="March 10, 2025 3:48:28 PM"/>
    <s v="March 10, 2025 4:09:52 PM"/>
    <s v="March 10, 2025 4:12:19 PM"/>
  </r>
  <r>
    <s v="Week1"/>
    <x v="5"/>
    <x v="17"/>
    <s v="MARIA RODRIGUEZ"/>
    <n v="3.5"/>
    <x v="3"/>
    <s v="d18354c8-da2f-4c9f-9f51-fdb8caf308cf"/>
    <s v="March 10, 2025 12:55:59 PM"/>
    <s v="March 10, 2025 1:36:27 PM"/>
    <s v="March 10, 2025 1:39:10 PM"/>
  </r>
  <r>
    <s v="Week1"/>
    <x v="5"/>
    <x v="17"/>
    <s v="SAMUEL LINEBACK"/>
    <n v="3.5"/>
    <x v="3"/>
    <s v="d18354c8-da2f-4c9f-9f51-fdb8caf308cf"/>
    <s v="March 10, 2025 7:25:27 AM"/>
    <s v="March 10, 2025 8:40:27 AM"/>
    <s v="March 10, 2025 8:42:23 AM"/>
  </r>
  <r>
    <s v="Week1"/>
    <x v="5"/>
    <x v="17"/>
    <s v="GLENDA LOPEZ"/>
    <n v="0"/>
    <x v="3"/>
    <s v="d18354c8-da2f-4c9f-9f51-fdb8caf308cf"/>
    <s v="March 10, 2025 11:59:25 AM"/>
    <s v="March 10, 2025 12:20:57 PM"/>
    <s v="March 10, 2025 12:22:30 PM"/>
  </r>
  <r>
    <s v="Week1"/>
    <x v="5"/>
    <x v="17"/>
    <s v="TERAN DUPLESSIS"/>
    <n v="3.5"/>
    <x v="3"/>
    <s v="d18354c8-da2f-4c9f-9f51-fdb8caf308cf"/>
    <s v="March 10, 2025 9:37:27 AM"/>
    <s v="March 10, 2025 10:44:58 AM"/>
    <s v="March 10, 2025 10:46:01 AM"/>
  </r>
  <r>
    <s v="Week1"/>
    <x v="5"/>
    <x v="17"/>
    <s v="JOSE BETANCOURT ARELLANO"/>
    <n v="3.5"/>
    <x v="3"/>
    <s v="d18354c8-da2f-4c9f-9f51-fdb8caf308cf"/>
    <s v="March 10, 2025 3:27:27 PM"/>
    <s v="March 10, 2025 3:41:56 PM"/>
    <s v="March 10, 2025 3:44:56 PM"/>
  </r>
  <r>
    <s v="Week1"/>
    <x v="0"/>
    <x v="17"/>
    <s v="CHUNTELL LEWIS"/>
    <n v="3.5"/>
    <x v="3"/>
    <s v="44de3235-620c-439e-ac0d-265e43dae637"/>
    <s v="March 11, 2025 10:25:28 AM"/>
    <s v="March 11, 2025 11:05:57 AM"/>
    <s v="March 11, 2025 11:09:13 AM"/>
  </r>
  <r>
    <s v="Week1"/>
    <x v="0"/>
    <x v="17"/>
    <s v="STEFANIE BARNES"/>
    <n v="3.5"/>
    <x v="3"/>
    <s v="44de3235-620c-439e-ac0d-265e43dae637"/>
    <s v="March 11, 2025 1:59:28 PM"/>
    <s v="March 11, 2025 2:15:58 PM"/>
    <s v="March 11, 2025 2:17:44 PM"/>
  </r>
  <r>
    <s v="Week1"/>
    <x v="0"/>
    <x v="17"/>
    <s v="MICHAEL BONE"/>
    <n v="3.5"/>
    <x v="3"/>
    <s v="44de3235-620c-439e-ac0d-265e43dae637"/>
    <s v="March 11, 2025 7:20:29 AM"/>
    <s v="March 11, 2025 8:23:23 AM"/>
    <s v="March 11, 2025 8:26:45 AM"/>
  </r>
  <r>
    <s v="Week1"/>
    <x v="0"/>
    <x v="17"/>
    <s v="USHER  KHAN "/>
    <n v="3.5"/>
    <x v="3"/>
    <s v="44de3235-620c-439e-ac0d-265e43dae637"/>
    <s v="March 11, 2025 9:00:29 AM"/>
    <s v="March 11, 2025 9:26:58 AM"/>
    <s v="March 11, 2025 9:30:40 AM"/>
  </r>
  <r>
    <s v="Week1"/>
    <x v="0"/>
    <x v="17"/>
    <s v="SOMAR THOMAS"/>
    <n v="3.5"/>
    <x v="3"/>
    <s v="44de3235-620c-439e-ac0d-265e43dae637"/>
    <s v="March 11, 2025 10:19:28 AM"/>
    <s v="March 11, 2025 10:53:56 AM"/>
    <s v="March 11, 2025 10:55:16 AM"/>
  </r>
  <r>
    <s v="Week1"/>
    <x v="0"/>
    <x v="17"/>
    <s v="IVA (JEWELL) CROSS"/>
    <n v="3.5"/>
    <x v="3"/>
    <s v="44de3235-620c-439e-ac0d-265e43dae637"/>
    <s v="March 11, 2025 2:39:57 PM"/>
    <s v="March 11, 2025 3:00:59 PM"/>
    <s v="March 11, 2025 3:01:58 PM"/>
  </r>
  <r>
    <s v="Week1"/>
    <x v="0"/>
    <x v="17"/>
    <s v="BARBARA RIPPLE"/>
    <n v="3.5"/>
    <x v="3"/>
    <s v="44de3235-620c-439e-ac0d-265e43dae637"/>
    <s v="March 11, 2025 7:45:29 AM"/>
    <s v="March 11, 2025 8:39:58 AM"/>
    <s v="March 11, 2025 8:41:54 AM"/>
  </r>
  <r>
    <s v="Week1"/>
    <x v="0"/>
    <x v="17"/>
    <s v="THOMAS HAYMAN"/>
    <n v="3.5"/>
    <x v="3"/>
    <s v="44de3235-620c-439e-ac0d-265e43dae637"/>
    <s v="March 11, 2025 12:50:50 PM"/>
    <s v="March 11, 2025 1:11:29 PM"/>
    <s v="March 11, 2025 1:13:46 PM"/>
  </r>
  <r>
    <s v="Week1"/>
    <x v="1"/>
    <x v="17"/>
    <s v="WANDA HIGGS"/>
    <n v="3.5"/>
    <x v="3"/>
    <s v="e9c84682-21c6-482d-9bc3-787bf33e9eef"/>
    <s v="March 12, 2025 3:17:26 PM"/>
    <s v="March 12, 2025 3:27:57 PM"/>
    <s v="March 12, 2025 3:29:55 PM"/>
  </r>
  <r>
    <s v="Week1"/>
    <x v="1"/>
    <x v="17"/>
    <s v="JAMES  ABEL"/>
    <n v="0"/>
    <x v="3"/>
    <s v="e9c84682-21c6-482d-9bc3-787bf33e9eef"/>
    <s v="March 12, 2025 2:26:57 PM"/>
    <s v="March 12, 2025 2:58:28 PM"/>
    <s v="March 12, 2025 3:01:32 PM"/>
  </r>
  <r>
    <s v="Week1"/>
    <x v="1"/>
    <x v="17"/>
    <s v="KENYA JOHNSON"/>
    <n v="3.5"/>
    <x v="3"/>
    <s v="e9c84682-21c6-482d-9bc3-787bf33e9eef"/>
    <s v="March 12, 2025 1:42:26 PM"/>
    <s v="March 12, 2025 2:01:27 PM"/>
    <s v="March 12, 2025 2:02:59 PM"/>
  </r>
  <r>
    <s v="Week1"/>
    <x v="1"/>
    <x v="17"/>
    <s v="JOSE MARTINEZ"/>
    <n v="3.5"/>
    <x v="3"/>
    <s v="e9c84682-21c6-482d-9bc3-787bf33e9eef"/>
    <s v="March 12, 2025 10:42:53 AM"/>
    <s v="March 12, 2025 11:03:57 AM"/>
    <s v="March 12, 2025 11:08:45 AM"/>
  </r>
  <r>
    <s v="Week1"/>
    <x v="1"/>
    <x v="17"/>
    <s v="DAVID MANNING"/>
    <n v="3.5"/>
    <x v="3"/>
    <s v="e9c84682-21c6-482d-9bc3-787bf33e9eef"/>
    <s v="March 12, 2025 2:47:26 PM"/>
    <s v="March 12, 2025 3:12:59 PM"/>
    <s v="March 12, 2025 3:14:19 PM"/>
  </r>
  <r>
    <s v="Week1"/>
    <x v="1"/>
    <x v="17"/>
    <s v="CHRISTOPHER HARLOW"/>
    <n v="3.5"/>
    <x v="3"/>
    <s v="e9c84682-21c6-482d-9bc3-787bf33e9eef"/>
    <s v="March 12, 2025 1:42:26 PM"/>
    <s v="March 12, 2025 1:57:59 PM"/>
    <s v="March 12, 2025 1:59:01 PM"/>
  </r>
  <r>
    <s v="Week1"/>
    <x v="1"/>
    <x v="17"/>
    <s v="SHIRLEY STATEN"/>
    <n v="3.5"/>
    <x v="3"/>
    <s v="e9c84682-21c6-482d-9bc3-787bf33e9eef"/>
    <s v="March 12, 2025 11:28:31 AM"/>
    <s v="March 12, 2025 11:57:54 AM"/>
    <s v="March 12, 2025 12:01:06 PM"/>
  </r>
  <r>
    <s v="Week1"/>
    <x v="1"/>
    <x v="17"/>
    <s v="JACQAWN POLLARD"/>
    <n v="3.5"/>
    <x v="3"/>
    <s v="e9c84682-21c6-482d-9bc3-787bf33e9eef"/>
    <s v="March 12, 2025 7:45:57 AM"/>
    <s v="March 12, 2025 8:20:26 AM"/>
    <s v="March 12, 2025 8:22:49 AM"/>
  </r>
  <r>
    <s v="Week1"/>
    <x v="1"/>
    <x v="17"/>
    <s v="JULIA ROLDAN"/>
    <n v="3.5"/>
    <x v="3"/>
    <s v="e9c84682-21c6-482d-9bc3-787bf33e9eef"/>
    <s v="March 12, 2025 12:08:28 PM"/>
    <s v="March 12, 2025 12:27:27 PM"/>
    <s v="March 12, 2025 12:29:49 PM"/>
  </r>
  <r>
    <s v="Week1"/>
    <x v="1"/>
    <x v="17"/>
    <s v="SHIRLETHA VAUGHN"/>
    <n v="3.5"/>
    <x v="3"/>
    <s v="e9c84682-21c6-482d-9bc3-787bf33e9eef"/>
    <s v="March 12, 2025 12:50:26 PM"/>
    <s v="March 12, 2025 1:12:53 PM"/>
    <s v="March 12, 2025 1:14:15 PM"/>
  </r>
  <r>
    <s v="Week1"/>
    <x v="1"/>
    <x v="17"/>
    <s v="DIAN  HOPKINS"/>
    <n v="3.5"/>
    <x v="3"/>
    <s v="e9c84682-21c6-482d-9bc3-787bf33e9eef"/>
    <s v="March 12, 2025 8:59:31 AM"/>
    <s v="March 12, 2025 9:24:59 AM"/>
    <s v="March 12, 2025 9:29:20 AM"/>
  </r>
  <r>
    <s v="Week1"/>
    <x v="1"/>
    <x v="17"/>
    <s v="JAMES KING"/>
    <n v="3.5"/>
    <x v="3"/>
    <s v="e9c84682-21c6-482d-9bc3-787bf33e9eef"/>
    <s v="March 12, 2025 9:12:57 AM"/>
    <s v="March 12, 2025 9:32:29 AM"/>
    <s v="March 12, 2025 9:34:58 AM"/>
  </r>
  <r>
    <s v="Week1"/>
    <x v="1"/>
    <x v="17"/>
    <s v="GLEN KNIGHT"/>
    <n v="3.5"/>
    <x v="3"/>
    <s v="e9c84682-21c6-482d-9bc3-787bf33e9eef"/>
    <s v="March 12, 2025 10:16:57 AM"/>
    <s v="March 12, 2025 10:23:27 AM"/>
    <s v="March 12, 2025 10:24:54 AM"/>
  </r>
  <r>
    <s v="Week1"/>
    <x v="1"/>
    <x v="17"/>
    <s v="DEWAYNE WASHINGTON"/>
    <n v="3.5"/>
    <x v="3"/>
    <s v="e9c84682-21c6-482d-9bc3-787bf33e9eef"/>
    <s v="March 12, 2025 7:13:55 AM"/>
    <s v="March 12, 2025 7:31:29 AM"/>
    <s v="March 12, 2025 7:33:16 AM"/>
  </r>
  <r>
    <s v="Week1"/>
    <x v="1"/>
    <x v="17"/>
    <s v="KASHUNNYA  WASHINGTON"/>
    <n v="0"/>
    <x v="3"/>
    <s v="e9c84682-21c6-482d-9bc3-787bf33e9eef"/>
    <s v="March 12, 2025 2:26:57 PM"/>
    <s v="March 12, 2025 3:05:23 PM"/>
    <s v="March 12, 2025 3:07:58 PM"/>
  </r>
  <r>
    <s v="Week1"/>
    <x v="1"/>
    <x v="17"/>
    <s v="LAMONT HUDSON"/>
    <n v="3.5"/>
    <x v="3"/>
    <s v="e9c84682-21c6-482d-9bc3-787bf33e9eef"/>
    <s v="March 12, 2025 7:13:55 AM"/>
    <s v="March 12, 2025 7:31:29 AM"/>
    <s v="March 12, 2025 7:33:21 AM"/>
  </r>
  <r>
    <s v="Week1"/>
    <x v="2"/>
    <x v="17"/>
    <s v="Porsha  Tillis"/>
    <n v="3.5"/>
    <x v="3"/>
    <s v="421500f2-3874-4d79-96ac-d88d34728acf"/>
    <s v="March 13, 2025 2:35:54 PM"/>
    <s v="March 13, 2025 2:47:30 PM"/>
    <s v="March 13, 2025 2:49:51 PM"/>
  </r>
  <r>
    <s v="Week1"/>
    <x v="2"/>
    <x v="17"/>
    <s v="LUIS TOVAR"/>
    <n v="3.5"/>
    <x v="3"/>
    <s v="421500f2-3874-4d79-96ac-d88d34728acf"/>
    <s v="March 13, 2025 9:29:29 AM"/>
    <s v="March 13, 2025 10:12:27 AM"/>
    <s v="March 13, 2025 10:17:56 AM"/>
  </r>
  <r>
    <s v="Week1"/>
    <x v="2"/>
    <x v="17"/>
    <s v="IWANDA ROBINSON"/>
    <n v="3.5"/>
    <x v="3"/>
    <s v="421500f2-3874-4d79-96ac-d88d34728acf"/>
    <s v="March 13, 2025 7:32:59 AM"/>
    <s v="March 13, 2025 7:45:59 AM"/>
    <s v="March 13, 2025 7:49:05 AM"/>
  </r>
  <r>
    <s v="Week1"/>
    <x v="2"/>
    <x v="17"/>
    <s v="MARIA FLORES"/>
    <n v="3.5"/>
    <x v="3"/>
    <s v="421500f2-3874-4d79-96ac-d88d34728acf"/>
    <s v="March 13, 2025 1:41:56 PM"/>
    <s v="March 13, 2025 2:13:28 PM"/>
    <s v="March 13, 2025 2:16:34 PM"/>
  </r>
  <r>
    <s v="Week1"/>
    <x v="2"/>
    <x v="17"/>
    <s v="AARON ELLIOTT"/>
    <n v="3.5"/>
    <x v="3"/>
    <s v="421500f2-3874-4d79-96ac-d88d34728acf"/>
    <s v="March 13, 2025 3:09:59 PM"/>
    <s v="March 13, 2025 3:25:59 PM"/>
    <s v="March 13, 2025 3:27:21 PM"/>
  </r>
  <r>
    <s v="Week1"/>
    <x v="2"/>
    <x v="17"/>
    <s v="ROGER MARTIN"/>
    <n v="3.5"/>
    <x v="3"/>
    <s v="421500f2-3874-4d79-96ac-d88d34728acf"/>
    <s v="March 13, 2025 10:26:25 AM"/>
    <s v="March 13, 2025 11:06:24 AM"/>
    <s v="March 13, 2025 11:09:14 AM"/>
  </r>
  <r>
    <s v="Week1"/>
    <x v="2"/>
    <x v="17"/>
    <s v="DEBORAH WEAVER"/>
    <n v="3.5"/>
    <x v="3"/>
    <s v="421500f2-3874-4d79-96ac-d88d34728acf"/>
    <s v="March 13, 2025 4:05:59 PM"/>
    <s v="March 13, 2025 4:28:29 PM"/>
    <s v="March 13, 2025 4:30:26 PM"/>
  </r>
  <r>
    <s v="Week1"/>
    <x v="2"/>
    <x v="17"/>
    <s v="SHALISA WALKER"/>
    <n v="3.5"/>
    <x v="3"/>
    <s v="421500f2-3874-4d79-96ac-d88d34728acf"/>
    <s v="March 13, 2025 7:15:59 AM"/>
    <s v="March 13, 2025 7:45:59 AM"/>
    <s v="March 13, 2025 7:49:03 AM"/>
  </r>
  <r>
    <s v="Week1"/>
    <x v="2"/>
    <x v="17"/>
    <s v="JUAN HERNANDEZ"/>
    <n v="3.5"/>
    <x v="3"/>
    <s v="421500f2-3874-4d79-96ac-d88d34728acf"/>
    <s v="March 13, 2025 11:59:29 AM"/>
    <s v="March 13, 2025 12:35:29 PM"/>
    <s v="March 13, 2025 12:37:58 PM"/>
  </r>
  <r>
    <s v="Week1"/>
    <x v="2"/>
    <x v="17"/>
    <s v="YVONNE FLETCHER"/>
    <n v="3.5"/>
    <x v="3"/>
    <s v="421500f2-3874-4d79-96ac-d88d34728acf"/>
    <s v="March 13, 2025 8:01:57 AM"/>
    <s v="March 13, 2025 8:59:58 AM"/>
    <s v="March 13, 2025 9:01:32 AM"/>
  </r>
  <r>
    <s v="Week1"/>
    <x v="2"/>
    <x v="17"/>
    <s v="MARIA GUADALUPE GARCIA-REYES"/>
    <n v="3.5"/>
    <x v="3"/>
    <s v="421500f2-3874-4d79-96ac-d88d34728acf"/>
    <s v="March 13, 2025 9:14:59 AM"/>
    <s v="March 13, 2025 10:00:28 AM"/>
    <s v="March 13, 2025 10:02:23 AM"/>
  </r>
  <r>
    <s v="Week1"/>
    <x v="4"/>
    <x v="17"/>
    <s v="GAMAL SIDDING"/>
    <n v="7"/>
    <x v="3"/>
    <s v="a8de5a9c-b5c9-466e-8551-9a2927d5b0a3"/>
    <s v="March 15, 2025 8:55:59 AM"/>
    <s v="March 15, 2025 9:30:27 AM"/>
    <s v="March 15, 2025 9:32:57 AM"/>
  </r>
  <r>
    <s v="Week1"/>
    <x v="4"/>
    <x v="17"/>
    <s v="JUAN CRUZ"/>
    <n v="3.5"/>
    <x v="3"/>
    <s v="a8de5a9c-b5c9-466e-8551-9a2927d5b0a3"/>
    <s v="March 15, 2025 10:18:59 AM"/>
    <s v="March 15, 2025 10:32:27 AM"/>
    <s v="March 15, 2025 10:34:34 AM"/>
  </r>
  <r>
    <s v="Week1"/>
    <x v="4"/>
    <x v="17"/>
    <s v="EDDIE CHARLES"/>
    <n v="3.5"/>
    <x v="3"/>
    <s v="a8de5a9c-b5c9-466e-8551-9a2927d5b0a3"/>
    <s v="March 15, 2025 2:55:58 PM"/>
    <s v="March 15, 2025 3:19:59 PM"/>
    <s v="March 15, 2025 3:26:17 PM"/>
  </r>
  <r>
    <s v="Week1"/>
    <x v="4"/>
    <x v="17"/>
    <s v="CARYN STEINE"/>
    <n v="3.5"/>
    <x v="3"/>
    <s v="a8de5a9c-b5c9-466e-8551-9a2927d5b0a3"/>
    <s v="March 15, 2025 1:24:27 PM"/>
    <s v="March 15, 2025 2:26:24 PM"/>
    <s v="March 15, 2025 2:29:10 PM"/>
  </r>
  <r>
    <s v="Week1"/>
    <x v="4"/>
    <x v="17"/>
    <s v="ERNEST FORD"/>
    <n v="3.5"/>
    <x v="3"/>
    <s v="a8de5a9c-b5c9-466e-8551-9a2927d5b0a3"/>
    <s v="March 15, 2025 11:09:58 AM"/>
    <s v="March 15, 2025 12:50:58 PM"/>
    <s v="March 15, 2025 12:54:15 PM"/>
  </r>
  <r>
    <s v="Week1"/>
    <x v="4"/>
    <x v="17"/>
    <s v="CAROL WHITE"/>
    <n v="3.5"/>
    <x v="3"/>
    <s v="a8de5a9c-b5c9-466e-8551-9a2927d5b0a3"/>
    <s v="March 15, 2025 1:24:27 PM"/>
    <s v="March 15, 2025 2:01:59 PM"/>
    <s v="March 15, 2025 2:05:29 PM"/>
  </r>
  <r>
    <s v="Week1"/>
    <x v="6"/>
    <x v="17"/>
    <s v="ANTHONY SAVALA"/>
    <n v="3.5"/>
    <x v="3"/>
    <s v="036a8645-4323-45c4-96b3-71b69cf86243"/>
    <s v="March 16, 2025 8:08:57 AM"/>
    <s v="March 16, 2025 9:06:26 AM"/>
    <s v="March 16, 2025 9:07:45 AM"/>
  </r>
  <r>
    <s v="Week1"/>
    <x v="6"/>
    <x v="17"/>
    <s v="SUSIE BURKS"/>
    <n v="3.5"/>
    <x v="3"/>
    <s v="036a8645-4323-45c4-96b3-71b69cf86243"/>
    <s v="March 16, 2025 9:47:56 AM"/>
    <s v="March 16, 2025 10:30:56 AM"/>
    <s v="March 16, 2025 10:33:57 AM"/>
  </r>
  <r>
    <s v="Week1"/>
    <x v="6"/>
    <x v="17"/>
    <s v="BRANDON BAYLOCK"/>
    <n v="3.5"/>
    <x v="3"/>
    <s v="036a8645-4323-45c4-96b3-71b69cf86243"/>
    <s v="March 16, 2025 9:30:28 AM"/>
    <s v="March 16, 2025 10:09:27 AM"/>
    <s v="March 16, 2025 10:14:26 AM"/>
  </r>
  <r>
    <s v="Week1"/>
    <x v="6"/>
    <x v="17"/>
    <s v="ELLA MCCUIN"/>
    <n v="3.5"/>
    <x v="3"/>
    <s v="036a8645-4323-45c4-96b3-71b69cf86243"/>
    <s v="March 16, 2025 11:02:29 AM"/>
    <s v="March 16, 2025 11:26:58 AM"/>
    <s v="March 16, 2025 11:28:37 AM"/>
  </r>
  <r>
    <s v="Week1"/>
    <x v="6"/>
    <x v="17"/>
    <s v="JOYCE WOMACK"/>
    <n v="3.5"/>
    <x v="3"/>
    <s v="036a8645-4323-45c4-96b3-71b69cf86243"/>
    <s v="March 16, 2025 1:17:28 PM"/>
    <s v="March 16, 2025 1:40:00 PM"/>
    <s v="March 16, 2025 1:45:28 PM"/>
  </r>
  <r>
    <s v="Week1"/>
    <x v="6"/>
    <x v="17"/>
    <s v="PAMELA PRICE"/>
    <n v="3.5"/>
    <x v="3"/>
    <s v="036a8645-4323-45c4-96b3-71b69cf86243"/>
    <s v="March 16, 2025 11:54:23 AM"/>
    <s v="March 16, 2025 12:12:25 PM"/>
    <s v="March 16, 2025 12:15:56 PM"/>
  </r>
  <r>
    <s v="Week1"/>
    <x v="6"/>
    <x v="17"/>
    <s v="MADELINE JONES"/>
    <n v="3.5"/>
    <x v="3"/>
    <s v="036a8645-4323-45c4-96b3-71b69cf86243"/>
    <s v="March 16, 2025 12:20:28 PM"/>
    <s v="March 16, 2025 1:09:58 PM"/>
    <s v="March 16, 2025 1:12:26 PM"/>
  </r>
  <r>
    <s v="Week1"/>
    <x v="6"/>
    <x v="17"/>
    <s v="CHARLES  POWELL "/>
    <n v="3.5"/>
    <x v="3"/>
    <s v="036a8645-4323-45c4-96b3-71b69cf86243"/>
    <s v="March 16, 2025 8:41:28 AM"/>
    <s v="March 16, 2025 8:54:57 AM"/>
    <s v="March 16, 2025 8:56:33 AM"/>
  </r>
  <r>
    <s v="Week1"/>
    <x v="5"/>
    <x v="18"/>
    <s v="ANA BELLOSO"/>
    <n v="3.5"/>
    <x v="7"/>
    <s v="6413e458-aebd-4c35-ae0d-91cb37dc9faf"/>
    <s v="March 10, 2025 9:26:58 AM"/>
    <s v="March 10, 2025 9:50:25 AM"/>
    <s v="March 10, 2025 9:51:32 AM"/>
  </r>
  <r>
    <s v="Week1"/>
    <x v="5"/>
    <x v="18"/>
    <s v="MARIA LOPEZ"/>
    <n v="3.5"/>
    <x v="7"/>
    <s v="6413e458-aebd-4c35-ae0d-91cb37dc9faf"/>
    <s v="March 10, 2025 8:12:51 AM"/>
    <s v="March 10, 2025 8:47:56 AM"/>
    <s v="March 10, 2025 8:48:38 AM"/>
  </r>
  <r>
    <s v="Week1"/>
    <x v="5"/>
    <x v="18"/>
    <s v="Porsha  Tillis"/>
    <n v="3.5"/>
    <x v="7"/>
    <s v="6413e458-aebd-4c35-ae0d-91cb37dc9faf"/>
    <s v="March 10, 2025 7:55:53 AM"/>
    <s v="March 10, 2025 8:23:28 AM"/>
    <s v="March 10, 2025 8:25:47 AM"/>
  </r>
  <r>
    <s v="Week1"/>
    <x v="5"/>
    <x v="18"/>
    <s v="CHRISTINA SOTO"/>
    <n v="3.5"/>
    <x v="7"/>
    <s v="6413e458-aebd-4c35-ae0d-91cb37dc9faf"/>
    <s v="March 10, 2025 6:48:59 AM"/>
    <s v="March 10, 2025 7:37:24 AM"/>
    <s v="March 10, 2025 7:39:54 AM"/>
  </r>
  <r>
    <s v="Week1"/>
    <x v="5"/>
    <x v="18"/>
    <s v="SHERRY CASKEY"/>
    <n v="3.5"/>
    <x v="7"/>
    <s v="6413e458-aebd-4c35-ae0d-91cb37dc9faf"/>
    <s v="March 10, 2025 7:23:25 AM"/>
    <s v="March 10, 2025 8:23:28 AM"/>
    <s v="March 10, 2025 8:25:45 AM"/>
  </r>
  <r>
    <s v="Week1"/>
    <x v="5"/>
    <x v="18"/>
    <s v="PATRICIA GUARIN"/>
    <n v="3.5"/>
    <x v="7"/>
    <s v="6413e458-aebd-4c35-ae0d-91cb37dc9faf"/>
    <s v="March 10, 2025 6:00:57 AM"/>
    <s v="March 10, 2025 6:17:25 AM"/>
    <s v="March 10, 2025 6:18:45 AM"/>
  </r>
  <r>
    <s v="Week1"/>
    <x v="5"/>
    <x v="18"/>
    <s v="VERNITA  ROBERSON "/>
    <n v="3.5"/>
    <x v="7"/>
    <s v="6413e458-aebd-4c35-ae0d-91cb37dc9faf"/>
    <s v="March 10, 2025 4:42:28 AM"/>
    <s v="March 10, 2025 5:07:58 AM"/>
    <s v="March 10, 2025 5:11:14 AM"/>
  </r>
  <r>
    <s v="Week1"/>
    <x v="5"/>
    <x v="18"/>
    <s v="Kenneth  Cooper "/>
    <n v="3.5"/>
    <x v="7"/>
    <s v="6413e458-aebd-4c35-ae0d-91cb37dc9faf"/>
    <s v="March 10, 2025 4:07:59 AM"/>
    <s v="March 10, 2025 4:14:29 AM"/>
    <s v="March 10, 2025 4:30:55 AM"/>
  </r>
  <r>
    <s v="Week1"/>
    <x v="5"/>
    <x v="18"/>
    <s v="BILLIE STEVENSON"/>
    <n v="0"/>
    <x v="7"/>
    <s v="6413e458-aebd-4c35-ae0d-91cb37dc9faf"/>
    <s v="March 10, 2025 10:58:29 AM"/>
    <s v="March 10, 2025 11:32:21 AM"/>
    <s v="March 10, 2025 11:46:31 AM"/>
  </r>
  <r>
    <s v="Week1"/>
    <x v="5"/>
    <x v="18"/>
    <s v="THELMA ZUNIGA"/>
    <n v="3.5"/>
    <x v="7"/>
    <s v="6413e458-aebd-4c35-ae0d-91cb37dc9faf"/>
    <s v="March 10, 2025 3:57:56 AM"/>
    <s v="March 10, 2025 4:14:29 AM"/>
    <s v="March 10, 2025 4:30:54 AM"/>
  </r>
  <r>
    <s v="Week1"/>
    <x v="5"/>
    <x v="18"/>
    <s v="ALYSSA  CORTEZ "/>
    <n v="3.5"/>
    <x v="7"/>
    <s v="6413e458-aebd-4c35-ae0d-91cb37dc9faf"/>
    <s v="March 10, 2025 9:19:22 AM"/>
    <s v="March 10, 2025 9:54:26 AM"/>
    <s v="March 10, 2025 9:56:44 AM"/>
  </r>
  <r>
    <s v="Week1"/>
    <x v="5"/>
    <x v="18"/>
    <s v="EDGAR VASQUEZ"/>
    <n v="3.5"/>
    <x v="7"/>
    <s v="6413e458-aebd-4c35-ae0d-91cb37dc9faf"/>
    <s v="March 10, 2025 10:15:26 AM"/>
    <s v="March 10, 2025 10:39:30 AM"/>
    <s v="March 10, 2025 10:39:30 AM"/>
  </r>
  <r>
    <s v="Week1"/>
    <x v="0"/>
    <x v="18"/>
    <s v="IGNACIO GUTIERREZ"/>
    <n v="3.5"/>
    <x v="7"/>
    <s v="2d50f3fb-60c4-4316-8463-1176cf383ba1"/>
    <s v="March 11, 2025 11:19:55 AM"/>
    <s v="March 11, 2025 11:30:22 AM"/>
    <s v="March 11, 2025 11:33:35 AM"/>
  </r>
  <r>
    <s v="Week1"/>
    <x v="0"/>
    <x v="18"/>
    <s v="SAMUEL LINEBACK"/>
    <n v="3.5"/>
    <x v="7"/>
    <s v="2d50f3fb-60c4-4316-8463-1176cf383ba1"/>
    <s v="March 11, 2025 7:15:25 AM"/>
    <s v="March 11, 2025 8:27:29 AM"/>
    <s v="March 11, 2025 8:30:43 AM"/>
  </r>
  <r>
    <s v="Week1"/>
    <x v="0"/>
    <x v="18"/>
    <s v="DEBRA DUPREE"/>
    <n v="3.5"/>
    <x v="7"/>
    <s v="2d50f3fb-60c4-4316-8463-1176cf383ba1"/>
    <s v="March 11, 2025 4:18:53 AM"/>
    <s v="March 11, 2025 4:27:56 AM"/>
    <s v="March 11, 2025 4:30:35 AM"/>
  </r>
  <r>
    <s v="Week1"/>
    <x v="0"/>
    <x v="18"/>
    <s v="MESHIA BROWN"/>
    <n v="3.5"/>
    <x v="7"/>
    <s v="2d50f3fb-60c4-4316-8463-1176cf383ba1"/>
    <s v="March 11, 2025 6:45:21 AM"/>
    <s v="March 11, 2025 7:38:29 AM"/>
    <s v="March 11, 2025 8:00:25 AM"/>
  </r>
  <r>
    <s v="Week1"/>
    <x v="0"/>
    <x v="18"/>
    <s v="CHAZNEY CURIEL"/>
    <n v="3.5"/>
    <x v="7"/>
    <s v="2d50f3fb-60c4-4316-8463-1176cf383ba1"/>
    <s v="March 11, 2025 10:55:58 AM"/>
    <s v="March 11, 2025 11:47:55 AM"/>
    <s v="March 11, 2025 11:54:54 AM"/>
  </r>
  <r>
    <s v="Week1"/>
    <x v="0"/>
    <x v="18"/>
    <s v="CESAR SALAS"/>
    <n v="3.5"/>
    <x v="7"/>
    <s v="2d50f3fb-60c4-4316-8463-1176cf383ba1"/>
    <s v="March 11, 2025 6:23:24 AM"/>
    <s v="March 11, 2025 7:38:29 AM"/>
    <s v="March 11, 2025 8:00:26 AM"/>
  </r>
  <r>
    <s v="Week1"/>
    <x v="0"/>
    <x v="18"/>
    <s v="SANDRA GREEN"/>
    <n v="3.5"/>
    <x v="7"/>
    <s v="2d50f3fb-60c4-4316-8463-1176cf383ba1"/>
    <s v="March 11, 2025 9:50:28 AM"/>
    <s v="March 11, 2025 10:22:27 AM"/>
    <s v="March 11, 2025 10:25:10 AM"/>
  </r>
  <r>
    <s v="Week1"/>
    <x v="1"/>
    <x v="18"/>
    <s v="SANDRA WILSON"/>
    <n v="3.5"/>
    <x v="7"/>
    <s v="c0c4360c-ae18-4ddd-aaac-764f4e005193"/>
    <s v="March 12, 2025 8:14:28 AM"/>
    <s v="March 12, 2025 8:39:56 AM"/>
    <s v="March 12, 2025 8:42:06 AM"/>
  </r>
  <r>
    <s v="Week1"/>
    <x v="1"/>
    <x v="18"/>
    <s v="Carlos Lopez Morales"/>
    <n v="3.5"/>
    <x v="7"/>
    <s v="c0c4360c-ae18-4ddd-aaac-764f4e005193"/>
    <s v="March 12, 2025 4:20:55 AM"/>
    <s v="March 12, 2025 4:42:53 AM"/>
    <s v="March 12, 2025 4:45:32 AM"/>
  </r>
  <r>
    <s v="Week1"/>
    <x v="1"/>
    <x v="18"/>
    <s v="CLYDE STRICKLAND"/>
    <n v="3.5"/>
    <x v="7"/>
    <s v="c0c4360c-ae18-4ddd-aaac-764f4e005193"/>
    <s v="March 12, 2025 6:02:55 AM"/>
    <s v="March 12, 2025 6:24:54 AM"/>
    <s v="March 12, 2025 6:24:54 AM"/>
  </r>
  <r>
    <s v="Week1"/>
    <x v="1"/>
    <x v="18"/>
    <s v="IAN RAWN"/>
    <n v="3.5"/>
    <x v="7"/>
    <s v="c0c4360c-ae18-4ddd-aaac-764f4e005193"/>
    <s v="March 12, 2025 10:39:26 AM"/>
    <s v="March 12, 2025 11:11:58 AM"/>
    <s v="March 12, 2025 11:16:06 AM"/>
  </r>
  <r>
    <s v="Week1"/>
    <x v="1"/>
    <x v="18"/>
    <s v="ANA BELLOSO"/>
    <n v="3.5"/>
    <x v="7"/>
    <s v="c0c4360c-ae18-4ddd-aaac-764f4e005193"/>
    <s v="March 12, 2025 5:09:24 AM"/>
    <s v="March 12, 2025 5:19:53 AM"/>
    <s v="March 12, 2025 5:20:55 AM"/>
  </r>
  <r>
    <s v="Week1"/>
    <x v="1"/>
    <x v="18"/>
    <s v="ROSA  CHAVEZ "/>
    <n v="3.5"/>
    <x v="7"/>
    <s v="c0c4360c-ae18-4ddd-aaac-764f4e005193"/>
    <s v="March 12, 2025 10:56:58 AM"/>
    <s v="March 12, 2025 11:24:53 AM"/>
    <s v="March 12, 2025 11:27:01 AM"/>
  </r>
  <r>
    <s v="Week1"/>
    <x v="1"/>
    <x v="18"/>
    <s v="SANDRA WILSON"/>
    <n v="3.5"/>
    <x v="7"/>
    <s v="c0c4360c-ae18-4ddd-aaac-764f4e005193"/>
    <s v="March 12, 2025 9:15:54 AM"/>
    <s v="March 12, 2025 9:36:25 AM"/>
    <s v="March 12, 2025 9:39:05 AM"/>
  </r>
  <r>
    <s v="Week1"/>
    <x v="1"/>
    <x v="18"/>
    <s v="SAMUEL VOLNER"/>
    <n v="3.5"/>
    <x v="7"/>
    <s v="c0c4360c-ae18-4ddd-aaac-764f4e005193"/>
    <s v="March 12, 2025 9:56:56 AM"/>
    <s v="March 12, 2025 10:10:00 AM"/>
    <s v="March 12, 2025 10:11:19 AM"/>
  </r>
  <r>
    <s v="Week1"/>
    <x v="1"/>
    <x v="18"/>
    <s v="RAYMUNDO CHAVEZ"/>
    <n v="3.5"/>
    <x v="7"/>
    <s v="c0c4360c-ae18-4ddd-aaac-764f4e005193"/>
    <s v="March 12, 2025 4:03:58 AM"/>
    <s v="March 12, 2025 4:49:55 AM"/>
    <s v="March 12, 2025 4:52:50 AM"/>
  </r>
  <r>
    <s v="Week1"/>
    <x v="1"/>
    <x v="18"/>
    <s v="ROSALEE VILLA"/>
    <n v="3.5"/>
    <x v="7"/>
    <s v="c0c4360c-ae18-4ddd-aaac-764f4e005193"/>
    <s v="March 12, 2025 9:21:56 AM"/>
    <s v="March 12, 2025 9:47:29 AM"/>
    <s v="March 12, 2025 9:51:09 AM"/>
  </r>
  <r>
    <s v="Week1"/>
    <x v="1"/>
    <x v="18"/>
    <s v="ISAAC SAUCEDO"/>
    <n v="3.5"/>
    <x v="7"/>
    <s v="c0c4360c-ae18-4ddd-aaac-764f4e005193"/>
    <s v="March 12, 2025 4:31:29 AM"/>
    <s v="March 12, 2025 4:49:55 AM"/>
    <s v="March 12, 2025 4:52:51 AM"/>
  </r>
  <r>
    <s v="Week1"/>
    <x v="2"/>
    <x v="18"/>
    <s v="DEBRA DUPREE"/>
    <n v="3.5"/>
    <x v="7"/>
    <s v="8d907bf3-0d75-427d-ae1c-c1ad6a786454"/>
    <s v="March 13, 2025 4:15:22 AM"/>
    <s v="March 13, 2025 4:27:53 AM"/>
    <s v="March 13, 2025 4:38:51 AM"/>
  </r>
  <r>
    <s v="Week1"/>
    <x v="2"/>
    <x v="18"/>
    <s v="JERRY SMITH"/>
    <n v="3.5"/>
    <x v="7"/>
    <s v="8d907bf3-0d75-427d-ae1c-c1ad6a786454"/>
    <s v="March 13, 2025 6:40:50 AM"/>
    <s v="March 13, 2025 8:10:27 AM"/>
    <s v="March 13, 2025 8:15:52 AM"/>
  </r>
  <r>
    <s v="Week1"/>
    <x v="2"/>
    <x v="18"/>
    <s v="KUDZAI SIZE"/>
    <n v="3.5"/>
    <x v="7"/>
    <s v="8d907bf3-0d75-427d-ae1c-c1ad6a786454"/>
    <s v="March 13, 2025 5:51:58 AM"/>
    <s v="March 13, 2025 6:55:22 AM"/>
    <s v="March 13, 2025 7:23:47 AM"/>
  </r>
  <r>
    <s v="Week1"/>
    <x v="2"/>
    <x v="18"/>
    <s v="WILLIE HENRIQUES"/>
    <n v="3.5"/>
    <x v="7"/>
    <s v="8d907bf3-0d75-427d-ae1c-c1ad6a786454"/>
    <s v="March 13, 2025 11:41:54 AM"/>
    <s v="March 13, 2025 11:50:27 AM"/>
    <s v="March 13, 2025 12:00:59 PM"/>
  </r>
  <r>
    <s v="Week1"/>
    <x v="2"/>
    <x v="18"/>
    <s v="CHUNG-TSUI RANDOLPH"/>
    <n v="3.5"/>
    <x v="7"/>
    <s v="8d907bf3-0d75-427d-ae1c-c1ad6a786454"/>
    <s v="March 13, 2025 8:57:29 AM"/>
    <s v="March 13, 2025 9:23:50 AM"/>
    <s v="March 13, 2025 9:23:50 AM"/>
  </r>
  <r>
    <s v="Week1"/>
    <x v="3"/>
    <x v="18"/>
    <s v="ARTHUR JACKSON"/>
    <n v="3.5"/>
    <x v="7"/>
    <s v="8c662b22-8765-4c38-b904-77dad580d384"/>
    <s v="March 14, 2025 4:35:59 AM"/>
    <s v="March 14, 2025 5:35:59 AM"/>
    <s v="March 14, 2025 5:41:32 AM"/>
  </r>
  <r>
    <s v="Week1"/>
    <x v="3"/>
    <x v="18"/>
    <s v="LIZETTE CRUZ"/>
    <n v="3.5"/>
    <x v="7"/>
    <s v="8c662b22-8765-4c38-b904-77dad580d384"/>
    <s v="March 14, 2025 6:47:59 AM"/>
    <s v="March 14, 2025 6:58:23 AM"/>
    <s v="March 14, 2025 7:05:49 AM"/>
  </r>
  <r>
    <s v="Week1"/>
    <x v="3"/>
    <x v="18"/>
    <s v="LOVELL ARCHER"/>
    <n v="3.5"/>
    <x v="7"/>
    <s v="8c662b22-8765-4c38-b904-77dad580d384"/>
    <s v="March 14, 2025 6:20:28 AM"/>
    <s v="March 14, 2025 6:58:23 AM"/>
    <s v="March 14, 2025 7:05:48 AM"/>
  </r>
  <r>
    <s v="Week1"/>
    <x v="3"/>
    <x v="18"/>
    <s v="VIRGINIA BERMEA"/>
    <n v="3.5"/>
    <x v="7"/>
    <s v="8c662b22-8765-4c38-b904-77dad580d384"/>
    <s v="March 14, 2025 7:30:25 AM"/>
    <s v="March 14, 2025 7:38:56 AM"/>
    <s v="March 14, 2025 7:41:26 AM"/>
  </r>
  <r>
    <s v="Week1"/>
    <x v="3"/>
    <x v="18"/>
    <s v="CAROL GILLILAND"/>
    <n v="3.5"/>
    <x v="7"/>
    <s v="8c662b22-8765-4c38-b904-77dad580d384"/>
    <s v="March 14, 2025 7:58:26 AM"/>
    <s v="March 14, 2025 9:18:55 AM"/>
    <s v="March 14, 2025 9:20:29 AM"/>
  </r>
  <r>
    <s v="Week1"/>
    <x v="3"/>
    <x v="18"/>
    <s v="GODFREY SSEDYABANE"/>
    <n v="3.5"/>
    <x v="7"/>
    <s v="8c662b22-8765-4c38-b904-77dad580d384"/>
    <s v="March 14, 2025 10:21:27 AM"/>
    <s v="March 14, 2025 10:39:58 AM"/>
    <s v="March 14, 2025 10:41:38 AM"/>
  </r>
  <r>
    <s v="Week1"/>
    <x v="3"/>
    <x v="18"/>
    <s v="WILLIE FREEMAN"/>
    <n v="3.5"/>
    <x v="7"/>
    <s v="8c662b22-8765-4c38-b904-77dad580d384"/>
    <s v="March 14, 2025 4:01:57 AM"/>
    <s v="March 14, 2025 4:56:55 AM"/>
    <s v="March 14, 2025 4:58:51 AM"/>
  </r>
  <r>
    <s v="Week1"/>
    <x v="3"/>
    <x v="18"/>
    <s v="SHERMAN SESSION"/>
    <n v="3.5"/>
    <x v="7"/>
    <s v="8c662b22-8765-4c38-b904-77dad580d384"/>
    <s v="March 14, 2025 10:32:00 AM"/>
    <s v="March 14, 2025 10:46:29 AM"/>
    <s v="March 14, 2025 10:48:52 AM"/>
  </r>
  <r>
    <s v="Week1"/>
    <x v="3"/>
    <x v="18"/>
    <s v="CLEOTILDE MACIAS RODRIGUEZ"/>
    <n v="3.5"/>
    <x v="7"/>
    <s v="8c662b22-8765-4c38-b904-77dad580d384"/>
    <s v="March 14, 2025 4:23:57 AM"/>
    <s v="March 14, 2025 5:10:59 AM"/>
    <s v="March 14, 2025 5:12:24 AM"/>
  </r>
  <r>
    <s v="Week1"/>
    <x v="6"/>
    <x v="18"/>
    <s v="ANN ENGLISH"/>
    <n v="3.5"/>
    <x v="7"/>
    <s v="7b96a276-495b-44cd-bf38-31ab4c84e9a0"/>
    <s v="March 16, 2025 4:00:50 PM"/>
    <s v="March 16, 2025 4:14:58 PM"/>
    <s v="March 16, 2025 4:18:21 PM"/>
  </r>
  <r>
    <s v="Week1"/>
    <x v="6"/>
    <x v="18"/>
    <s v="SON HUYNH"/>
    <n v="3.5"/>
    <x v="7"/>
    <s v="7b96a276-495b-44cd-bf38-31ab4c84e9a0"/>
    <s v="March 16, 2025 1:29:00 PM"/>
    <s v="March 16, 2025 1:41:29 PM"/>
    <s v="March 16, 2025 1:43:30 PM"/>
  </r>
  <r>
    <s v="Week1"/>
    <x v="6"/>
    <x v="18"/>
    <s v="HEN LEE SAGIT GAL"/>
    <n v="3.5"/>
    <x v="7"/>
    <s v="7b96a276-495b-44cd-bf38-31ab4c84e9a0"/>
    <s v="March 16, 2025 6:00:28 PM"/>
    <s v="March 16, 2025 6:18:56 PM"/>
    <s v="March 16, 2025 6:24:29 PM"/>
  </r>
  <r>
    <s v="Week1"/>
    <x v="6"/>
    <x v="18"/>
    <s v="SCOTT ROW"/>
    <n v="3.5"/>
    <x v="7"/>
    <s v="7b96a276-495b-44cd-bf38-31ab4c84e9a0"/>
    <s v="March 16, 2025 2:26:27 PM"/>
    <s v="March 16, 2025 3:18:28 PM"/>
    <s v="March 16, 2025 3:21:55 PM"/>
  </r>
  <r>
    <s v="Week1"/>
    <x v="6"/>
    <x v="18"/>
    <s v="BARBARA LOY"/>
    <n v="3.5"/>
    <x v="7"/>
    <s v="7b96a276-495b-44cd-bf38-31ab4c84e9a0"/>
    <s v="March 16, 2025 12:09:57 PM"/>
    <s v="March 16, 2025 12:29:51 PM"/>
    <s v="March 16, 2025 12:34:49 PM"/>
  </r>
  <r>
    <s v="Week1"/>
    <x v="6"/>
    <x v="18"/>
    <s v="Nazlin Jamal "/>
    <n v="3.5"/>
    <x v="7"/>
    <s v="7b96a276-495b-44cd-bf38-31ab4c84e9a0"/>
    <s v="March 16, 2025 4:30:27 PM"/>
    <s v="March 16, 2025 5:17:58 PM"/>
    <s v="March 16, 2025 5:22:18 PM"/>
  </r>
  <r>
    <s v="Week1"/>
    <x v="6"/>
    <x v="18"/>
    <s v="ALEX PATTERSON"/>
    <n v="3.5"/>
    <x v="7"/>
    <s v="7b96a276-495b-44cd-bf38-31ab4c84e9a0"/>
    <s v="March 16, 2025 3:37:25 PM"/>
    <s v="March 16, 2025 4:07:56 PM"/>
    <s v="March 16, 2025 4:08:52 PM"/>
  </r>
  <r>
    <s v="Week1"/>
    <x v="5"/>
    <x v="19"/>
    <s v="ALLEN MCCURDY"/>
    <n v="3.5"/>
    <x v="7"/>
    <s v="c02d3dee-0391-4794-9e95-7b955fe24e52"/>
    <s v="March 10, 2025 8:11:58 AM"/>
    <s v="March 10, 2025 9:47:27 AM"/>
    <s v="March 10, 2025 9:49:42 AM"/>
  </r>
  <r>
    <s v="Week1"/>
    <x v="5"/>
    <x v="19"/>
    <s v="AGERE TADESSE"/>
    <n v="3.5"/>
    <x v="7"/>
    <s v="c02d3dee-0391-4794-9e95-7b955fe24e52"/>
    <s v="March 10, 2025 6:00:26 AM"/>
    <s v="March 10, 2025 6:19:15 AM"/>
    <s v="March 10, 2025 6:19:15 AM"/>
  </r>
  <r>
    <s v="Week1"/>
    <x v="5"/>
    <x v="19"/>
    <s v="AGERE TADESSE"/>
    <n v="3.5"/>
    <x v="7"/>
    <s v="c02d3dee-0391-4794-9e95-7b955fe24e52"/>
    <s v="March 10, 2025 9:00:00 AM"/>
    <s v="March 10, 2025 9:14:56 AM"/>
    <s v="March 10, 2025 9:17:57 AM"/>
  </r>
  <r>
    <s v="Week1"/>
    <x v="5"/>
    <x v="19"/>
    <s v="DOROTHY HENDERSON"/>
    <n v="3.5"/>
    <x v="7"/>
    <s v="c02d3dee-0391-4794-9e95-7b955fe24e52"/>
    <s v="March 10, 2025 11:05:00 AM"/>
    <s v="March 10, 2025 11:43:29 AM"/>
    <s v="March 10, 2025 12:06:20 PM"/>
  </r>
  <r>
    <s v="Week1"/>
    <x v="5"/>
    <x v="19"/>
    <s v="ROBERT HARRIS"/>
    <n v="3.5"/>
    <x v="7"/>
    <s v="c02d3dee-0391-4794-9e95-7b955fe24e52"/>
    <s v="March 10, 2025 7:01:28 AM"/>
    <s v="March 10, 2025 8:38:57 AM"/>
    <s v="March 10, 2025 8:41:37 AM"/>
  </r>
  <r>
    <s v="Week1"/>
    <x v="5"/>
    <x v="19"/>
    <s v="JOSE ESTRADA"/>
    <n v="3.5"/>
    <x v="7"/>
    <s v="c02d3dee-0391-4794-9e95-7b955fe24e52"/>
    <s v="March 10, 2025 4:06:58 AM"/>
    <s v="March 10, 2025 4:31:27 AM"/>
    <s v="March 10, 2025 4:43:40 AM"/>
  </r>
  <r>
    <s v="Week1"/>
    <x v="5"/>
    <x v="19"/>
    <s v="CLINTON ABELE"/>
    <n v="7"/>
    <x v="7"/>
    <s v="c02d3dee-0391-4794-9e95-7b955fe24e52"/>
    <s v="March 10, 2025 7:30:27 AM"/>
    <s v="March 10, 2025 8:00:29 AM"/>
    <s v="March 10, 2025 8:03:46 AM"/>
  </r>
  <r>
    <s v="Week1"/>
    <x v="5"/>
    <x v="19"/>
    <s v="JESSICA SHIELDS"/>
    <n v="3.5"/>
    <x v="7"/>
    <s v="c02d3dee-0391-4794-9e95-7b955fe24e52"/>
    <s v="March 10, 2025 8:11:58 AM"/>
    <s v="March 10, 2025 9:47:27 AM"/>
    <s v="March 10, 2025 9:49:44 AM"/>
  </r>
  <r>
    <s v="Week1"/>
    <x v="5"/>
    <x v="19"/>
    <s v="PAT OUM"/>
    <n v="3.5"/>
    <x v="7"/>
    <s v="c02d3dee-0391-4794-9e95-7b955fe24e52"/>
    <s v="March 10, 2025 5:00:52 AM"/>
    <s v="March 10, 2025 5:26:28 AM"/>
    <s v="March 10, 2025 5:29:44 AM"/>
  </r>
  <r>
    <s v="Week1"/>
    <x v="0"/>
    <x v="19"/>
    <s v="RUFINA CASTILLO"/>
    <n v="3.5"/>
    <x v="7"/>
    <s v="33d2e05e-ce87-4b3d-ad13-56991a526d5d"/>
    <s v="March 11, 2025 8:17:28 AM"/>
    <s v="March 11, 2025 8:55:57 AM"/>
    <s v="March 11, 2025 8:57:18 AM"/>
  </r>
  <r>
    <s v="Week1"/>
    <x v="0"/>
    <x v="19"/>
    <s v="TREMELL COOPER"/>
    <n v="3.5"/>
    <x v="7"/>
    <s v="33d2e05e-ce87-4b3d-ad13-56991a526d5d"/>
    <s v="March 11, 2025 5:17:53 AM"/>
    <s v="March 11, 2025 5:36:28 AM"/>
    <s v="March 11, 2025 5:39:48 AM"/>
  </r>
  <r>
    <s v="Week1"/>
    <x v="0"/>
    <x v="19"/>
    <s v="VICTOR GONZALES"/>
    <n v="3.5"/>
    <x v="7"/>
    <s v="33d2e05e-ce87-4b3d-ad13-56991a526d5d"/>
    <s v="March 11, 2025 10:26:00 AM"/>
    <s v="March 11, 2025 10:53:26 AM"/>
    <s v="March 11, 2025 10:57:02 AM"/>
  </r>
  <r>
    <s v="Week1"/>
    <x v="0"/>
    <x v="19"/>
    <s v="LAURA ORTEGA"/>
    <n v="3.5"/>
    <x v="7"/>
    <s v="33d2e05e-ce87-4b3d-ad13-56991a526d5d"/>
    <s v="March 11, 2025 4:02:29 AM"/>
    <s v="March 11, 2025 4:35:04 AM"/>
    <s v="March 11, 2025 4:35:04 AM"/>
  </r>
  <r>
    <s v="Week1"/>
    <x v="0"/>
    <x v="19"/>
    <s v="NINA SCHULTZ"/>
    <n v="3.5"/>
    <x v="7"/>
    <s v="33d2e05e-ce87-4b3d-ad13-56991a526d5d"/>
    <s v="March 11, 2025 7:07:27 AM"/>
    <s v="March 11, 2025 7:54:25 AM"/>
    <s v="March 11, 2025 8:02:00 AM"/>
  </r>
  <r>
    <s v="Week1"/>
    <x v="0"/>
    <x v="19"/>
    <s v="OLUSOLA OLOPADE"/>
    <n v="3.5"/>
    <x v="7"/>
    <s v="33d2e05e-ce87-4b3d-ad13-56991a526d5d"/>
    <s v="March 11, 2025 6:22:29 AM"/>
    <s v="March 11, 2025 6:40:58 AM"/>
    <s v="March 11, 2025 6:45:07 AM"/>
  </r>
  <r>
    <s v="Week1"/>
    <x v="0"/>
    <x v="19"/>
    <s v="James  Cain"/>
    <n v="0"/>
    <x v="7"/>
    <s v="33d2e05e-ce87-4b3d-ad13-56991a526d5d"/>
    <s v="March 11, 2025 8:31:56 AM"/>
    <s v="March 11, 2025 9:20:25 AM"/>
    <s v="March 11, 2025 9:26:12 AM"/>
  </r>
  <r>
    <s v="Week1"/>
    <x v="1"/>
    <x v="19"/>
    <s v="JESSICA AGUIRRE"/>
    <n v="3.5"/>
    <x v="7"/>
    <s v="e37e5408-73cc-4bfd-a1eb-f2473b03dd93"/>
    <s v="March 12, 2025 5:14:59 AM"/>
    <s v="March 12, 2025 6:02:20 AM"/>
    <s v="March 12, 2025 6:02:20 AM"/>
  </r>
  <r>
    <s v="Week1"/>
    <x v="1"/>
    <x v="19"/>
    <s v="Alberto Lara-Torres"/>
    <n v="3.5"/>
    <x v="7"/>
    <s v="e37e5408-73cc-4bfd-a1eb-f2473b03dd93"/>
    <s v="March 12, 2025 8:42:29 AM"/>
    <s v="March 12, 2025 9:31:25 AM"/>
    <s v="March 12, 2025 9:35:27 AM"/>
  </r>
  <r>
    <s v="Week1"/>
    <x v="1"/>
    <x v="19"/>
    <s v="Gwendolyn  McTernen"/>
    <n v="3.5"/>
    <x v="7"/>
    <s v="e37e5408-73cc-4bfd-a1eb-f2473b03dd93"/>
    <s v="March 12, 2025 11:13:58 AM"/>
    <s v="March 12, 2025 12:01:50 PM"/>
    <s v="March 12, 2025 12:05:23 PM"/>
  </r>
  <r>
    <s v="Week1"/>
    <x v="1"/>
    <x v="19"/>
    <s v="GLENDA  CRUELL "/>
    <n v="3.5"/>
    <x v="7"/>
    <s v="e37e5408-73cc-4bfd-a1eb-f2473b03dd93"/>
    <s v="March 12, 2025 4:05:27 AM"/>
    <s v="March 12, 2025 4:23:56 AM"/>
    <s v="March 12, 2025 4:27:20 AM"/>
  </r>
  <r>
    <s v="Week1"/>
    <x v="1"/>
    <x v="19"/>
    <s v="JACQULINE JONES"/>
    <n v="3.5"/>
    <x v="7"/>
    <s v="e37e5408-73cc-4bfd-a1eb-f2473b03dd93"/>
    <s v="March 12, 2025 4:39:54 AM"/>
    <s v="March 12, 2025 4:57:28 AM"/>
    <s v="March 12, 2025 5:01:47 AM"/>
  </r>
  <r>
    <s v="Week1"/>
    <x v="1"/>
    <x v="19"/>
    <s v="ALFONSO FLORES"/>
    <n v="3.5"/>
    <x v="7"/>
    <s v="e37e5408-73cc-4bfd-a1eb-f2473b03dd93"/>
    <s v="March 12, 2025 10:49:55 AM"/>
    <s v="March 12, 2025 11:46:26 AM"/>
    <s v="March 12, 2025 11:49:24 AM"/>
  </r>
  <r>
    <s v="Week1"/>
    <x v="1"/>
    <x v="19"/>
    <s v="STEPHEN LENOIR"/>
    <n v="3.5"/>
    <x v="7"/>
    <s v="e37e5408-73cc-4bfd-a1eb-f2473b03dd93"/>
    <s v="March 12, 2025 7:06:57 AM"/>
    <s v="March 12, 2025 7:30:29 AM"/>
    <s v="March 12, 2025 8:02:03 AM"/>
  </r>
  <r>
    <s v="Week1"/>
    <x v="2"/>
    <x v="19"/>
    <s v="GARLINDA PARKER"/>
    <n v="3.5"/>
    <x v="7"/>
    <s v="3b3d1888-a24b-41b4-a510-c342375920d0"/>
    <s v="March 13, 2025 10:51:23 AM"/>
    <s v="March 13, 2025 11:29:54 AM"/>
    <s v="March 13, 2025 11:35:48 AM"/>
  </r>
  <r>
    <s v="Week1"/>
    <x v="2"/>
    <x v="19"/>
    <s v="ELLEN WHITEMON"/>
    <n v="3.5"/>
    <x v="7"/>
    <s v="3b3d1888-a24b-41b4-a510-c342375920d0"/>
    <s v="March 13, 2025 4:17:59 AM"/>
    <s v="March 13, 2025 4:39:23 AM"/>
    <s v="March 13, 2025 4:54:31 AM"/>
  </r>
  <r>
    <s v="Week1"/>
    <x v="2"/>
    <x v="19"/>
    <s v="LAKESSA STEWART"/>
    <n v="3.5"/>
    <x v="7"/>
    <s v="3b3d1888-a24b-41b4-a510-c342375920d0"/>
    <s v="March 13, 2025 5:43:25 AM"/>
    <s v="March 13, 2025 6:24:22 AM"/>
    <s v="March 13, 2025 6:29:24 AM"/>
  </r>
  <r>
    <s v="Week1"/>
    <x v="2"/>
    <x v="19"/>
    <s v="JOEL CROSS"/>
    <n v="3.5"/>
    <x v="7"/>
    <s v="3b3d1888-a24b-41b4-a510-c342375920d0"/>
    <s v="March 13, 2025 6:36:59 AM"/>
    <s v="March 13, 2025 7:07:53 AM"/>
    <s v="March 13, 2025 7:10:53 AM"/>
  </r>
  <r>
    <s v="Week1"/>
    <x v="2"/>
    <x v="19"/>
    <s v="SHEILA WHEATLEY"/>
    <n v="3.5"/>
    <x v="7"/>
    <s v="3b3d1888-a24b-41b4-a510-c342375920d0"/>
    <s v="March 13, 2025 7:58:55 AM"/>
    <s v="March 13, 2025 8:10:27 AM"/>
    <s v="March 13, 2025 8:14:50 AM"/>
  </r>
  <r>
    <s v="Week1"/>
    <x v="2"/>
    <x v="19"/>
    <s v="MARY BIGGERS"/>
    <n v="3.5"/>
    <x v="7"/>
    <s v="3b3d1888-a24b-41b4-a510-c342375920d0"/>
    <s v="March 13, 2025 9:49:27 AM"/>
    <s v="March 13, 2025 10:17:55 AM"/>
    <s v="March 13, 2025 10:25:47 AM"/>
  </r>
  <r>
    <s v="Week1"/>
    <x v="2"/>
    <x v="19"/>
    <s v="JABRE SWANIGAN"/>
    <n v="3.5"/>
    <x v="7"/>
    <s v="3b3d1888-a24b-41b4-a510-c342375920d0"/>
    <s v="March 13, 2025 9:22:54 AM"/>
    <s v="March 13, 2025 10:08:27 AM"/>
    <s v="March 13, 2025 10:10:48 AM"/>
  </r>
  <r>
    <s v="Week1"/>
    <x v="2"/>
    <x v="19"/>
    <s v="JAMES FLEMMING"/>
    <n v="3.5"/>
    <x v="7"/>
    <s v="3b3d1888-a24b-41b4-a510-c342375920d0"/>
    <s v="March 13, 2025 7:18:28 AM"/>
    <s v="March 13, 2025 7:52:26 AM"/>
    <s v="March 13, 2025 7:54:53 AM"/>
  </r>
  <r>
    <s v="Week1"/>
    <x v="2"/>
    <x v="19"/>
    <s v="PATRICIA BERRY"/>
    <n v="3.5"/>
    <x v="7"/>
    <s v="3b3d1888-a24b-41b4-a510-c342375920d0"/>
    <s v="March 13, 2025 8:29:57 AM"/>
    <s v="March 13, 2025 8:55:28 AM"/>
    <s v="March 13, 2025 8:59:07 AM"/>
  </r>
  <r>
    <s v="Week1"/>
    <x v="3"/>
    <x v="19"/>
    <s v="JACQULINE JONES"/>
    <n v="3.5"/>
    <x v="7"/>
    <s v="ec2a6129-b976-4b86-98a9-e122f7b62c61"/>
    <s v="March 14, 2025 4:04:23 AM"/>
    <s v="March 14, 2025 5:12:58 AM"/>
    <s v="March 14, 2025 5:16:26 AM"/>
  </r>
  <r>
    <s v="Week1"/>
    <x v="3"/>
    <x v="19"/>
    <s v="LAURA TRUJILLO"/>
    <n v="3.5"/>
    <x v="7"/>
    <s v="ec2a6129-b976-4b86-98a9-e122f7b62c61"/>
    <s v="March 14, 2025 8:39:29 AM"/>
    <s v="March 14, 2025 9:27:05 AM"/>
    <s v="March 14, 2025 9:27:05 AM"/>
  </r>
  <r>
    <s v="Week1"/>
    <x v="3"/>
    <x v="19"/>
    <s v="SARA OLEKSY"/>
    <n v="3.5"/>
    <x v="7"/>
    <s v="ec2a6129-b976-4b86-98a9-e122f7b62c61"/>
    <s v="March 14, 2025 10:41:57 AM"/>
    <s v="March 14, 2025 10:59:24 AM"/>
    <s v="March 14, 2025 11:02:01 AM"/>
  </r>
  <r>
    <s v="Week1"/>
    <x v="3"/>
    <x v="19"/>
    <s v="ELAINE POWELL"/>
    <n v="3.5"/>
    <x v="7"/>
    <s v="ec2a6129-b976-4b86-98a9-e122f7b62c61"/>
    <s v="March 14, 2025 6:00:29 AM"/>
    <s v="March 14, 2025 6:29:25 AM"/>
    <s v="March 14, 2025 6:32:49 AM"/>
  </r>
  <r>
    <s v="Week1"/>
    <x v="3"/>
    <x v="19"/>
    <s v="RUDOLPH RIZO"/>
    <n v="7"/>
    <x v="7"/>
    <s v="ec2a6129-b976-4b86-98a9-e122f7b62c61"/>
    <s v="March 14, 2025 7:28:59 AM"/>
    <s v="March 14, 2025 8:10:28 AM"/>
    <s v="March 14, 2025 8:16:38 AM"/>
  </r>
  <r>
    <s v="Week1"/>
    <x v="3"/>
    <x v="19"/>
    <s v="MARIA GARCIA"/>
    <n v="3.5"/>
    <x v="7"/>
    <s v="ec2a6129-b976-4b86-98a9-e122f7b62c61"/>
    <s v="March 14, 2025 4:37:57 AM"/>
    <s v="March 14, 2025 4:47:28 AM"/>
    <s v="March 14, 2025 5:10:45 AM"/>
  </r>
  <r>
    <s v="Week1"/>
    <x v="5"/>
    <x v="20"/>
    <s v="EDNA GEORGE"/>
    <n v="3.5"/>
    <x v="7"/>
    <s v="efee946b-206e-487a-951e-54b5f6606730"/>
    <s v="March 10, 2025 4:41:57 AM"/>
    <s v="March 10, 2025 5:09:23 AM"/>
    <s v="March 10, 2025 5:11:24 AM"/>
  </r>
  <r>
    <s v="Week1"/>
    <x v="5"/>
    <x v="20"/>
    <s v="JOYCE HAMPTON"/>
    <n v="3.5"/>
    <x v="7"/>
    <s v="efee946b-206e-487a-951e-54b5f6606730"/>
    <s v="March 10, 2025 9:34:28 AM"/>
    <s v="March 10, 2025 10:19:00 AM"/>
    <s v="March 10, 2025 10:23:08 AM"/>
  </r>
  <r>
    <s v="Week1"/>
    <x v="5"/>
    <x v="20"/>
    <s v="MARK NEWMAN"/>
    <n v="3.5"/>
    <x v="7"/>
    <s v="efee946b-206e-487a-951e-54b5f6606730"/>
    <s v="March 10, 2025 10:40:27 AM"/>
    <s v="March 10, 2025 10:53:29 AM"/>
    <s v="March 10, 2025 11:00:04 AM"/>
  </r>
  <r>
    <s v="Week1"/>
    <x v="5"/>
    <x v="20"/>
    <s v="EDDIE DAWSON"/>
    <n v="3.5"/>
    <x v="7"/>
    <s v="efee946b-206e-487a-951e-54b5f6606730"/>
    <s v="March 10, 2025 8:57:29 AM"/>
    <s v="March 10, 2025 9:34:09 AM"/>
    <s v="March 10, 2025 9:34:09 AM"/>
  </r>
  <r>
    <s v="Week1"/>
    <x v="5"/>
    <x v="20"/>
    <s v="TONIA FORSTER"/>
    <n v="3.5"/>
    <x v="7"/>
    <s v="efee946b-206e-487a-951e-54b5f6606730"/>
    <s v="March 10, 2025 4:09:25 AM"/>
    <s v="March 10, 2025 4:22:21 AM"/>
    <s v="March 10, 2025 4:32:23 AM"/>
  </r>
  <r>
    <s v="Week1"/>
    <x v="5"/>
    <x v="20"/>
    <s v="VERNON THOMAS"/>
    <n v="3.5"/>
    <x v="7"/>
    <s v="efee946b-206e-487a-951e-54b5f6606730"/>
    <s v="March 10, 2025 8:15:25 AM"/>
    <s v="March 10, 2025 8:29:23 AM"/>
    <s v="March 10, 2025 8:31:53 AM"/>
  </r>
  <r>
    <s v="Week1"/>
    <x v="5"/>
    <x v="20"/>
    <s v="WILLIE WARREN"/>
    <n v="3.5"/>
    <x v="7"/>
    <s v="efee946b-206e-487a-951e-54b5f6606730"/>
    <s v="March 10, 2025 11:25:27 AM"/>
    <s v="March 10, 2025 12:01:27 PM"/>
    <s v="March 10, 2025 12:20:51 PM"/>
  </r>
  <r>
    <s v="Week1"/>
    <x v="5"/>
    <x v="20"/>
    <s v="ELIJAH ROSE"/>
    <n v="3.5"/>
    <x v="7"/>
    <s v="efee946b-206e-487a-951e-54b5f6606730"/>
    <s v="March 10, 2025 8:41:57 AM"/>
    <s v="March 10, 2025 9:08:23 AM"/>
    <s v="March 10, 2025 9:09:43 AM"/>
  </r>
  <r>
    <s v="Week1"/>
    <x v="5"/>
    <x v="20"/>
    <s v="Adrienne  Atchison"/>
    <n v="3.5"/>
    <x v="7"/>
    <s v="efee946b-206e-487a-951e-54b5f6606730"/>
    <s v="March 10, 2025 6:20:27 AM"/>
    <s v="March 10, 2025 7:34:29 AM"/>
    <s v="March 10, 2025 7:36:15 AM"/>
  </r>
  <r>
    <s v="Week1"/>
    <x v="5"/>
    <x v="20"/>
    <s v="THOMAS DUNN"/>
    <n v="3.5"/>
    <x v="7"/>
    <s v="efee946b-206e-487a-951e-54b5f6606730"/>
    <s v="March 10, 2025 7:00:28 AM"/>
    <s v="March 10, 2025 7:54:58 AM"/>
    <s v="March 10, 2025 7:58:27 AM"/>
  </r>
  <r>
    <s v="Week1"/>
    <x v="5"/>
    <x v="20"/>
    <s v="JENNIFER NEWMAN"/>
    <n v="3.5"/>
    <x v="7"/>
    <s v="efee946b-206e-487a-951e-54b5f6606730"/>
    <s v="March 10, 2025 4:59:23 AM"/>
    <s v="March 10, 2025 5:15:20 AM"/>
    <s v="March 10, 2025 5:17:18 AM"/>
  </r>
  <r>
    <s v="Week1"/>
    <x v="0"/>
    <x v="20"/>
    <s v="SYLVIA DELLER"/>
    <n v="3.5"/>
    <x v="7"/>
    <s v="f276aa5a-eee5-4920-9dc8-b58ccd5e1159"/>
    <s v="March 11, 2025 9:38:27 AM"/>
    <s v="March 11, 2025 10:46:27 AM"/>
    <s v="March 11, 2025 10:47:56 AM"/>
  </r>
  <r>
    <s v="Week1"/>
    <x v="0"/>
    <x v="20"/>
    <s v="MARTA VELASQUEZ"/>
    <n v="3.5"/>
    <x v="7"/>
    <s v="f276aa5a-eee5-4920-9dc8-b58ccd5e1159"/>
    <s v="March 11, 2025 4:13:28 AM"/>
    <s v="March 11, 2025 4:36:27 AM"/>
    <s v="March 11, 2025 4:37:33 AM"/>
  </r>
  <r>
    <s v="Week1"/>
    <x v="0"/>
    <x v="20"/>
    <s v="JOVUN MCMILLIAN"/>
    <n v="3.5"/>
    <x v="7"/>
    <s v="f276aa5a-eee5-4920-9dc8-b58ccd5e1159"/>
    <s v="March 11, 2025 5:35:29 AM"/>
    <s v="March 11, 2025 6:17:53 AM"/>
    <s v="March 11, 2025 7:33:38 AM"/>
  </r>
  <r>
    <s v="Week1"/>
    <x v="0"/>
    <x v="20"/>
    <s v="ROSALIND HARPER"/>
    <n v="3.5"/>
    <x v="7"/>
    <s v="f276aa5a-eee5-4920-9dc8-b58ccd5e1159"/>
    <s v="March 11, 2025 10:54:58 AM"/>
    <s v="March 11, 2025 12:04:59 PM"/>
    <s v="March 11, 2025 12:39:17 PM"/>
  </r>
  <r>
    <s v="Week1"/>
    <x v="0"/>
    <x v="20"/>
    <s v="LUCIOUS WAGNER"/>
    <n v="3.5"/>
    <x v="7"/>
    <s v="f276aa5a-eee5-4920-9dc8-b58ccd5e1159"/>
    <s v="March 11, 2025 4:50:25 AM"/>
    <s v="March 11, 2025 5:25:21 AM"/>
    <s v="March 11, 2025 5:27:12 AM"/>
  </r>
  <r>
    <s v="Week1"/>
    <x v="0"/>
    <x v="20"/>
    <s v="TERAN DUPLESSIS"/>
    <n v="3.5"/>
    <x v="7"/>
    <s v="f276aa5a-eee5-4920-9dc8-b58ccd5e1159"/>
    <s v="March 11, 2025 8:08:27 AM"/>
    <s v="March 11, 2025 8:58:55 AM"/>
    <s v="March 11, 2025 9:01:11 AM"/>
  </r>
  <r>
    <s v="Week1"/>
    <x v="0"/>
    <x v="20"/>
    <s v="LILLIE COX"/>
    <n v="3.5"/>
    <x v="7"/>
    <s v="f276aa5a-eee5-4920-9dc8-b58ccd5e1159"/>
    <s v="March 11, 2025 10:30:24 AM"/>
    <s v="March 11, 2025 11:38:55 AM"/>
    <s v="March 11, 2025 11:41:18 AM"/>
  </r>
  <r>
    <s v="Week1"/>
    <x v="0"/>
    <x v="20"/>
    <s v="SHARON WOOTEN"/>
    <n v="3.5"/>
    <x v="7"/>
    <s v="f276aa5a-eee5-4920-9dc8-b58ccd5e1159"/>
    <s v="March 11, 2025 7:51:23 AM"/>
    <s v="March 11, 2025 9:08:59 AM"/>
    <s v="March 11, 2025 9:13:55 AM"/>
  </r>
  <r>
    <s v="Week1"/>
    <x v="1"/>
    <x v="20"/>
    <s v="JERRY SMITH"/>
    <n v="3.5"/>
    <x v="7"/>
    <s v="5437299f-cc9f-49b8-862c-1a21182a76e3"/>
    <s v="March 12, 2025 6:43:28 AM"/>
    <s v="March 12, 2025 8:16:28 AM"/>
    <s v="March 12, 2025 8:19:01 AM"/>
  </r>
  <r>
    <s v="Week1"/>
    <x v="1"/>
    <x v="20"/>
    <s v="NORA CHAPA-BRILEY"/>
    <n v="3.5"/>
    <x v="7"/>
    <s v="5437299f-cc9f-49b8-862c-1a21182a76e3"/>
    <s v="March 12, 2025 7:00:51 AM"/>
    <s v="March 12, 2025 7:59:07 AM"/>
    <s v="March 12, 2025 7:59:07 AM"/>
  </r>
  <r>
    <s v="Week1"/>
    <x v="1"/>
    <x v="20"/>
    <s v="JAMES WELLING"/>
    <n v="3.5"/>
    <x v="7"/>
    <s v="5437299f-cc9f-49b8-862c-1a21182a76e3"/>
    <s v="March 12, 2025 9:28:28 AM"/>
    <s v="March 12, 2025 9:47:21 AM"/>
    <s v="March 12, 2025 9:47:21 AM"/>
  </r>
  <r>
    <s v="Week1"/>
    <x v="1"/>
    <x v="20"/>
    <s v="JOSE MARTINEZ"/>
    <n v="3.5"/>
    <x v="7"/>
    <s v="5437299f-cc9f-49b8-862c-1a21182a76e3"/>
    <s v="March 12, 2025 5:27:55 AM"/>
    <s v="March 12, 2025 5:48:08 AM"/>
    <s v="March 12, 2025 5:48:08 AM"/>
  </r>
  <r>
    <s v="Week1"/>
    <x v="1"/>
    <x v="20"/>
    <s v="MARI CRUZ GONZALEZ"/>
    <n v="3.5"/>
    <x v="7"/>
    <s v="5437299f-cc9f-49b8-862c-1a21182a76e3"/>
    <s v="March 12, 2025 4:06:59 AM"/>
    <s v="March 12, 2025 4:38:29 AM"/>
    <s v="March 12, 2025 4:41:32 AM"/>
  </r>
  <r>
    <s v="Week1"/>
    <x v="1"/>
    <x v="20"/>
    <s v="ANTONIO MYLES"/>
    <n v="3.5"/>
    <x v="7"/>
    <s v="5437299f-cc9f-49b8-862c-1a21182a76e3"/>
    <s v="March 12, 2025 6:20:28 AM"/>
    <s v="March 12, 2025 7:59:01 AM"/>
    <s v="March 12, 2025 7:59:02 AM"/>
  </r>
  <r>
    <s v="Week1"/>
    <x v="1"/>
    <x v="20"/>
    <s v="DEBRA DUPREE"/>
    <n v="3.5"/>
    <x v="7"/>
    <s v="5437299f-cc9f-49b8-862c-1a21182a76e3"/>
    <s v="March 12, 2025 4:21:29 AM"/>
    <s v="March 12, 2025 4:30:29 AM"/>
    <s v="March 12, 2025 4:31:50 AM"/>
  </r>
  <r>
    <s v="Week1"/>
    <x v="1"/>
    <x v="20"/>
    <s v="SUNITHA CHILUKA"/>
    <n v="3.5"/>
    <x v="7"/>
    <s v="5437299f-cc9f-49b8-862c-1a21182a76e3"/>
    <s v="March 12, 2025 11:02:24 AM"/>
    <s v="March 12, 2025 11:17:28 AM"/>
    <s v="March 12, 2025 11:20:01 AM"/>
  </r>
  <r>
    <s v="Week1"/>
    <x v="1"/>
    <x v="20"/>
    <s v="SUZANN  MARSHALL "/>
    <n v="3.5"/>
    <x v="7"/>
    <s v="5437299f-cc9f-49b8-862c-1a21182a76e3"/>
    <s v="March 12, 2025 8:45:28 AM"/>
    <s v="March 12, 2025 9:11:55 AM"/>
    <s v="March 12, 2025 9:13:22 AM"/>
  </r>
  <r>
    <s v="Week1"/>
    <x v="1"/>
    <x v="20"/>
    <s v="VEDA ZOLTAN"/>
    <n v="3.5"/>
    <x v="7"/>
    <s v="5437299f-cc9f-49b8-862c-1a21182a76e3"/>
    <s v="March 12, 2025 4:53:26 AM"/>
    <s v="March 12, 2025 5:29:07 AM"/>
    <s v="March 12, 2025 5:29:07 AM"/>
  </r>
  <r>
    <s v="Week1"/>
    <x v="2"/>
    <x v="20"/>
    <s v="MERVAT BARSOOM"/>
    <n v="3.5"/>
    <x v="7"/>
    <s v="4ee0ebdc-a090-4f99-8791-cd391d824239"/>
    <s v="March 13, 2025 9:19:59 AM"/>
    <s v="March 13, 2025 10:01:33 AM"/>
    <s v="March 13, 2025 10:01:33 AM"/>
  </r>
  <r>
    <s v="Week1"/>
    <x v="2"/>
    <x v="20"/>
    <s v="EDELIA MENDOZA"/>
    <n v="3.5"/>
    <x v="7"/>
    <s v="4ee0ebdc-a090-4f99-8791-cd391d824239"/>
    <s v="March 13, 2025 4:20:28 AM"/>
    <s v="March 13, 2025 4:35:22 AM"/>
    <s v="March 13, 2025 4:40:32 AM"/>
  </r>
  <r>
    <s v="Week1"/>
    <x v="2"/>
    <x v="20"/>
    <s v="MICHAEL BERHE"/>
    <n v="3.5"/>
    <x v="7"/>
    <s v="4ee0ebdc-a090-4f99-8791-cd391d824239"/>
    <s v="March 13, 2025 6:24:24 AM"/>
    <s v="March 13, 2025 7:30:24 AM"/>
    <s v="March 13, 2025 8:02:41 AM"/>
  </r>
  <r>
    <s v="Week1"/>
    <x v="2"/>
    <x v="20"/>
    <s v="EVAN ABRAHAMS"/>
    <n v="3.5"/>
    <x v="7"/>
    <s v="4ee0ebdc-a090-4f99-8791-cd391d824239"/>
    <s v="March 13, 2025 6:55:20 AM"/>
    <s v="March 13, 2025 7:40:25 AM"/>
    <s v="March 13, 2025 8:02:43 AM"/>
  </r>
  <r>
    <s v="Week1"/>
    <x v="2"/>
    <x v="20"/>
    <s v="TEKLE SHABAI"/>
    <n v="3.5"/>
    <x v="7"/>
    <s v="4ee0ebdc-a090-4f99-8791-cd391d824239"/>
    <s v="March 13, 2025 11:10:28 AM"/>
    <s v="March 13, 2025 11:49:21 AM"/>
    <s v="March 13, 2025 12:26:59 PM"/>
  </r>
  <r>
    <s v="Week1"/>
    <x v="2"/>
    <x v="20"/>
    <s v="TYLER MORRIS"/>
    <n v="3.5"/>
    <x v="7"/>
    <s v="4ee0ebdc-a090-4f99-8791-cd391d824239"/>
    <s v="March 13, 2025 8:15:20 AM"/>
    <s v="March 13, 2025 8:49:59 AM"/>
    <s v="March 13, 2025 8:53:00 AM"/>
  </r>
  <r>
    <s v="Week1"/>
    <x v="2"/>
    <x v="20"/>
    <s v="COLLEEN ROBINSON"/>
    <n v="3.5"/>
    <x v="7"/>
    <s v="4ee0ebdc-a090-4f99-8791-cd391d824239"/>
    <s v="March 13, 2025 5:44:57 AM"/>
    <s v="March 13, 2025 6:00:56 AM"/>
    <s v="March 13, 2025 6:06:50 AM"/>
  </r>
  <r>
    <s v="Week1"/>
    <x v="3"/>
    <x v="20"/>
    <s v="Carlos Lopez Morales"/>
    <n v="3.5"/>
    <x v="7"/>
    <s v="9ac30717-cec5-43b3-b13a-e92eae826cc0"/>
    <s v="March 14, 2025 4:56:29 AM"/>
    <s v="March 14, 2025 5:07:26 AM"/>
    <s v="March 14, 2025 5:09:09 AM"/>
  </r>
  <r>
    <s v="Week1"/>
    <x v="3"/>
    <x v="20"/>
    <s v="MILTON ROBINSON"/>
    <n v="3.5"/>
    <x v="7"/>
    <s v="9ac30717-cec5-43b3-b13a-e92eae826cc0"/>
    <s v="March 14, 2025 9:03:29 AM"/>
    <s v="March 14, 2025 9:35:20 AM"/>
    <s v="March 14, 2025 9:37:51 AM"/>
  </r>
  <r>
    <s v="Week1"/>
    <x v="3"/>
    <x v="20"/>
    <s v="BRADAN RANKIN"/>
    <n v="3.5"/>
    <x v="7"/>
    <s v="9ac30717-cec5-43b3-b13a-e92eae826cc0"/>
    <s v="March 14, 2025 6:37:59 AM"/>
    <s v="March 14, 2025 7:43:28 AM"/>
    <s v="March 14, 2025 8:02:47 AM"/>
  </r>
  <r>
    <s v="Week1"/>
    <x v="3"/>
    <x v="20"/>
    <s v="MARY PARSONS"/>
    <n v="3.5"/>
    <x v="7"/>
    <s v="9ac30717-cec5-43b3-b13a-e92eae826cc0"/>
    <s v="March 14, 2025 8:15:25 AM"/>
    <s v="March 14, 2025 8:43:53 AM"/>
    <s v="March 14, 2025 8:47:19 AM"/>
  </r>
  <r>
    <s v="Week1"/>
    <x v="3"/>
    <x v="20"/>
    <s v="CRICELIA LUNA"/>
    <n v="3.5"/>
    <x v="7"/>
    <s v="9ac30717-cec5-43b3-b13a-e92eae826cc0"/>
    <s v="March 14, 2025 10:57:46 AM"/>
    <s v="March 14, 2025 11:18:55 AM"/>
    <s v="March 14, 2025 11:42:00 AM"/>
  </r>
  <r>
    <s v="Week1"/>
    <x v="3"/>
    <x v="20"/>
    <s v="JORGE VEGA"/>
    <n v="3.5"/>
    <x v="7"/>
    <s v="9ac30717-cec5-43b3-b13a-e92eae826cc0"/>
    <s v="March 14, 2025 10:05:24 AM"/>
    <s v="March 14, 2025 10:33:29 AM"/>
    <s v="March 14, 2025 10:36:25 AM"/>
  </r>
  <r>
    <s v="Week1"/>
    <x v="3"/>
    <x v="20"/>
    <s v="MARY CAMPBELL"/>
    <n v="3.5"/>
    <x v="7"/>
    <s v="9ac30717-cec5-43b3-b13a-e92eae826cc0"/>
    <s v="March 14, 2025 4:09:59 AM"/>
    <s v="March 14, 2025 4:20:00 AM"/>
    <s v="March 14, 2025 4:34:29 AM"/>
  </r>
  <r>
    <s v="Week1"/>
    <x v="3"/>
    <x v="20"/>
    <s v="KENNARD JOHNSON"/>
    <n v="3.5"/>
    <x v="7"/>
    <s v="9ac30717-cec5-43b3-b13a-e92eae826cc0"/>
    <s v="March 14, 2025 5:15:28 AM"/>
    <s v="March 14, 2025 5:43:29 AM"/>
    <s v="March 14, 2025 5:44:56 AM"/>
  </r>
  <r>
    <s v="Week1"/>
    <x v="3"/>
    <x v="20"/>
    <s v="NINA SCHULTZ"/>
    <n v="3.5"/>
    <x v="7"/>
    <s v="9ac30717-cec5-43b3-b13a-e92eae826cc0"/>
    <s v="March 14, 2025 7:14:25 AM"/>
    <s v="March 14, 2025 8:43:53 AM"/>
    <s v="March 14, 2025 8:47:24 AM"/>
  </r>
  <r>
    <s v="Week1"/>
    <x v="1"/>
    <x v="21"/>
    <s v="ANTHONY  GASTON "/>
    <n v="0"/>
    <x v="13"/>
    <s v="bbf1a003-2f31-4141-a30f-d0ac520f48e6"/>
    <s v="March 12, 2025 3:44:58 PM"/>
    <s v="March 12, 2025 5:03:55 PM"/>
    <s v="March 12, 2025 5:05:45 PM"/>
  </r>
  <r>
    <s v="Week1"/>
    <x v="1"/>
    <x v="21"/>
    <s v="TWANNA MORGAN"/>
    <n v="3.5"/>
    <x v="13"/>
    <s v="bbf1a003-2f31-4141-a30f-d0ac520f48e6"/>
    <s v="March 12, 2025 8:46:51 PM"/>
    <s v="March 12, 2025 9:29:53 PM"/>
    <s v="March 12, 2025 9:34:07 PM"/>
  </r>
  <r>
    <s v="Week1"/>
    <x v="1"/>
    <x v="21"/>
    <s v="LANDON HUTH"/>
    <n v="3.5"/>
    <x v="13"/>
    <s v="bbf1a003-2f31-4141-a30f-d0ac520f48e6"/>
    <s v="March 12, 2025 2:23:49 PM"/>
    <s v="March 12, 2025 2:39:20 PM"/>
    <s v="March 12, 2025 2:40:34 PM"/>
  </r>
  <r>
    <s v="Week1"/>
    <x v="1"/>
    <x v="21"/>
    <s v="ADAN HERNANDEZ-GARCIA"/>
    <n v="7"/>
    <x v="13"/>
    <s v="bbf1a003-2f31-4141-a30f-d0ac520f48e6"/>
    <s v="March 12, 2025 5:37:28 PM"/>
    <s v="March 12, 2025 6:32:55 PM"/>
    <s v="March 12, 2025 6:32:55 PM"/>
  </r>
  <r>
    <s v="Week1"/>
    <x v="1"/>
    <x v="21"/>
    <s v="JAMES SMITH"/>
    <n v="3.5"/>
    <x v="13"/>
    <s v="bbf1a003-2f31-4141-a30f-d0ac520f48e6"/>
    <s v="March 12, 2025 8:16:57 PM"/>
    <s v="March 12, 2025 8:56:59 PM"/>
    <s v="March 12, 2025 8:59:35 PM"/>
  </r>
  <r>
    <s v="Week1"/>
    <x v="1"/>
    <x v="21"/>
    <s v="MELVIN GARDNER"/>
    <n v="3.5"/>
    <x v="13"/>
    <s v="bbf1a003-2f31-4141-a30f-d0ac520f48e6"/>
    <s v="March 12, 2025 4:15:28 PM"/>
    <s v="March 12, 2025 5:16:20 PM"/>
    <s v="March 12, 2025 5:18:21 PM"/>
  </r>
  <r>
    <s v="Week1"/>
    <x v="2"/>
    <x v="22"/>
    <s v="GHAZAUL MONSHIZADEH"/>
    <n v="3.5"/>
    <x v="14"/>
    <s v="81f117db-c92a-4631-b77d-aeb6acf58a17"/>
    <s v="March 13, 2025 11:08:28 AM"/>
    <s v="March 13, 2025 11:40:52 AM"/>
    <s v="March 13, 2025 12:00:09 PM"/>
  </r>
  <r>
    <s v="Week1"/>
    <x v="2"/>
    <x v="22"/>
    <s v="NATASHA LUTSCH"/>
    <n v="3.5"/>
    <x v="14"/>
    <s v="81f117db-c92a-4631-b77d-aeb6acf58a17"/>
    <s v="March 13, 2025 1:56:27 PM"/>
    <s v="March 13, 2025 2:49:54 PM"/>
    <s v="March 13, 2025 2:52:16 PM"/>
  </r>
  <r>
    <s v="Week1"/>
    <x v="2"/>
    <x v="22"/>
    <s v="AUDREY SPIKER"/>
    <n v="3.5"/>
    <x v="14"/>
    <s v="81f117db-c92a-4631-b77d-aeb6acf58a17"/>
    <s v="March 13, 2025 10:56:57 AM"/>
    <s v="March 13, 2025 11:40:52 AM"/>
    <s v="March 13, 2025 12:00:08 PM"/>
  </r>
  <r>
    <s v="Week1"/>
    <x v="2"/>
    <x v="22"/>
    <s v="CHRISTOPHER THOMPSON"/>
    <n v="3.5"/>
    <x v="14"/>
    <s v="81f117db-c92a-4631-b77d-aeb6acf58a17"/>
    <s v="March 13, 2025 8:06:25 AM"/>
    <s v="March 13, 2025 8:32:58 AM"/>
    <s v="March 13, 2025 8:37:05 AM"/>
  </r>
  <r>
    <s v="Week1"/>
    <x v="2"/>
    <x v="22"/>
    <s v="JOSHUA GARNER"/>
    <n v="3.5"/>
    <x v="14"/>
    <s v="81f117db-c92a-4631-b77d-aeb6acf58a17"/>
    <s v="March 13, 2025 7:49:29 AM"/>
    <s v="March 13, 2025 8:32:58 AM"/>
    <s v="March 13, 2025 8:37:07 AM"/>
  </r>
  <r>
    <s v="Week1"/>
    <x v="2"/>
    <x v="22"/>
    <s v="MATTHEW FOSTER"/>
    <n v="3.5"/>
    <x v="14"/>
    <s v="81f117db-c92a-4631-b77d-aeb6acf58a17"/>
    <s v="March 13, 2025 9:23:57 AM"/>
    <s v="March 13, 2025 9:34:25 AM"/>
    <s v="March 13, 2025 9:35:32 AM"/>
  </r>
  <r>
    <s v="Week1"/>
    <x v="2"/>
    <x v="22"/>
    <s v="INNA LONG"/>
    <n v="3.5"/>
    <x v="14"/>
    <s v="81f117db-c92a-4631-b77d-aeb6acf58a17"/>
    <s v="March 13, 2025 2:32:56 PM"/>
    <s v="March 13, 2025 3:03:24 PM"/>
    <s v="March 13, 2025 3:11:13 PM"/>
  </r>
  <r>
    <s v="Week1"/>
    <x v="5"/>
    <x v="23"/>
    <s v="SENECA THOMAS"/>
    <n v="3.5"/>
    <x v="15"/>
    <s v="a24a1f7e-9500-4d6d-a030-9dcb4b3e73c0"/>
    <s v="March 10, 2025 11:28:53 PM"/>
    <s v="March 10, 2025 11:47:58 PM"/>
    <s v="March 10, 2025 11:49:20 PM"/>
  </r>
  <r>
    <s v="Week1"/>
    <x v="5"/>
    <x v="23"/>
    <s v="Kaye Easterday"/>
    <n v="3.5"/>
    <x v="15"/>
    <s v="a24a1f7e-9500-4d6d-a030-9dcb4b3e73c0"/>
    <s v="March 10, 2025 7:24:28 PM"/>
    <s v="March 10, 2025 7:41:26 PM"/>
    <s v="March 10, 2025 7:46:35 PM"/>
  </r>
  <r>
    <s v="Week1"/>
    <x v="5"/>
    <x v="23"/>
    <s v="ALVIN BIENEMY"/>
    <n v="3.5"/>
    <x v="15"/>
    <s v="a24a1f7e-9500-4d6d-a030-9dcb4b3e73c0"/>
    <s v="March 10, 2025 7:53:59 PM"/>
    <s v="March 10, 2025 8:43:24 PM"/>
    <s v="March 10, 2025 8:45:55 PM"/>
  </r>
  <r>
    <s v="Week1"/>
    <x v="5"/>
    <x v="23"/>
    <s v="JONATHAN EVANGELISTA"/>
    <n v="3.5"/>
    <x v="15"/>
    <s v="a24a1f7e-9500-4d6d-a030-9dcb4b3e73c0"/>
    <s v="March 10, 2025 10:23:29 PM"/>
    <s v="March 10, 2025 10:47:58 PM"/>
    <s v="March 10, 2025 10:49:46 PM"/>
  </r>
  <r>
    <s v="Week1"/>
    <x v="5"/>
    <x v="23"/>
    <s v="VICKIE GALANIS"/>
    <n v="3.5"/>
    <x v="15"/>
    <s v="a24a1f7e-9500-4d6d-a030-9dcb4b3e73c0"/>
    <s v="March 10, 2025 9:09:59 PM"/>
    <s v="March 10, 2025 9:25:56 PM"/>
    <s v="March 10, 2025 9:32:37 PM"/>
  </r>
  <r>
    <s v="Week1"/>
    <x v="5"/>
    <x v="23"/>
    <s v="EDNA GEORGE"/>
    <n v="3.5"/>
    <x v="15"/>
    <s v="a24a1f7e-9500-4d6d-a030-9dcb4b3e73c0"/>
    <s v="March 10, 2025 2:56:55 PM"/>
    <s v="March 10, 2025 3:10:59 PM"/>
    <s v="March 10, 2025 3:14:52 PM"/>
  </r>
  <r>
    <s v="Week1"/>
    <x v="5"/>
    <x v="23"/>
    <s v="VERNON THOMAS"/>
    <n v="3.5"/>
    <x v="15"/>
    <s v="a24a1f7e-9500-4d6d-a030-9dcb4b3e73c0"/>
    <s v="March 10, 2025 2:21:27 PM"/>
    <s v="March 10, 2025 2:48:07 PM"/>
    <s v="March 10, 2025 2:48:07 PM"/>
  </r>
  <r>
    <s v="Week1"/>
    <x v="5"/>
    <x v="23"/>
    <s v="HARVEY HUBBARD"/>
    <n v="3.5"/>
    <x v="15"/>
    <s v="a24a1f7e-9500-4d6d-a030-9dcb4b3e73c0"/>
    <s v="March 10, 2025 3:33:26 PM"/>
    <s v="March 10, 2025 4:48:25 PM"/>
    <s v="March 10, 2025 5:07:38 PM"/>
  </r>
  <r>
    <s v="Week1"/>
    <x v="3"/>
    <x v="23"/>
    <s v="SHELLEY OLSEN"/>
    <n v="3.5"/>
    <x v="15"/>
    <s v="15a12ec4-f467-4d08-b027-fc56e66d5d76"/>
    <s v="March 14, 2025 10:56:28 PM"/>
    <s v="March 14, 2025 11:18:25 PM"/>
    <s v="March 14, 2025 11:20:29 PM"/>
  </r>
  <r>
    <s v="Week1"/>
    <x v="3"/>
    <x v="23"/>
    <s v="LETICIA GARCIA"/>
    <n v="3.5"/>
    <x v="15"/>
    <s v="15a12ec4-f467-4d08-b027-fc56e66d5d76"/>
    <s v="March 14, 2025 9:14:58 PM"/>
    <s v="March 14, 2025 9:44:57 PM"/>
    <s v="March 14, 2025 9:46:29 PM"/>
  </r>
  <r>
    <s v="Week1"/>
    <x v="3"/>
    <x v="23"/>
    <s v="MARIA SALAS"/>
    <n v="3.5"/>
    <x v="15"/>
    <s v="15a12ec4-f467-4d08-b027-fc56e66d5d76"/>
    <s v="March 14, 2025 3:44:54 PM"/>
    <s v="March 14, 2025 4:04:58 PM"/>
    <s v="March 14, 2025 4:08:19 PM"/>
  </r>
  <r>
    <s v="Week1"/>
    <x v="3"/>
    <x v="23"/>
    <s v="TREVONE PAYNE"/>
    <n v="3.5"/>
    <x v="15"/>
    <s v="15a12ec4-f467-4d08-b027-fc56e66d5d76"/>
    <s v="March 14, 2025 4:32:28 PM"/>
    <s v="March 14, 2025 6:19:28 PM"/>
    <s v="March 14, 2025 6:27:00 PM"/>
  </r>
  <r>
    <s v="Week1"/>
    <x v="3"/>
    <x v="23"/>
    <s v="TREVONE PAYNE"/>
    <n v="3.5"/>
    <x v="15"/>
    <s v="15a12ec4-f467-4d08-b027-fc56e66d5d76"/>
    <s v="March 14, 2025 7:24:28 PM"/>
    <s v="March 14, 2025 9:57:29 PM"/>
    <s v="March 14, 2025 10:07:00 PM"/>
  </r>
  <r>
    <s v="Week1"/>
    <x v="3"/>
    <x v="23"/>
    <s v="FIDENCIO ALVAREZ JR"/>
    <n v="3.5"/>
    <x v="15"/>
    <s v="15a12ec4-f467-4d08-b027-fc56e66d5d76"/>
    <s v="March 14, 2025 2:26:25 PM"/>
    <s v="March 14, 2025 2:34:29 PM"/>
    <s v="March 14, 2025 2:37:46 PM"/>
  </r>
  <r>
    <s v="Week1"/>
    <x v="3"/>
    <x v="23"/>
    <s v="OTHA HEARN"/>
    <n v="3.5"/>
    <x v="15"/>
    <s v="15a12ec4-f467-4d08-b027-fc56e66d5d76"/>
    <s v="March 14, 2025 2:56:26 PM"/>
    <s v="March 14, 2025 3:28:56 PM"/>
    <s v="March 14, 2025 3:28:56 PM"/>
  </r>
  <r>
    <s v="Week1"/>
    <x v="4"/>
    <x v="23"/>
    <s v="YOLONDA PARKER "/>
    <n v="3.5"/>
    <x v="15"/>
    <s v="db9e89d6-0ff0-47c6-ba18-449b85d8a61a"/>
    <s v="March 15, 2025 7:50:55 PM"/>
    <s v="March 15, 2025 8:35:57 PM"/>
    <s v="March 15, 2025 8:37:52 PM"/>
  </r>
  <r>
    <s v="Week1"/>
    <x v="4"/>
    <x v="23"/>
    <s v="JOSE BUENO"/>
    <n v="3.5"/>
    <x v="15"/>
    <s v="db9e89d6-0ff0-47c6-ba18-449b85d8a61a"/>
    <s v="March 15, 2025 10:32:58 PM"/>
    <s v="March 15, 2025 11:01:29 PM"/>
    <s v="March 15, 2025 11:10:24 PM"/>
  </r>
  <r>
    <s v="Week1"/>
    <x v="4"/>
    <x v="23"/>
    <s v="ASIA  ALSHATTAWI"/>
    <n v="3.5"/>
    <x v="15"/>
    <s v="db9e89d6-0ff0-47c6-ba18-449b85d8a61a"/>
    <s v="March 15, 2025 8:58:57 PM"/>
    <s v="March 15, 2025 9:16:58 PM"/>
    <s v="March 15, 2025 9:20:35 PM"/>
  </r>
  <r>
    <s v="Week1"/>
    <x v="4"/>
    <x v="23"/>
    <s v="JOAN LANGHI"/>
    <n v="3.5"/>
    <x v="15"/>
    <s v="db9e89d6-0ff0-47c6-ba18-449b85d8a61a"/>
    <s v="March 15, 2025 6:30:58 PM"/>
    <s v="March 15, 2025 6:57:51 PM"/>
    <s v="March 15, 2025 7:07:02 PM"/>
  </r>
  <r>
    <s v="Week1"/>
    <x v="4"/>
    <x v="23"/>
    <s v="ARMENNIA HAYES"/>
    <n v="3.5"/>
    <x v="15"/>
    <s v="db9e89d6-0ff0-47c6-ba18-449b85d8a61a"/>
    <s v="March 15, 2025 5:18:26 PM"/>
    <s v="March 15, 2025 5:47:53 PM"/>
    <s v="March 15, 2025 5:50:41 PM"/>
  </r>
  <r>
    <s v="Week1"/>
    <x v="4"/>
    <x v="23"/>
    <s v="DOLLIE PERSON"/>
    <n v="3.5"/>
    <x v="15"/>
    <s v="db9e89d6-0ff0-47c6-ba18-449b85d8a61a"/>
    <s v="March 15, 2025 3:53:26 PM"/>
    <s v="March 15, 2025 4:12:26 PM"/>
    <s v="March 15, 2025 4:16:23 PM"/>
  </r>
  <r>
    <s v="Week1"/>
    <x v="6"/>
    <x v="23"/>
    <s v="RONALD BAXTER"/>
    <n v="3.5"/>
    <x v="15"/>
    <s v="b308ac62-7576-4744-b825-e78d7c00cf01"/>
    <s v="March 16, 2025 5:46:23 PM"/>
    <s v="March 16, 2025 6:46:18 PM"/>
    <s v="March 16, 2025 6:46:18 PM"/>
  </r>
  <r>
    <s v="Week1"/>
    <x v="6"/>
    <x v="23"/>
    <s v="CHARLENE JACKSON"/>
    <n v="3.5"/>
    <x v="15"/>
    <s v="b308ac62-7576-4744-b825-e78d7c00cf01"/>
    <s v="March 16, 2025 5:06:55 PM"/>
    <s v="March 16, 2025 5:21:55 PM"/>
    <s v="March 16, 2025 5:28:03 PM"/>
  </r>
  <r>
    <s v="Week1"/>
    <x v="6"/>
    <x v="23"/>
    <s v="ARMANDO APARICO"/>
    <n v="7"/>
    <x v="15"/>
    <s v="b308ac62-7576-4744-b825-e78d7c00cf01"/>
    <s v="March 16, 2025 9:58:54 PM"/>
    <s v="March 16, 2025 10:24:59 PM"/>
    <s v="March 16, 2025 10:29:53 PM"/>
  </r>
  <r>
    <s v="Week1"/>
    <x v="6"/>
    <x v="23"/>
    <s v="ALEXYA KING"/>
    <n v="3.5"/>
    <x v="15"/>
    <s v="b308ac62-7576-4744-b825-e78d7c00cf01"/>
    <s v="March 16, 2025 8:45:57 PM"/>
    <s v="March 16, 2025 9:23:28 PM"/>
    <s v="March 16, 2025 9:25:05 PM"/>
  </r>
  <r>
    <s v="Week1"/>
    <x v="6"/>
    <x v="23"/>
    <s v="ADAN HERNANDEZ-GARCIA"/>
    <n v="3.5"/>
    <x v="15"/>
    <s v="b308ac62-7576-4744-b825-e78d7c00cf01"/>
    <s v="March 16, 2025 8:09:27 PM"/>
    <s v="March 16, 2025 9:00:54 PM"/>
    <s v="March 16, 2025 9:04:34 PM"/>
  </r>
  <r>
    <s v="Week1"/>
    <x v="6"/>
    <x v="23"/>
    <s v="SHELLEY OLSEN"/>
    <n v="3.5"/>
    <x v="15"/>
    <s v="b308ac62-7576-4744-b825-e78d7c00cf01"/>
    <s v="March 16, 2025 10:45:52 PM"/>
    <s v="March 16, 2025 11:16:59 PM"/>
    <s v="March 16, 2025 11:19:04 PM"/>
  </r>
  <r>
    <s v="Week1"/>
    <x v="5"/>
    <x v="24"/>
    <s v="MATTHEW SMITH"/>
    <n v="3.5"/>
    <x v="16"/>
    <s v="8751fca7-cbbb-49e3-a5e7-3f9a276c2d18"/>
    <s v="March 10, 2025 8:05:23 AM"/>
    <s v="March 10, 2025 8:41:20 AM"/>
    <s v="March 10, 2025 8:42:55 AM"/>
  </r>
  <r>
    <s v="Week1"/>
    <x v="5"/>
    <x v="24"/>
    <s v="KELDON SHEARS"/>
    <n v="3.5"/>
    <x v="16"/>
    <s v="8751fca7-cbbb-49e3-a5e7-3f9a276c2d18"/>
    <s v="March 10, 2025 7:15:58 AM"/>
    <s v="March 10, 2025 7:40:27 AM"/>
    <s v="March 10, 2025 7:44:30 AM"/>
  </r>
  <r>
    <s v="Week1"/>
    <x v="5"/>
    <x v="24"/>
    <s v="CHARLES BIBLES"/>
    <n v="3.5"/>
    <x v="16"/>
    <s v="8751fca7-cbbb-49e3-a5e7-3f9a276c2d18"/>
    <s v="March 10, 2025 11:23:28 AM"/>
    <s v="March 10, 2025 11:41:58 AM"/>
    <s v="March 10, 2025 11:46:12 AM"/>
  </r>
  <r>
    <s v="Week1"/>
    <x v="5"/>
    <x v="24"/>
    <s v="LILLIE CALLOWAY"/>
    <n v="3.5"/>
    <x v="16"/>
    <s v="8751fca7-cbbb-49e3-a5e7-3f9a276c2d18"/>
    <s v="March 10, 2025 12:29:54 PM"/>
    <s v="March 10, 2025 1:20:53 PM"/>
    <s v="March 10, 2025 1:24:36 PM"/>
  </r>
  <r>
    <s v="Week1"/>
    <x v="5"/>
    <x v="24"/>
    <s v="JOYCE CURLIN"/>
    <n v="3.5"/>
    <x v="16"/>
    <s v="8751fca7-cbbb-49e3-a5e7-3f9a276c2d18"/>
    <s v="March 10, 2025 8:13:20 AM"/>
    <s v="March 10, 2025 8:58:45 AM"/>
    <s v="March 10, 2025 8:58:45 AM"/>
  </r>
  <r>
    <s v="Week1"/>
    <x v="5"/>
    <x v="24"/>
    <s v="MARIA LOPEZ"/>
    <n v="3.5"/>
    <x v="16"/>
    <s v="8751fca7-cbbb-49e3-a5e7-3f9a276c2d18"/>
    <s v="March 10, 2025 2:34:26 PM"/>
    <s v="March 10, 2025 3:03:27 PM"/>
    <s v="March 10, 2025 3:05:54 PM"/>
  </r>
  <r>
    <s v="Week1"/>
    <x v="5"/>
    <x v="24"/>
    <s v="CLEOTILDE TAVARES"/>
    <n v="3.5"/>
    <x v="16"/>
    <s v="8751fca7-cbbb-49e3-a5e7-3f9a276c2d18"/>
    <s v="March 10, 2025 2:34:26 PM"/>
    <s v="March 10, 2025 3:13:59 PM"/>
    <s v="March 10, 2025 3:18:41 PM"/>
  </r>
  <r>
    <s v="Week1"/>
    <x v="5"/>
    <x v="24"/>
    <s v="ELEANA DEMUS"/>
    <n v="3.5"/>
    <x v="16"/>
    <s v="8751fca7-cbbb-49e3-a5e7-3f9a276c2d18"/>
    <s v="March 10, 2025 9:38:27 AM"/>
    <s v="March 10, 2025 10:01:24 AM"/>
    <s v="March 10, 2025 10:05:30 AM"/>
  </r>
  <r>
    <s v="Week1"/>
    <x v="2"/>
    <x v="24"/>
    <s v="Kelly  Brown"/>
    <n v="3.5"/>
    <x v="16"/>
    <s v="ae6adb35-6073-4d9d-81bc-18ced4c7978c"/>
    <s v="March 13, 2025 4:44:28 AM"/>
    <s v="March 13, 2025 5:32:42 AM"/>
    <s v="March 13, 2025 5:32:42 AM"/>
  </r>
  <r>
    <s v="Week1"/>
    <x v="2"/>
    <x v="24"/>
    <s v="ESTHER PEDRAZA-LANDIN"/>
    <n v="3.5"/>
    <x v="16"/>
    <s v="ae6adb35-6073-4d9d-81bc-18ced4c7978c"/>
    <s v="March 13, 2025 11:20:29 AM"/>
    <s v="March 13, 2025 11:51:21 AM"/>
    <s v="March 13, 2025 11:55:07 AM"/>
  </r>
  <r>
    <s v="Week1"/>
    <x v="2"/>
    <x v="24"/>
    <s v="IVA (JEWELL) CROSS"/>
    <n v="3.5"/>
    <x v="16"/>
    <s v="ae6adb35-6073-4d9d-81bc-18ced4c7978c"/>
    <s v="March 13, 2025 8:05:27 AM"/>
    <s v="March 13, 2025 8:25:57 AM"/>
    <s v="March 13, 2025 8:27:57 AM"/>
  </r>
  <r>
    <s v="Week1"/>
    <x v="2"/>
    <x v="24"/>
    <s v="Doris  Clayton"/>
    <n v="3.5"/>
    <x v="16"/>
    <s v="ae6adb35-6073-4d9d-81bc-18ced4c7978c"/>
    <s v="March 13, 2025 6:12:59 AM"/>
    <s v="March 13, 2025 6:26:39 AM"/>
    <s v="March 13, 2025 6:26:39 AM"/>
  </r>
  <r>
    <s v="Week1"/>
    <x v="2"/>
    <x v="24"/>
    <s v="PATRICIA BERRY"/>
    <n v="3.5"/>
    <x v="16"/>
    <s v="ae6adb35-6073-4d9d-81bc-18ced4c7978c"/>
    <s v="March 13, 2025 3:58:56 AM"/>
    <s v="March 13, 2025 4:16:25 AM"/>
    <s v="March 13, 2025 4:18:09 AM"/>
  </r>
  <r>
    <s v="Week1"/>
    <x v="2"/>
    <x v="24"/>
    <s v="PABLO MORAN"/>
    <n v="3.5"/>
    <x v="16"/>
    <s v="ae6adb35-6073-4d9d-81bc-18ced4c7978c"/>
    <s v="March 13, 2025 8:54:27 AM"/>
    <s v="March 13, 2025 9:30:58 AM"/>
    <s v="March 13, 2025 9:36:17 AM"/>
  </r>
  <r>
    <s v="Week1"/>
    <x v="2"/>
    <x v="24"/>
    <s v="Robert  Moyo"/>
    <n v="3.5"/>
    <x v="16"/>
    <s v="ae6adb35-6073-4d9d-81bc-18ced4c7978c"/>
    <s v="March 13, 2025 6:19:56 AM"/>
    <s v="March 13, 2025 7:03:42 AM"/>
    <s v="March 13, 2025 7:03:42 AM"/>
  </r>
  <r>
    <s v="Week1"/>
    <x v="3"/>
    <x v="24"/>
    <s v="RALPH MENDEZ"/>
    <n v="3.5"/>
    <x v="16"/>
    <s v="e13152fd-954f-4e95-8253-c03c6c4ea788"/>
    <s v="March 14, 2025 4:44:29 AM"/>
    <s v="March 14, 2025 5:28:29 AM"/>
    <s v="March 14, 2025 5:31:44 AM"/>
  </r>
  <r>
    <s v="Week1"/>
    <x v="3"/>
    <x v="24"/>
    <s v="MARGARITA GONZALES"/>
    <n v="3.5"/>
    <x v="16"/>
    <s v="e13152fd-954f-4e95-8253-c03c6c4ea788"/>
    <s v="March 14, 2025 8:15:27 AM"/>
    <s v="March 14, 2025 8:58:26 AM"/>
    <s v="March 14, 2025 9:01:05 AM"/>
  </r>
  <r>
    <s v="Week1"/>
    <x v="3"/>
    <x v="24"/>
    <s v="AUGUSTINE ESE"/>
    <n v="3.5"/>
    <x v="16"/>
    <s v="e13152fd-954f-4e95-8253-c03c6c4ea788"/>
    <s v="March 14, 2025 6:55:59 AM"/>
    <s v="March 14, 2025 7:45:59 AM"/>
    <s v="March 14, 2025 7:48:03 AM"/>
  </r>
  <r>
    <s v="Week1"/>
    <x v="3"/>
    <x v="24"/>
    <s v="TINELGE BRADFORD"/>
    <n v="10.5"/>
    <x v="16"/>
    <s v="e13152fd-954f-4e95-8253-c03c6c4ea788"/>
    <s v="March 14, 2025 11:58:28 AM"/>
    <s v="March 14, 2025 12:24:57 PM"/>
    <s v="March 14, 2025 12:28:27 PM"/>
  </r>
  <r>
    <s v="Week1"/>
    <x v="3"/>
    <x v="24"/>
    <s v="SERVANDO TRINIDAD"/>
    <n v="3.5"/>
    <x v="16"/>
    <s v="e13152fd-954f-4e95-8253-c03c6c4ea788"/>
    <s v="March 14, 2025 9:32:26 AM"/>
    <s v="March 14, 2025 9:59:00 AM"/>
    <s v="March 14, 2025 10:01:29 AM"/>
  </r>
  <r>
    <s v="Week1"/>
    <x v="3"/>
    <x v="24"/>
    <s v="THELMA ZUNIGA"/>
    <n v="3.5"/>
    <x v="16"/>
    <s v="e13152fd-954f-4e95-8253-c03c6c4ea788"/>
    <s v="March 14, 2025 4:00:58 AM"/>
    <s v="March 14, 2025 4:21:28 AM"/>
    <s v="March 14, 2025 4:36:12 AM"/>
  </r>
  <r>
    <s v="Week1"/>
    <x v="3"/>
    <x v="24"/>
    <s v="MYESHIA PERKINS"/>
    <n v="3.5"/>
    <x v="16"/>
    <s v="e13152fd-954f-4e95-8253-c03c6c4ea788"/>
    <s v="March 14, 2025 5:58:59 AM"/>
    <s v="March 14, 2025 6:42:59 AM"/>
    <s v="March 14, 2025 6:46:04 AM"/>
  </r>
  <r>
    <s v="Week1"/>
    <x v="3"/>
    <x v="24"/>
    <s v="Kenneth  Cooper "/>
    <n v="3.5"/>
    <x v="16"/>
    <s v="e13152fd-954f-4e95-8253-c03c6c4ea788"/>
    <s v="March 14, 2025 4:11:57 AM"/>
    <s v="March 14, 2025 4:21:28 AM"/>
    <s v="March 14, 2025 4:36:14 AM"/>
  </r>
  <r>
    <s v="Week1"/>
    <x v="3"/>
    <x v="24"/>
    <s v="SALITA ADAMS"/>
    <n v="3.5"/>
    <x v="16"/>
    <s v="e13152fd-954f-4e95-8253-c03c6c4ea788"/>
    <s v="March 14, 2025 10:57:30 AM"/>
    <s v="March 14, 2025 11:12:57 AM"/>
    <s v="March 14, 2025 11:15:27 AM"/>
  </r>
  <r>
    <s v="Week1"/>
    <x v="3"/>
    <x v="24"/>
    <s v="PAT OUM"/>
    <n v="3.5"/>
    <x v="16"/>
    <s v="e13152fd-954f-4e95-8253-c03c6c4ea788"/>
    <s v="March 14, 2025 6:32:58 AM"/>
    <s v="March 14, 2025 7:28:24 AM"/>
    <s v="March 14, 2025 7:30:59 AM"/>
  </r>
  <r>
    <s v="Week1"/>
    <x v="4"/>
    <x v="24"/>
    <s v="NORLYN POTTS"/>
    <n v="3.5"/>
    <x v="16"/>
    <s v="37531e87-e892-44ac-a7c0-b0ae0be0be3a"/>
    <s v="March 15, 2025 5:18:54 AM"/>
    <s v="March 15, 2025 5:39:26 AM"/>
    <s v="March 15, 2025 5:43:38 AM"/>
  </r>
  <r>
    <s v="Week1"/>
    <x v="4"/>
    <x v="24"/>
    <s v="FLORA TUCKER"/>
    <n v="3.5"/>
    <x v="16"/>
    <s v="37531e87-e892-44ac-a7c0-b0ae0be0be3a"/>
    <s v="March 15, 2025 5:12:28 AM"/>
    <s v="March 15, 2025 5:39:26 AM"/>
    <s v="March 15, 2025 5:43:39 AM"/>
  </r>
  <r>
    <s v="Week1"/>
    <x v="4"/>
    <x v="24"/>
    <s v="BILLY SPECKS"/>
    <n v="3.5"/>
    <x v="16"/>
    <s v="37531e87-e892-44ac-a7c0-b0ae0be0be3a"/>
    <s v="March 15, 2025 6:45:58 AM"/>
    <s v="March 15, 2025 7:21:28 AM"/>
    <s v="March 15, 2025 7:23:18 AM"/>
  </r>
  <r>
    <s v="Week1"/>
    <x v="4"/>
    <x v="24"/>
    <s v="LUIS VILLARREAL"/>
    <n v="3.5"/>
    <x v="16"/>
    <s v="37531e87-e892-44ac-a7c0-b0ae0be0be3a"/>
    <s v="March 15, 2025 7:53:58 AM"/>
    <s v="March 15, 2025 8:53:23 AM"/>
    <s v="March 15, 2025 8:55:55 AM"/>
  </r>
  <r>
    <s v="Week1"/>
    <x v="4"/>
    <x v="24"/>
    <s v="SYLVIA EVANS"/>
    <n v="3.5"/>
    <x v="16"/>
    <s v="37531e87-e892-44ac-a7c0-b0ae0be0be3a"/>
    <s v="March 15, 2025 9:11:29 AM"/>
    <s v="March 15, 2025 9:56:55 AM"/>
    <s v="March 15, 2025 9:59:19 AM"/>
  </r>
  <r>
    <s v="Week1"/>
    <x v="4"/>
    <x v="24"/>
    <s v="LOVENNA SMITH"/>
    <n v="3.5"/>
    <x v="16"/>
    <s v="37531e87-e892-44ac-a7c0-b0ae0be0be3a"/>
    <s v="March 15, 2025 5:54:29 AM"/>
    <s v="March 15, 2025 6:18:59 AM"/>
    <s v="March 15, 2025 6:20:59 AM"/>
  </r>
  <r>
    <s v="Week1"/>
    <x v="4"/>
    <x v="24"/>
    <s v="ARDANWICK GILES"/>
    <n v="3.5"/>
    <x v="16"/>
    <s v="37531e87-e892-44ac-a7c0-b0ae0be0be3a"/>
    <s v="March 15, 2025 11:41:58 AM"/>
    <s v="March 15, 2025 12:05:56 PM"/>
    <s v="March 15, 2025 12:08:16 PM"/>
  </r>
  <r>
    <s v="Week1"/>
    <x v="4"/>
    <x v="24"/>
    <s v="QUINCY WIGFALL"/>
    <n v="3.5"/>
    <x v="16"/>
    <s v="37531e87-e892-44ac-a7c0-b0ae0be0be3a"/>
    <s v="March 15, 2025 11:26:56 AM"/>
    <s v="March 15, 2025 11:54:29 AM"/>
    <s v="March 15, 2025 11:55:55 AM"/>
  </r>
  <r>
    <s v="Week1"/>
    <x v="4"/>
    <x v="24"/>
    <s v="PAULINO CABRERA"/>
    <n v="3.5"/>
    <x v="16"/>
    <s v="37531e87-e892-44ac-a7c0-b0ae0be0be3a"/>
    <s v="March 15, 2025 9:31:27 AM"/>
    <s v="March 15, 2025 10:09:58 AM"/>
    <s v="March 15, 2025 10:12:51 AM"/>
  </r>
  <r>
    <s v="Week1"/>
    <x v="4"/>
    <x v="24"/>
    <s v="DOROTHY TITUS"/>
    <n v="3.5"/>
    <x v="16"/>
    <s v="37531e87-e892-44ac-a7c0-b0ae0be0be3a"/>
    <s v="March 15, 2025 10:28:56 AM"/>
    <s v="March 15, 2025 10:45:28 AM"/>
    <s v="March 15, 2025 10:46:47 AM"/>
  </r>
  <r>
    <s v="Week1"/>
    <x v="6"/>
    <x v="24"/>
    <s v="LOUISE CORNELIOUS"/>
    <n v="3.5"/>
    <x v="16"/>
    <s v="b3f820b0-cc09-452f-bb42-8f5aa41b8604"/>
    <s v="March 16, 2025 9:17:28 AM"/>
    <s v="March 16, 2025 9:50:29 AM"/>
    <s v="March 16, 2025 9:53:31 AM"/>
  </r>
  <r>
    <s v="Week1"/>
    <x v="6"/>
    <x v="24"/>
    <s v="JUSTIN MALDONADO"/>
    <n v="3.5"/>
    <x v="16"/>
    <s v="b3f820b0-cc09-452f-bb42-8f5aa41b8604"/>
    <s v="March 16, 2025 7:56:28 AM"/>
    <s v="March 16, 2025 8:11:28 AM"/>
    <s v="March 16, 2025 8:15:02 AM"/>
  </r>
  <r>
    <s v="Week1"/>
    <x v="6"/>
    <x v="24"/>
    <s v="CHAZNEY CURIEL"/>
    <n v="3.5"/>
    <x v="16"/>
    <s v="b3f820b0-cc09-452f-bb42-8f5aa41b8604"/>
    <s v="March 16, 2025 11:46:56 AM"/>
    <s v="March 16, 2025 1:19:56 PM"/>
    <s v="March 16, 2025 1:21:31 PM"/>
  </r>
  <r>
    <s v="Week1"/>
    <x v="6"/>
    <x v="24"/>
    <s v="STEVE WEAVER"/>
    <n v="3.5"/>
    <x v="16"/>
    <s v="b3f820b0-cc09-452f-bb42-8f5aa41b8604"/>
    <s v="March 16, 2025 8:31:29 AM"/>
    <s v="March 16, 2025 8:47:53 AM"/>
    <s v="March 16, 2025 8:47:53 AM"/>
  </r>
  <r>
    <s v="Week1"/>
    <x v="6"/>
    <x v="24"/>
    <s v="MARTHA WOMACK"/>
    <n v="3.5"/>
    <x v="16"/>
    <s v="b3f820b0-cc09-452f-bb42-8f5aa41b8604"/>
    <s v="March 16, 2025 12:43:29 PM"/>
    <s v="March 16, 2025 1:05:57 PM"/>
    <s v="March 16, 2025 1:08:58 PM"/>
  </r>
  <r>
    <s v="Week1"/>
    <x v="6"/>
    <x v="24"/>
    <s v="ARETHA EVANS"/>
    <n v="3.5"/>
    <x v="16"/>
    <s v="b3f820b0-cc09-452f-bb42-8f5aa41b8604"/>
    <s v="March 16, 2025 9:55:56 AM"/>
    <s v="March 16, 2025 10:48:56 AM"/>
    <s v="March 16, 2025 10:52:28 AM"/>
  </r>
  <r>
    <s v="Week1"/>
    <x v="6"/>
    <x v="24"/>
    <s v="BETTYE REDDICK"/>
    <n v="3.5"/>
    <x v="16"/>
    <s v="b3f820b0-cc09-452f-bb42-8f5aa41b8604"/>
    <s v="March 16, 2025 2:01:26 PM"/>
    <s v="March 16, 2025 2:35:58 PM"/>
    <s v="March 16, 2025 2:38:20 PM"/>
  </r>
  <r>
    <s v="Week1"/>
    <x v="1"/>
    <x v="25"/>
    <s v="LAURA ORTEGA"/>
    <n v="3.5"/>
    <x v="3"/>
    <s v="a2e6864c-1648-4c92-a165-af91e1d87792"/>
    <s v="March 12, 2025 2:32:30 PM"/>
    <s v="March 12, 2025 3:21:58 PM"/>
    <s v="March 12, 2025 3:26:26 PM"/>
  </r>
  <r>
    <s v="Week1"/>
    <x v="1"/>
    <x v="25"/>
    <s v="KENDRICK  CLAIBORNE "/>
    <n v="0"/>
    <x v="3"/>
    <s v="a2e6864c-1648-4c92-a165-af91e1d87792"/>
    <s v="March 12, 2025 10:29:56 PM"/>
    <s v="March 12, 2025 11:10:55 PM"/>
    <s v="March 12, 2025 11:12:54 PM"/>
  </r>
  <r>
    <s v="Week1"/>
    <x v="1"/>
    <x v="25"/>
    <s v="KASEY EVANS"/>
    <n v="3.5"/>
    <x v="3"/>
    <s v="a2e6864c-1648-4c92-a165-af91e1d87792"/>
    <s v="March 12, 2025 11:22:26 PM"/>
    <s v="March 12, 2025 11:52:53 PM"/>
    <s v="March 12, 2025 11:54:47 PM"/>
  </r>
  <r>
    <s v="Week1"/>
    <x v="1"/>
    <x v="25"/>
    <s v="BOBBIE CRANE"/>
    <n v="3.5"/>
    <x v="3"/>
    <s v="a2e6864c-1648-4c92-a165-af91e1d87792"/>
    <s v="March 12, 2025 6:51:52 PM"/>
    <s v="March 12, 2025 7:24:20 PM"/>
    <s v="March 12, 2025 7:31:17 PM"/>
  </r>
  <r>
    <s v="Week1"/>
    <x v="1"/>
    <x v="25"/>
    <s v="TAYDE GUTIERREZ"/>
    <n v="3.5"/>
    <x v="3"/>
    <s v="a2e6864c-1648-4c92-a165-af91e1d87792"/>
    <s v="March 12, 2025 3:49:59 PM"/>
    <s v="March 12, 2025 4:32:54 PM"/>
    <s v="March 12, 2025 4:42:33 PM"/>
  </r>
  <r>
    <s v="Week1"/>
    <x v="1"/>
    <x v="25"/>
    <s v="JOYCE HAMPTON"/>
    <n v="3.5"/>
    <x v="3"/>
    <s v="a2e6864c-1648-4c92-a165-af91e1d87792"/>
    <s v="March 12, 2025 6:03:54 PM"/>
    <s v="March 12, 2025 6:25:28 PM"/>
    <s v="March 12, 2025 6:32:29 PM"/>
  </r>
  <r>
    <s v="Week1"/>
    <x v="1"/>
    <x v="25"/>
    <s v="EMMA ADAMS"/>
    <n v="3.5"/>
    <x v="3"/>
    <s v="a2e6864c-1648-4c92-a165-af91e1d87792"/>
    <s v="March 12, 2025 4:56:58 PM"/>
    <s v="March 12, 2025 5:34:55 PM"/>
    <s v="March 12, 2025 5:45:01 PM"/>
  </r>
  <r>
    <s v="Week1"/>
    <x v="1"/>
    <x v="25"/>
    <s v="LODISHA SCOTT"/>
    <n v="3.5"/>
    <x v="3"/>
    <s v="a2e6864c-1648-4c92-a165-af91e1d87792"/>
    <s v="March 12, 2025 7:42:29 PM"/>
    <s v="March 12, 2025 8:03:27 PM"/>
    <s v="March 12, 2025 8:22:24 PM"/>
  </r>
  <r>
    <s v="Week1"/>
    <x v="1"/>
    <x v="25"/>
    <s v="WANGARI NGANGA"/>
    <n v="3.5"/>
    <x v="3"/>
    <s v="a2e6864c-1648-4c92-a165-af91e1d87792"/>
    <s v="March 12, 2025 8:39:25 PM"/>
    <s v="March 12, 2025 9:22:27 PM"/>
    <s v="March 12, 2025 9:24:51 PM"/>
  </r>
  <r>
    <s v="Week1"/>
    <x v="5"/>
    <x v="26"/>
    <s v="CAROL YOUNGBLOOD"/>
    <n v="3.5"/>
    <x v="17"/>
    <s v="3061b01a-7214-403e-a109-b9e1288d7fb5"/>
    <s v="March 10, 2025 9:33:57 AM"/>
    <s v="March 10, 2025 10:18:58 AM"/>
    <s v="March 10, 2025 10:22:59 AM"/>
  </r>
  <r>
    <s v="Week1"/>
    <x v="5"/>
    <x v="26"/>
    <s v="MAURICE MARRAM"/>
    <n v="3.5"/>
    <x v="17"/>
    <s v="3061b01a-7214-403e-a109-b9e1288d7fb5"/>
    <s v="March 10, 2025 11:17:29 AM"/>
    <s v="March 10, 2025 12:29:29 PM"/>
    <s v="March 10, 2025 12:30:11 PM"/>
  </r>
  <r>
    <s v="Week1"/>
    <x v="5"/>
    <x v="26"/>
    <s v="CAROL LUCAS"/>
    <n v="3.5"/>
    <x v="17"/>
    <s v="3061b01a-7214-403e-a109-b9e1288d7fb5"/>
    <s v="March 10, 2025 3:11:25 PM"/>
    <s v="March 10, 2025 3:45:57 PM"/>
    <s v="March 10, 2025 3:50:59 PM"/>
  </r>
  <r>
    <s v="Week1"/>
    <x v="5"/>
    <x v="26"/>
    <s v="THOMAS MITCHELL"/>
    <n v="3.5"/>
    <x v="17"/>
    <s v="3061b01a-7214-403e-a109-b9e1288d7fb5"/>
    <s v="March 10, 2025 2:15:23 PM"/>
    <s v="March 10, 2025 2:40:28 PM"/>
    <s v="March 10, 2025 2:41:41 PM"/>
  </r>
  <r>
    <s v="Week1"/>
    <x v="5"/>
    <x v="26"/>
    <s v="JAMES STOVALL"/>
    <n v="3.5"/>
    <x v="17"/>
    <s v="3061b01a-7214-403e-a109-b9e1288d7fb5"/>
    <s v="March 10, 2025 1:49:29 PM"/>
    <s v="March 10, 2025 2:07:26 PM"/>
    <s v="March 10, 2025 2:09:10 PM"/>
  </r>
  <r>
    <s v="Week1"/>
    <x v="5"/>
    <x v="26"/>
    <s v="SILVIA MAGDALENO"/>
    <n v="3.5"/>
    <x v="17"/>
    <s v="3061b01a-7214-403e-a109-b9e1288d7fb5"/>
    <s v="March 10, 2025 12:55:28 PM"/>
    <s v="March 10, 2025 1:30:29 PM"/>
    <s v="March 10, 2025 1:33:23 PM"/>
  </r>
  <r>
    <s v="Week1"/>
    <x v="5"/>
    <x v="26"/>
    <s v="EMEKA EKWEANI"/>
    <n v="3.5"/>
    <x v="17"/>
    <s v="3061b01a-7214-403e-a109-b9e1288d7fb5"/>
    <s v="March 10, 2025 10:59:59 AM"/>
    <s v="March 10, 2025 11:47:53 AM"/>
    <s v="March 10, 2025 12:08:54 PM"/>
  </r>
  <r>
    <s v="Week1"/>
    <x v="5"/>
    <x v="26"/>
    <s v="CHARLES BURRELL"/>
    <n v="3.5"/>
    <x v="17"/>
    <s v="3061b01a-7214-403e-a109-b9e1288d7fb5"/>
    <s v="March 10, 2025 2:14:59 PM"/>
    <s v="March 10, 2025 2:57:28 PM"/>
    <s v="March 10, 2025 3:00:25 PM"/>
  </r>
  <r>
    <s v="Week1"/>
    <x v="5"/>
    <x v="26"/>
    <s v="MICHELLE TIPPENS"/>
    <n v="3.5"/>
    <x v="17"/>
    <s v="3061b01a-7214-403e-a109-b9e1288d7fb5"/>
    <s v="March 10, 2025 4:30:57 PM"/>
    <s v="March 10, 2025 5:07:59 PM"/>
    <s v="March 10, 2025 5:12:13 PM"/>
  </r>
  <r>
    <s v="Week1"/>
    <x v="5"/>
    <x v="26"/>
    <s v="JESSICA JONES"/>
    <n v="3.5"/>
    <x v="17"/>
    <s v="3061b01a-7214-403e-a109-b9e1288d7fb5"/>
    <s v="March 10, 2025 1:49:29 PM"/>
    <s v="March 10, 2025 3:38:28 PM"/>
    <s v="March 10, 2025 3:40:12 PM"/>
  </r>
  <r>
    <s v="Week1"/>
    <x v="0"/>
    <x v="26"/>
    <s v="Avery Van-Vorhis "/>
    <n v="3.5"/>
    <x v="17"/>
    <s v="2c087f45-a9ba-4cba-be4a-b63ee695fb1f"/>
    <s v="March 11, 2025 2:59:55 PM"/>
    <s v="March 11, 2025 4:20:25 PM"/>
    <s v="March 11, 2025 4:25:39 PM"/>
  </r>
  <r>
    <s v="Week1"/>
    <x v="0"/>
    <x v="26"/>
    <s v="SUSIE BURKS"/>
    <n v="3.5"/>
    <x v="17"/>
    <s v="2c087f45-a9ba-4cba-be4a-b63ee695fb1f"/>
    <s v="March 11, 2025 9:35:38 AM"/>
    <s v="March 11, 2025 9:44:27 AM"/>
    <s v="March 11, 2025 9:48:00 AM"/>
  </r>
  <r>
    <s v="Week1"/>
    <x v="0"/>
    <x v="26"/>
    <s v="Cecelia  Davis "/>
    <n v="3.5"/>
    <x v="17"/>
    <s v="2c087f45-a9ba-4cba-be4a-b63ee695fb1f"/>
    <s v="March 11, 2025 1:09:58 PM"/>
    <s v="March 11, 2025 1:20:56 PM"/>
    <s v="March 11, 2025 1:22:53 PM"/>
  </r>
  <r>
    <s v="Week1"/>
    <x v="0"/>
    <x v="26"/>
    <s v="AUDREY SPIKER"/>
    <n v="3.5"/>
    <x v="17"/>
    <s v="2c087f45-a9ba-4cba-be4a-b63ee695fb1f"/>
    <s v="March 11, 2025 10:46:57 AM"/>
    <s v="March 11, 2025 11:36:29 AM"/>
    <s v="March 11, 2025 12:00:49 PM"/>
  </r>
  <r>
    <s v="Week1"/>
    <x v="0"/>
    <x v="26"/>
    <s v="WILLIE JOHNSON JR"/>
    <n v="3.5"/>
    <x v="17"/>
    <s v="2c087f45-a9ba-4cba-be4a-b63ee695fb1f"/>
    <s v="March 11, 2025 1:27:29 PM"/>
    <s v="March 11, 2025 2:04:23 PM"/>
    <s v="March 11, 2025 2:06:18 PM"/>
  </r>
  <r>
    <s v="Week1"/>
    <x v="0"/>
    <x v="26"/>
    <s v="MICHAEL WAKEFIELD"/>
    <n v="3.5"/>
    <x v="17"/>
    <s v="2c087f45-a9ba-4cba-be4a-b63ee695fb1f"/>
    <s v="March 11, 2025 11:05:59 AM"/>
    <s v="March 11, 2025 11:36:29 AM"/>
    <s v="March 11, 2025 12:00:51 PM"/>
  </r>
  <r>
    <s v="Week1"/>
    <x v="0"/>
    <x v="26"/>
    <s v="FREDERICK GREEN"/>
    <n v="3.5"/>
    <x v="17"/>
    <s v="2c087f45-a9ba-4cba-be4a-b63ee695fb1f"/>
    <s v="March 11, 2025 11:25:59 AM"/>
    <s v="March 11, 2025 12:21:57 PM"/>
    <s v="March 11, 2025 12:24:51 PM"/>
  </r>
  <r>
    <s v="Week1"/>
    <x v="0"/>
    <x v="26"/>
    <s v="JANE HARMON"/>
    <n v="3.5"/>
    <x v="17"/>
    <s v="2c087f45-a9ba-4cba-be4a-b63ee695fb1f"/>
    <s v="March 11, 2025 4:44:56 PM"/>
    <s v="March 11, 2025 5:38:28 PM"/>
    <s v="March 11, 2025 5:43:33 PM"/>
  </r>
  <r>
    <s v="Week1"/>
    <x v="0"/>
    <x v="26"/>
    <s v="AIHUONG NGUYEN"/>
    <n v="3.5"/>
    <x v="17"/>
    <s v="2c087f45-a9ba-4cba-be4a-b63ee695fb1f"/>
    <s v="March 11, 2025 2:25:24 PM"/>
    <s v="March 11, 2025 2:31:59 PM"/>
    <s v="March 11, 2025 2:37:28 PM"/>
  </r>
  <r>
    <s v="Week1"/>
    <x v="1"/>
    <x v="26"/>
    <s v="JACQUELIN GRIGGS"/>
    <n v="3.5"/>
    <x v="17"/>
    <s v="e5f7caac-a525-4fe8-a97d-c82114cb0b1e"/>
    <s v="March 12, 2025 11:21:24 AM"/>
    <s v="March 12, 2025 11:59:51 AM"/>
    <s v="March 12, 2025 11:59:51 AM"/>
  </r>
  <r>
    <s v="Week1"/>
    <x v="1"/>
    <x v="26"/>
    <s v="DENISE  BROWN"/>
    <n v="0"/>
    <x v="17"/>
    <s v="e5f7caac-a525-4fe8-a97d-c82114cb0b1e"/>
    <s v="March 12, 2025 9:20:24 AM"/>
    <s v="March 12, 2025 9:41:29 AM"/>
    <s v="March 12, 2025 9:48:26 AM"/>
  </r>
  <r>
    <s v="Week1"/>
    <x v="1"/>
    <x v="26"/>
    <s v="COLLIN CROW"/>
    <n v="3.5"/>
    <x v="17"/>
    <s v="e5f7caac-a525-4fe8-a97d-c82114cb0b1e"/>
    <s v="March 12, 2025 12:57:56 PM"/>
    <s v="March 12, 2025 1:22:57 PM"/>
    <s v="March 12, 2025 1:25:49 PM"/>
  </r>
  <r>
    <s v="Week1"/>
    <x v="1"/>
    <x v="26"/>
    <s v="JODI MASON"/>
    <n v="3.5"/>
    <x v="17"/>
    <s v="e5f7caac-a525-4fe8-a97d-c82114cb0b1e"/>
    <s v="March 12, 2025 10:15:25 AM"/>
    <s v="March 12, 2025 10:49:59 AM"/>
    <s v="March 12, 2025 10:53:23 AM"/>
  </r>
  <r>
    <s v="Week1"/>
    <x v="1"/>
    <x v="26"/>
    <s v="GAL SACKS"/>
    <n v="3.5"/>
    <x v="17"/>
    <s v="e5f7caac-a525-4fe8-a97d-c82114cb0b1e"/>
    <s v="March 12, 2025 8:11:30 AM"/>
    <s v="March 12, 2025 8:28:59 AM"/>
    <s v="March 12, 2025 8:31:09 AM"/>
  </r>
  <r>
    <s v="Week1"/>
    <x v="1"/>
    <x v="26"/>
    <s v="JENNIFER HUTTON"/>
    <n v="3.5"/>
    <x v="17"/>
    <s v="e5f7caac-a525-4fe8-a97d-c82114cb0b1e"/>
    <s v="March 12, 2025 2:21:22 PM"/>
    <s v="March 12, 2025 3:10:58 PM"/>
    <s v="March 12, 2025 3:15:53 PM"/>
  </r>
  <r>
    <s v="Week1"/>
    <x v="1"/>
    <x v="26"/>
    <s v="CID NAZIR"/>
    <n v="0"/>
    <x v="17"/>
    <s v="e5f7caac-a525-4fe8-a97d-c82114cb0b1e"/>
    <s v="March 12, 2025 8:42:26 AM"/>
    <s v="March 12, 2025 9:13:29 AM"/>
    <s v="March 12, 2025 9:20:06 AM"/>
  </r>
  <r>
    <s v="Week1"/>
    <x v="1"/>
    <x v="26"/>
    <s v="DOMINIQUE COOPER"/>
    <n v="3.5"/>
    <x v="17"/>
    <s v="e5f7caac-a525-4fe8-a97d-c82114cb0b1e"/>
    <s v="March 12, 2025 2:10:51 PM"/>
    <s v="March 12, 2025 3:02:57 PM"/>
    <s v="March 12, 2025 3:04:32 PM"/>
  </r>
  <r>
    <s v="Week1"/>
    <x v="3"/>
    <x v="26"/>
    <s v="MAIRA CLAUDIO"/>
    <n v="3.5"/>
    <x v="17"/>
    <s v="a0cdf0f9-e2c1-401e-90ab-c606dca990dd"/>
    <s v="March 14, 2025 9:48:56 AM"/>
    <s v="March 14, 2025 11:24:58 AM"/>
    <s v="March 14, 2025 11:25:46 AM"/>
  </r>
  <r>
    <s v="Week1"/>
    <x v="3"/>
    <x v="26"/>
    <s v="SYDNEY  FLYGARE "/>
    <n v="3.5"/>
    <x v="17"/>
    <s v="a0cdf0f9-e2c1-401e-90ab-c606dca990dd"/>
    <s v="March 14, 2025 9:20:29 AM"/>
    <s v="March 14, 2025 9:40:56 AM"/>
    <s v="March 14, 2025 9:41:52 AM"/>
  </r>
  <r>
    <s v="Week1"/>
    <x v="3"/>
    <x v="26"/>
    <s v="MARIA FLORES"/>
    <n v="3.5"/>
    <x v="17"/>
    <s v="a0cdf0f9-e2c1-401e-90ab-c606dca990dd"/>
    <s v="March 14, 2025 3:59:58 PM"/>
    <s v="March 14, 2025 4:14:52 PM"/>
    <s v="March 14, 2025 4:17:50 PM"/>
  </r>
  <r>
    <s v="Week1"/>
    <x v="3"/>
    <x v="26"/>
    <s v="WILLIE GIBSON"/>
    <n v="3.5"/>
    <x v="17"/>
    <s v="a0cdf0f9-e2c1-401e-90ab-c606dca990dd"/>
    <s v="March 14, 2025 9:36:27 AM"/>
    <s v="March 14, 2025 10:20:59 AM"/>
    <s v="March 14, 2025 10:25:49 AM"/>
  </r>
  <r>
    <s v="Week1"/>
    <x v="3"/>
    <x v="26"/>
    <s v="MICHELLE TIPPENS"/>
    <n v="3.5"/>
    <x v="17"/>
    <s v="a0cdf0f9-e2c1-401e-90ab-c606dca990dd"/>
    <s v="March 14, 2025 4:37:53 PM"/>
    <s v="March 14, 2025 5:22:28 PM"/>
    <s v="March 14, 2025 5:25:18 PM"/>
  </r>
  <r>
    <s v="Week1"/>
    <x v="3"/>
    <x v="26"/>
    <s v="MARIA OROCIO"/>
    <n v="3.5"/>
    <x v="17"/>
    <s v="a0cdf0f9-e2c1-401e-90ab-c606dca990dd"/>
    <s v="March 14, 2025 10:28:58 AM"/>
    <s v="March 14, 2025 10:42:27 AM"/>
    <s v="March 14, 2025 10:43:41 AM"/>
  </r>
  <r>
    <s v="Week1"/>
    <x v="3"/>
    <x v="26"/>
    <s v="STEVE HARPER"/>
    <n v="3.5"/>
    <x v="17"/>
    <s v="a0cdf0f9-e2c1-401e-90ab-c606dca990dd"/>
    <s v="March 14, 2025 1:58:56 PM"/>
    <s v="March 14, 2025 2:37:29 PM"/>
    <s v="March 14, 2025 2:39:30 PM"/>
  </r>
  <r>
    <s v="Week1"/>
    <x v="3"/>
    <x v="26"/>
    <s v="MARKUS HENDERSON"/>
    <n v="3.5"/>
    <x v="17"/>
    <s v="a0cdf0f9-e2c1-401e-90ab-c606dca990dd"/>
    <s v="March 14, 2025 6:02:57 PM"/>
    <s v="March 14, 2025 6:17:28 PM"/>
    <s v="March 14, 2025 6:18:56 PM"/>
  </r>
  <r>
    <s v="Week1"/>
    <x v="3"/>
    <x v="26"/>
    <s v="LINDA MARTIN"/>
    <n v="3.5"/>
    <x v="17"/>
    <s v="a0cdf0f9-e2c1-401e-90ab-c606dca990dd"/>
    <s v="March 14, 2025 1:31:58 PM"/>
    <s v="March 14, 2025 1:41:28 PM"/>
    <s v="March 14, 2025 1:42:54 PM"/>
  </r>
  <r>
    <s v="Week1"/>
    <x v="3"/>
    <x v="26"/>
    <s v="MARIA SEGOVIA"/>
    <n v="3.5"/>
    <x v="17"/>
    <s v="a0cdf0f9-e2c1-401e-90ab-c606dca990dd"/>
    <s v="March 14, 2025 3:18:55 PM"/>
    <s v="March 14, 2025 3:25:58 PM"/>
    <s v="March 14, 2025 3:29:23 PM"/>
  </r>
  <r>
    <s v="Week1"/>
    <x v="3"/>
    <x v="26"/>
    <s v="FELICIANO BALDERAS"/>
    <n v="3.5"/>
    <x v="17"/>
    <s v="a0cdf0f9-e2c1-401e-90ab-c606dca990dd"/>
    <s v="March 14, 2025 2:55:59 PM"/>
    <s v="March 14, 2025 3:38:29 PM"/>
    <s v="March 14, 2025 3:41:11 PM"/>
  </r>
  <r>
    <s v="Week1"/>
    <x v="4"/>
    <x v="26"/>
    <s v="URVASHI MEHTA"/>
    <n v="3.5"/>
    <x v="17"/>
    <s v="99eb983d-b4a4-4ff5-9fd5-5d2bdc3b4dc4"/>
    <s v="March 15, 2025 3:29:51 PM"/>
    <s v="March 15, 2025 5:09:26 PM"/>
    <s v="March 15, 2025 5:15:43 PM"/>
  </r>
  <r>
    <s v="Week1"/>
    <x v="4"/>
    <x v="26"/>
    <s v="LUKE LEWIS"/>
    <n v="3.5"/>
    <x v="17"/>
    <s v="99eb983d-b4a4-4ff5-9fd5-5d2bdc3b4dc4"/>
    <s v="March 15, 2025 1:54:59 PM"/>
    <s v="March 15, 2025 2:10:59 PM"/>
    <s v="March 15, 2025 2:12:56 PM"/>
  </r>
  <r>
    <s v="Week1"/>
    <x v="4"/>
    <x v="26"/>
    <s v="SYDNEY JORDAN"/>
    <n v="3.5"/>
    <x v="17"/>
    <s v="99eb983d-b4a4-4ff5-9fd5-5d2bdc3b4dc4"/>
    <s v="March 15, 2025 12:53:25 PM"/>
    <s v="March 15, 2025 1:26:28 PM"/>
    <s v="March 15, 2025 1:27:55 PM"/>
  </r>
  <r>
    <s v="Week1"/>
    <x v="4"/>
    <x v="26"/>
    <s v="MARK MATTIEX"/>
    <n v="3.5"/>
    <x v="17"/>
    <s v="99eb983d-b4a4-4ff5-9fd5-5d2bdc3b4dc4"/>
    <s v="March 15, 2025 10:23:28 AM"/>
    <s v="March 15, 2025 11:09:56 AM"/>
    <s v="March 15, 2025 11:11:47 AM"/>
  </r>
  <r>
    <s v="Week1"/>
    <x v="4"/>
    <x v="26"/>
    <s v="BRANDON BOLLISH"/>
    <n v="3.5"/>
    <x v="17"/>
    <s v="99eb983d-b4a4-4ff5-9fd5-5d2bdc3b4dc4"/>
    <s v="March 15, 2025 10:10:59 AM"/>
    <s v="March 15, 2025 10:53:28 AM"/>
    <s v="March 15, 2025 10:55:20 AM"/>
  </r>
  <r>
    <s v="Week1"/>
    <x v="4"/>
    <x v="26"/>
    <s v="DONNA MCCLINTOCK"/>
    <n v="3.5"/>
    <x v="17"/>
    <s v="99eb983d-b4a4-4ff5-9fd5-5d2bdc3b4dc4"/>
    <s v="March 15, 2025 1:11:28 PM"/>
    <s v="March 15, 2025 1:34:59 PM"/>
    <s v="March 15, 2025 1:36:36 PM"/>
  </r>
  <r>
    <s v="Week1"/>
    <x v="4"/>
    <x v="26"/>
    <s v="DAVID SMITH"/>
    <n v="3.5"/>
    <x v="17"/>
    <s v="99eb983d-b4a4-4ff5-9fd5-5d2bdc3b4dc4"/>
    <s v="March 15, 2025 11:45:28 AM"/>
    <s v="March 15, 2025 12:33:58 PM"/>
    <s v="March 15, 2025 12:36:53 PM"/>
  </r>
  <r>
    <s v="Week1"/>
    <x v="5"/>
    <x v="27"/>
    <s v="LUTGARDA MATULE"/>
    <n v="3.5"/>
    <x v="3"/>
    <s v="33a11319-7e2e-49e3-b261-617c40f56fe4"/>
    <s v="March 10, 2025 9:52:25 AM"/>
    <s v="March 10, 2025 10:15:26 AM"/>
    <s v="March 10, 2025 10:15:26 AM"/>
  </r>
  <r>
    <s v="Week1"/>
    <x v="5"/>
    <x v="27"/>
    <s v="CLYDE ORR"/>
    <n v="3.5"/>
    <x v="3"/>
    <s v="33a11319-7e2e-49e3-b261-617c40f56fe4"/>
    <s v="March 10, 2025 12:31:55 PM"/>
    <s v="March 10, 2025 1:33:56 PM"/>
    <s v="March 10, 2025 1:42:35 PM"/>
  </r>
  <r>
    <s v="Week1"/>
    <x v="5"/>
    <x v="27"/>
    <s v="CRICELIA LUNA"/>
    <n v="3.5"/>
    <x v="3"/>
    <s v="33a11319-7e2e-49e3-b261-617c40f56fe4"/>
    <s v="March 10, 2025 11:50:28 AM"/>
    <s v="March 10, 2025 12:23:26 PM"/>
    <s v="March 10, 2025 12:29:11 PM"/>
  </r>
  <r>
    <s v="Week1"/>
    <x v="5"/>
    <x v="27"/>
    <s v="JESSICA JONES"/>
    <n v="3.5"/>
    <x v="3"/>
    <s v="33a11319-7e2e-49e3-b261-617c40f56fe4"/>
    <s v="March 10, 2025 7:51:54 AM"/>
    <s v="March 10, 2025 9:26:26 AM"/>
    <s v="March 10, 2025 9:29:34 AM"/>
  </r>
  <r>
    <s v="Week1"/>
    <x v="5"/>
    <x v="27"/>
    <s v="WILLIE FREEMAN"/>
    <n v="3.5"/>
    <x v="3"/>
    <s v="33a11319-7e2e-49e3-b261-617c40f56fe4"/>
    <s v="March 10, 2025 10:23:51 AM"/>
    <s v="March 10, 2025 10:48:28 AM"/>
    <s v="March 10, 2025 10:53:46 AM"/>
  </r>
  <r>
    <s v="Week1"/>
    <x v="5"/>
    <x v="27"/>
    <s v="CLAUDIA SANCHEZ"/>
    <n v="3.5"/>
    <x v="3"/>
    <s v="33a11319-7e2e-49e3-b261-617c40f56fe4"/>
    <s v="March 10, 2025 7:45:58 AM"/>
    <s v="March 10, 2025 8:39:59 AM"/>
    <s v="March 10, 2025 8:42:53 AM"/>
  </r>
  <r>
    <s v="Week1"/>
    <x v="5"/>
    <x v="27"/>
    <s v="JENNY BENJAMIN"/>
    <n v="3.5"/>
    <x v="3"/>
    <s v="33a11319-7e2e-49e3-b261-617c40f56fe4"/>
    <s v="March 10, 2025 3:04:28 PM"/>
    <s v="March 10, 2025 3:25:59 PM"/>
    <s v="March 10, 2025 3:34:27 PM"/>
  </r>
  <r>
    <s v="Week1"/>
    <x v="5"/>
    <x v="27"/>
    <s v="THELMA ZUNIGA"/>
    <n v="3.5"/>
    <x v="3"/>
    <s v="33a11319-7e2e-49e3-b261-617c40f56fe4"/>
    <s v="March 10, 2025 8:26:26 AM"/>
    <s v="March 10, 2025 8:51:24 AM"/>
    <s v="March 10, 2025 8:55:23 AM"/>
  </r>
  <r>
    <s v="Week1"/>
    <x v="0"/>
    <x v="27"/>
    <s v="DEMARCO MURPHY"/>
    <n v="3.5"/>
    <x v="3"/>
    <s v="61ec9c5f-8735-4d48-8a4f-3a23b625698d"/>
    <s v="March 11, 2025 2:01:29 PM"/>
    <s v="March 11, 2025 2:29:59 PM"/>
    <s v="March 11, 2025 3:06:30 PM"/>
  </r>
  <r>
    <s v="Week1"/>
    <x v="0"/>
    <x v="27"/>
    <s v="Charles  Brown "/>
    <n v="3.5"/>
    <x v="3"/>
    <s v="61ec9c5f-8735-4d48-8a4f-3a23b625698d"/>
    <s v="March 11, 2025 11:50:29 AM"/>
    <s v="March 11, 2025 12:04:35 PM"/>
    <s v="March 11, 2025 12:04:36 PM"/>
  </r>
  <r>
    <s v="Week1"/>
    <x v="0"/>
    <x v="27"/>
    <s v="FRANCISCO CRUZ"/>
    <n v="3.5"/>
    <x v="3"/>
    <s v="61ec9c5f-8735-4d48-8a4f-3a23b625698d"/>
    <s v="March 11, 2025 10:40:28 AM"/>
    <s v="March 11, 2025 11:17:57 AM"/>
    <s v="March 11, 2025 11:28:13 AM"/>
  </r>
  <r>
    <s v="Week1"/>
    <x v="0"/>
    <x v="27"/>
    <s v="GREGORY ALLEN"/>
    <n v="3.5"/>
    <x v="3"/>
    <s v="61ec9c5f-8735-4d48-8a4f-3a23b625698d"/>
    <s v="March 11, 2025 9:58:57 AM"/>
    <s v="March 11, 2025 10:16:23 AM"/>
    <s v="March 11, 2025 10:22:24 AM"/>
  </r>
  <r>
    <s v="Week1"/>
    <x v="1"/>
    <x v="27"/>
    <s v="JAMES STEWART"/>
    <n v="3.5"/>
    <x v="3"/>
    <s v="b48d26a2-04d1-46e8-90e0-1a9eba355187"/>
    <s v="March 12, 2025 8:07:23 AM"/>
    <s v="March 12, 2025 8:53:59 AM"/>
    <s v="March 12, 2025 8:58:07 AM"/>
  </r>
  <r>
    <s v="Week1"/>
    <x v="1"/>
    <x v="27"/>
    <s v="ALVIN MARSHALL"/>
    <n v="3.5"/>
    <x v="3"/>
    <s v="b48d26a2-04d1-46e8-90e0-1a9eba355187"/>
    <s v="March 12, 2025 8:27:58 AM"/>
    <s v="March 12, 2025 9:26:22 AM"/>
    <s v="March 12, 2025 9:30:13 AM"/>
  </r>
  <r>
    <s v="Week1"/>
    <x v="1"/>
    <x v="27"/>
    <s v="DOROTHY GARCIA"/>
    <n v="3.5"/>
    <x v="3"/>
    <s v="b48d26a2-04d1-46e8-90e0-1a9eba355187"/>
    <s v="March 12, 2025 10:09:29 AM"/>
    <s v="March 12, 2025 10:19:53 AM"/>
    <s v="March 12, 2025 10:28:33 AM"/>
  </r>
  <r>
    <s v="Week1"/>
    <x v="1"/>
    <x v="27"/>
    <s v="TRAVIS JONES"/>
    <n v="7"/>
    <x v="3"/>
    <s v="b48d26a2-04d1-46e8-90e0-1a9eba355187"/>
    <s v="March 12, 2025 1:28:52 PM"/>
    <s v="March 12, 2025 1:52:06 PM"/>
    <s v="March 12, 2025 1:52:06 PM"/>
  </r>
  <r>
    <s v="Week1"/>
    <x v="1"/>
    <x v="27"/>
    <s v="KATHRYN DELENA"/>
    <n v="3.5"/>
    <x v="3"/>
    <s v="b48d26a2-04d1-46e8-90e0-1a9eba355187"/>
    <s v="March 12, 2025 8:38:20 AM"/>
    <s v="March 12, 2025 9:54:29 AM"/>
    <s v="March 12, 2025 9:58:23 AM"/>
  </r>
  <r>
    <s v="Week1"/>
    <x v="1"/>
    <x v="27"/>
    <s v="LASHONDA WILLIAMS"/>
    <n v="3.5"/>
    <x v="3"/>
    <s v="b48d26a2-04d1-46e8-90e0-1a9eba355187"/>
    <s v="March 12, 2025 11:00:59 AM"/>
    <s v="March 12, 2025 11:34:49 AM"/>
    <s v="March 12, 2025 11:34:49 AM"/>
  </r>
  <r>
    <s v="Week1"/>
    <x v="1"/>
    <x v="27"/>
    <s v="Woody  Morris"/>
    <n v="3.5"/>
    <x v="3"/>
    <s v="b48d26a2-04d1-46e8-90e0-1a9eba355187"/>
    <s v="March 12, 2025 12:55:58 PM"/>
    <s v="March 12, 2025 1:16:51 PM"/>
    <s v="March 12, 2025 1:23:26 PM"/>
  </r>
  <r>
    <s v="Week1"/>
    <x v="1"/>
    <x v="27"/>
    <s v="SUSAN CALDWELL"/>
    <n v="3.5"/>
    <x v="3"/>
    <s v="b48d26a2-04d1-46e8-90e0-1a9eba355187"/>
    <s v="March 12, 2025 2:53:10 PM"/>
    <s v="March 12, 2025 3:01:51 PM"/>
    <s v="March 12, 2025 3:01:51 PM"/>
  </r>
  <r>
    <s v="Week1"/>
    <x v="2"/>
    <x v="27"/>
    <s v="YOLANDA SHAW"/>
    <n v="3.5"/>
    <x v="3"/>
    <s v="57aba41b-7319-4abd-8fe1-d1a834687fc2"/>
    <s v="March 13, 2025 1:02:57 PM"/>
    <s v="March 13, 2025 1:44:58 PM"/>
    <s v="March 13, 2025 1:58:57 PM"/>
  </r>
  <r>
    <s v="Week1"/>
    <x v="2"/>
    <x v="27"/>
    <s v="MAZEL ARYAL"/>
    <n v="3.5"/>
    <x v="3"/>
    <s v="57aba41b-7319-4abd-8fe1-d1a834687fc2"/>
    <s v="March 13, 2025 10:25:57 AM"/>
    <s v="March 13, 2025 11:27:49 AM"/>
    <s v="March 13, 2025 11:36:45 AM"/>
  </r>
  <r>
    <s v="Week1"/>
    <x v="2"/>
    <x v="27"/>
    <s v="BEATRIZ MEDINA-FLORES"/>
    <n v="3.5"/>
    <x v="3"/>
    <s v="57aba41b-7319-4abd-8fe1-d1a834687fc2"/>
    <s v="March 13, 2025 9:09:53 AM"/>
    <s v="March 13, 2025 9:40:53 AM"/>
    <s v="March 13, 2025 9:45:10 AM"/>
  </r>
  <r>
    <s v="Week1"/>
    <x v="2"/>
    <x v="27"/>
    <s v="HASEEB CHISHTY"/>
    <n v="0"/>
    <x v="3"/>
    <s v="57aba41b-7319-4abd-8fe1-d1a834687fc2"/>
    <s v="March 13, 2025 2:33:26 PM"/>
    <s v="March 13, 2025 3:11:53 PM"/>
    <s v="March 13, 2025 3:37:28 PM"/>
  </r>
  <r>
    <s v="Week1"/>
    <x v="3"/>
    <x v="27"/>
    <s v="ALEXANDER MOORE"/>
    <n v="3.5"/>
    <x v="3"/>
    <s v="3a2b0401-afc3-45da-a293-5c6497f96a55"/>
    <s v="March 14, 2025 1:39:58 PM"/>
    <s v="March 14, 2025 2:21:59 PM"/>
    <s v="March 14, 2025 3:10:41 PM"/>
  </r>
  <r>
    <s v="Week1"/>
    <x v="3"/>
    <x v="27"/>
    <s v="HERLINDA GARCIA"/>
    <n v="3.5"/>
    <x v="3"/>
    <s v="3a2b0401-afc3-45da-a293-5c6497f96a55"/>
    <s v="March 14, 2025 11:18:58 AM"/>
    <s v="March 14, 2025 12:00:29 PM"/>
    <s v="March 14, 2025 12:09:30 PM"/>
  </r>
  <r>
    <s v="Week1"/>
    <x v="3"/>
    <x v="27"/>
    <s v="ANTHONY BRYANT"/>
    <n v="3.5"/>
    <x v="3"/>
    <s v="3a2b0401-afc3-45da-a293-5c6497f96a55"/>
    <s v="March 14, 2025 9:42:27 AM"/>
    <s v="March 14, 2025 10:09:09 AM"/>
    <s v="March 14, 2025 10:09:09 AM"/>
  </r>
  <r>
    <s v="Week1"/>
    <x v="3"/>
    <x v="27"/>
    <s v="ROBERT GALLEGOS"/>
    <n v="3.5"/>
    <x v="3"/>
    <s v="3a2b0401-afc3-45da-a293-5c6497f96a55"/>
    <s v="March 14, 2025 8:42:29 AM"/>
    <s v="March 14, 2025 9:14:25 AM"/>
    <s v="March 14, 2025 9:20:13 AM"/>
  </r>
  <r>
    <s v="Week1"/>
    <x v="5"/>
    <x v="28"/>
    <s v="MARIA GARCIA"/>
    <n v="3.5"/>
    <x v="13"/>
    <s v="69c2df5d-ef3a-4f30-82ab-a7a259b58934"/>
    <s v="March 10, 2025 5:09:23 AM"/>
    <s v="March 10, 2025 5:15:25 AM"/>
    <s v="March 10, 2025 5:18:11 AM"/>
  </r>
  <r>
    <s v="Week1"/>
    <x v="5"/>
    <x v="28"/>
    <s v="JOSHUA GARNER"/>
    <n v="3.5"/>
    <x v="13"/>
    <s v="69c2df5d-ef3a-4f30-82ab-a7a259b58934"/>
    <s v="March 10, 2025 7:29:51 AM"/>
    <s v="March 10, 2025 8:42:24 AM"/>
    <s v="March 10, 2025 8:45:37 AM"/>
  </r>
  <r>
    <s v="Week1"/>
    <x v="5"/>
    <x v="28"/>
    <s v="SARA OLEKSY"/>
    <n v="3.5"/>
    <x v="13"/>
    <s v="69c2df5d-ef3a-4f30-82ab-a7a259b58934"/>
    <s v="March 10, 2025 10:26:57 AM"/>
    <s v="March 10, 2025 10:53:59 AM"/>
    <s v="March 10, 2025 10:55:52 AM"/>
  </r>
  <r>
    <s v="Week1"/>
    <x v="5"/>
    <x v="28"/>
    <s v="SON HUYNH"/>
    <n v="3.5"/>
    <x v="13"/>
    <s v="69c2df5d-ef3a-4f30-82ab-a7a259b58934"/>
    <s v="March 10, 2025 9:26:56 AM"/>
    <s v="March 10, 2025 9:42:57 AM"/>
    <s v="March 10, 2025 9:45:08 AM"/>
  </r>
  <r>
    <s v="Week1"/>
    <x v="5"/>
    <x v="28"/>
    <s v="MARILYN LOWERY"/>
    <n v="3.5"/>
    <x v="13"/>
    <s v="69c2df5d-ef3a-4f30-82ab-a7a259b58934"/>
    <s v="March 10, 2025 6:32:54 AM"/>
    <s v="March 10, 2025 6:59:06 AM"/>
    <s v="March 10, 2025 6:59:06 AM"/>
  </r>
  <r>
    <s v="Week1"/>
    <x v="5"/>
    <x v="28"/>
    <s v="KAREN ING"/>
    <n v="3.5"/>
    <x v="13"/>
    <s v="69c2df5d-ef3a-4f30-82ab-a7a259b58934"/>
    <s v="March 10, 2025 11:08:53 AM"/>
    <s v="March 10, 2025 11:44:58 AM"/>
    <s v="March 10, 2025 12:02:11 PM"/>
  </r>
  <r>
    <s v="Week1"/>
    <x v="5"/>
    <x v="28"/>
    <s v="WILLIE FREEMAN"/>
    <n v="3.5"/>
    <x v="13"/>
    <s v="69c2df5d-ef3a-4f30-82ab-a7a259b58934"/>
    <s v="March 10, 2025 4:01:27 AM"/>
    <s v="March 10, 2025 4:40:25 AM"/>
    <s v="March 10, 2025 4:44:45 AM"/>
  </r>
  <r>
    <s v="Week1"/>
    <x v="5"/>
    <x v="28"/>
    <s v="CLEOTILDE MACIAS RODRIGUEZ"/>
    <n v="3.5"/>
    <x v="13"/>
    <s v="69c2df5d-ef3a-4f30-82ab-a7a259b58934"/>
    <s v="March 10, 2025 4:16:57 AM"/>
    <s v="March 10, 2025 4:57:53 AM"/>
    <s v="March 10, 2025 5:00:50 AM"/>
  </r>
  <r>
    <s v="Week1"/>
    <x v="5"/>
    <x v="28"/>
    <s v="LINDSEY WALLEY"/>
    <n v="3.5"/>
    <x v="13"/>
    <s v="69c2df5d-ef3a-4f30-82ab-a7a259b58934"/>
    <s v="March 10, 2025 8:08:57 AM"/>
    <s v="March 10, 2025 8:42:24 AM"/>
    <s v="March 10, 2025 8:45:36 AM"/>
  </r>
  <r>
    <s v="Week1"/>
    <x v="0"/>
    <x v="28"/>
    <s v="JANITA HOLLOWAY"/>
    <n v="3.5"/>
    <x v="13"/>
    <s v="56313934-74bf-4529-a33c-6c8cff97fc12"/>
    <s v="March 11, 2025 5:37:53 AM"/>
    <s v="March 11, 2025 5:49:27 AM"/>
    <s v="March 11, 2025 5:51:45 AM"/>
  </r>
  <r>
    <s v="Week1"/>
    <x v="0"/>
    <x v="28"/>
    <s v="MARK YOUNG"/>
    <n v="3.5"/>
    <x v="13"/>
    <s v="56313934-74bf-4529-a33c-6c8cff97fc12"/>
    <s v="March 11, 2025 10:25:19 AM"/>
    <s v="March 11, 2025 10:50:57 AM"/>
    <s v="March 11, 2025 10:53:21 AM"/>
  </r>
  <r>
    <s v="Week1"/>
    <x v="0"/>
    <x v="28"/>
    <s v="MARK SIVINSKI"/>
    <n v="3.5"/>
    <x v="13"/>
    <s v="56313934-74bf-4529-a33c-6c8cff97fc12"/>
    <s v="March 11, 2025 8:40:59 AM"/>
    <s v="March 11, 2025 9:55:24 AM"/>
    <s v="March 11, 2025 9:59:30 AM"/>
  </r>
  <r>
    <s v="Week1"/>
    <x v="0"/>
    <x v="28"/>
    <s v="JUAN VARELA GOMEZ"/>
    <n v="3.5"/>
    <x v="13"/>
    <s v="56313934-74bf-4529-a33c-6c8cff97fc12"/>
    <s v="March 11, 2025 11:18:55 AM"/>
    <s v="March 11, 2025 11:37:27 AM"/>
    <s v="March 11, 2025 11:38:49 AM"/>
  </r>
  <r>
    <s v="Week1"/>
    <x v="0"/>
    <x v="28"/>
    <s v="IRA THOMAS"/>
    <n v="3.5"/>
    <x v="13"/>
    <s v="56313934-74bf-4529-a33c-6c8cff97fc12"/>
    <s v="March 11, 2025 6:17:55 AM"/>
    <s v="March 11, 2025 7:17:26 AM"/>
    <s v="March 11, 2025 7:43:36 AM"/>
  </r>
  <r>
    <s v="Week1"/>
    <x v="0"/>
    <x v="28"/>
    <s v="JOEL VARGAS"/>
    <n v="3.5"/>
    <x v="13"/>
    <s v="56313934-74bf-4529-a33c-6c8cff97fc12"/>
    <s v="March 11, 2025 10:58:25 AM"/>
    <s v="March 11, 2025 12:01:27 PM"/>
    <s v="March 11, 2025 12:12:12 PM"/>
  </r>
  <r>
    <s v="Week1"/>
    <x v="0"/>
    <x v="28"/>
    <s v="CECIL SPITLER"/>
    <n v="3.5"/>
    <x v="13"/>
    <s v="56313934-74bf-4529-a33c-6c8cff97fc12"/>
    <s v="March 11, 2025 9:16:53 AM"/>
    <s v="March 11, 2025 10:12:56 AM"/>
    <s v="March 11, 2025 10:15:33 AM"/>
  </r>
  <r>
    <s v="Week1"/>
    <x v="0"/>
    <x v="28"/>
    <s v="SHERONDA RUNNELS"/>
    <n v="3.5"/>
    <x v="13"/>
    <s v="56313934-74bf-4529-a33c-6c8cff97fc12"/>
    <s v="March 11, 2025 4:11:55 AM"/>
    <s v="March 11, 2025 4:39:52 AM"/>
    <s v="March 11, 2025 4:42:14 AM"/>
  </r>
  <r>
    <s v="Week1"/>
    <x v="0"/>
    <x v="28"/>
    <s v="FRANK WRIGHT"/>
    <n v="3.5"/>
    <x v="13"/>
    <s v="56313934-74bf-4529-a33c-6c8cff97fc12"/>
    <s v="March 11, 2025 6:46:55 AM"/>
    <s v="March 11, 2025 8:28:25 AM"/>
    <s v="March 11, 2025 8:32:06 AM"/>
  </r>
  <r>
    <s v="Week1"/>
    <x v="1"/>
    <x v="28"/>
    <s v="ROBERT WILLIAMS"/>
    <n v="3.5"/>
    <x v="13"/>
    <s v="b5f0322b-85ee-4847-bb4e-a0e0d1abb7aa"/>
    <s v="March 12, 2025 6:06:26 AM"/>
    <s v="March 12, 2025 6:39:27 AM"/>
    <s v="March 12, 2025 6:42:24 AM"/>
  </r>
  <r>
    <s v="Week1"/>
    <x v="1"/>
    <x v="28"/>
    <s v="FERNANDA SANDOVAL"/>
    <n v="3.5"/>
    <x v="13"/>
    <s v="b5f0322b-85ee-4847-bb4e-a0e0d1abb7aa"/>
    <s v="March 12, 2025 10:16:23 AM"/>
    <s v="March 12, 2025 10:50:54 AM"/>
    <s v="March 12, 2025 10:52:16 AM"/>
  </r>
  <r>
    <s v="Week1"/>
    <x v="1"/>
    <x v="28"/>
    <s v="KEITH  HENRY"/>
    <n v="3.5"/>
    <x v="13"/>
    <s v="b5f0322b-85ee-4847-bb4e-a0e0d1abb7aa"/>
    <s v="March 12, 2025 11:21:57 AM"/>
    <s v="March 12, 2025 11:49:25 AM"/>
    <s v="March 12, 2025 12:00:29 PM"/>
  </r>
  <r>
    <s v="Week1"/>
    <x v="1"/>
    <x v="28"/>
    <s v="PAMELA STEVENSON"/>
    <n v="3.5"/>
    <x v="13"/>
    <s v="b5f0322b-85ee-4847-bb4e-a0e0d1abb7aa"/>
    <s v="March 12, 2025 4:18:28 AM"/>
    <s v="March 12, 2025 4:53:24 AM"/>
    <s v="March 12, 2025 5:04:40 AM"/>
  </r>
  <r>
    <s v="Week1"/>
    <x v="1"/>
    <x v="28"/>
    <s v="ANN HILL"/>
    <n v="3.5"/>
    <x v="13"/>
    <s v="b5f0322b-85ee-4847-bb4e-a0e0d1abb7aa"/>
    <s v="March 12, 2025 4:00:29 AM"/>
    <s v="March 12, 2025 4:53:24 AM"/>
    <s v="March 12, 2025 5:04:42 AM"/>
  </r>
  <r>
    <s v="Week1"/>
    <x v="1"/>
    <x v="28"/>
    <s v="VERNITA  ROBERSON "/>
    <n v="3.5"/>
    <x v="13"/>
    <s v="b5f0322b-85ee-4847-bb4e-a0e0d1abb7aa"/>
    <s v="March 12, 2025 4:40:26 AM"/>
    <s v="March 12, 2025 5:22:58 AM"/>
    <s v="March 12, 2025 5:25:27 AM"/>
  </r>
  <r>
    <s v="Week1"/>
    <x v="1"/>
    <x v="28"/>
    <s v="LESTER DAVIS"/>
    <n v="3.5"/>
    <x v="13"/>
    <s v="b5f0322b-85ee-4847-bb4e-a0e0d1abb7aa"/>
    <s v="March 12, 2025 7:54:58 AM"/>
    <s v="March 12, 2025 8:45:55 AM"/>
    <s v="March 12, 2025 8:47:54 AM"/>
  </r>
  <r>
    <s v="Week1"/>
    <x v="1"/>
    <x v="28"/>
    <s v="Lindsey  Barajas "/>
    <n v="3.5"/>
    <x v="13"/>
    <s v="b5f0322b-85ee-4847-bb4e-a0e0d1abb7aa"/>
    <s v="March 12, 2025 6:53:14 AM"/>
    <s v="March 12, 2025 8:28:29 AM"/>
    <s v="March 12, 2025 8:34:18 AM"/>
  </r>
  <r>
    <s v="Week1"/>
    <x v="1"/>
    <x v="28"/>
    <s v="CAROL ROSA"/>
    <n v="3.5"/>
    <x v="13"/>
    <s v="b5f0322b-85ee-4847-bb4e-a0e0d1abb7aa"/>
    <s v="March 12, 2025 9:55:54 AM"/>
    <s v="March 12, 2025 10:41:58 AM"/>
    <s v="March 12, 2025 10:46:34 AM"/>
  </r>
  <r>
    <s v="Week1"/>
    <x v="2"/>
    <x v="28"/>
    <s v="SYDNEY  FLYGARE "/>
    <n v="3.5"/>
    <x v="13"/>
    <s v="4746255c-65d7-4918-ad36-9c9ad0faca19"/>
    <s v="March 13, 2025 7:25:23 AM"/>
    <s v="March 13, 2025 8:23:21 AM"/>
    <s v="March 13, 2025 8:25:35 AM"/>
  </r>
  <r>
    <s v="Week1"/>
    <x v="2"/>
    <x v="28"/>
    <s v="LUCIOUS WAGNER"/>
    <n v="3.5"/>
    <x v="13"/>
    <s v="4746255c-65d7-4918-ad36-9c9ad0faca19"/>
    <s v="March 13, 2025 4:52:58 AM"/>
    <s v="March 13, 2025 5:52:57 AM"/>
    <s v="March 13, 2025 5:56:08 AM"/>
  </r>
  <r>
    <s v="Week1"/>
    <x v="2"/>
    <x v="28"/>
    <s v="TERRY   THOMAS"/>
    <n v="0"/>
    <x v="13"/>
    <s v="4746255c-65d7-4918-ad36-9c9ad0faca19"/>
    <s v="March 13, 2025 9:05:56 AM"/>
    <s v="March 13, 2025 9:16:24 AM"/>
    <s v="March 13, 2025 9:19:11 AM"/>
  </r>
  <r>
    <s v="Week1"/>
    <x v="2"/>
    <x v="28"/>
    <s v="MARIA RAMIREZ"/>
    <n v="3.5"/>
    <x v="13"/>
    <s v="4746255c-65d7-4918-ad36-9c9ad0faca19"/>
    <s v="March 13, 2025 10:30:26 AM"/>
    <s v="March 13, 2025 11:04:26 AM"/>
    <s v="March 13, 2025 11:07:07 AM"/>
  </r>
  <r>
    <s v="Week1"/>
    <x v="2"/>
    <x v="28"/>
    <s v="ARTHUR JACKSON"/>
    <n v="3.5"/>
    <x v="13"/>
    <s v="4746255c-65d7-4918-ad36-9c9ad0faca19"/>
    <s v="March 13, 2025 4:14:28 AM"/>
    <s v="March 13, 2025 5:31:29 AM"/>
    <s v="March 13, 2025 5:33:35 AM"/>
  </r>
  <r>
    <s v="Week1"/>
    <x v="2"/>
    <x v="28"/>
    <s v="MAYRA CALIXTO-VASQUEZ"/>
    <n v="3.5"/>
    <x v="13"/>
    <s v="4746255c-65d7-4918-ad36-9c9ad0faca19"/>
    <s v="March 13, 2025 11:23:27 AM"/>
    <s v="March 13, 2025 12:11:27 PM"/>
    <s v="March 13, 2025 12:20:50 PM"/>
  </r>
  <r>
    <s v="Week1"/>
    <x v="2"/>
    <x v="28"/>
    <s v="MARILYN RODRIGUEZ"/>
    <n v="3.5"/>
    <x v="13"/>
    <s v="4746255c-65d7-4918-ad36-9c9ad0faca19"/>
    <s v="March 13, 2025 7:34:56 AM"/>
    <s v="March 13, 2025 7:47:25 AM"/>
    <s v="March 13, 2025 8:01:25 AM"/>
  </r>
  <r>
    <s v="Week1"/>
    <x v="2"/>
    <x v="28"/>
    <s v="AKERI IRO"/>
    <n v="3.5"/>
    <x v="13"/>
    <s v="4746255c-65d7-4918-ad36-9c9ad0faca19"/>
    <s v="March 13, 2025 6:15:28 AM"/>
    <s v="March 13, 2025 7:05:22 AM"/>
    <s v="March 13, 2025 7:09:49 AM"/>
  </r>
  <r>
    <s v="Week1"/>
    <x v="3"/>
    <x v="28"/>
    <s v="CLEOTILDE MACIAS RODRIGUEZ"/>
    <n v="3.5"/>
    <x v="13"/>
    <s v="ce758cf7-5a1f-4ebf-85ec-64324069568d"/>
    <s v="March 14, 2025 11:06:58 AM"/>
    <s v="March 14, 2025 11:53:58 AM"/>
    <s v="March 14, 2025 12:06:50 PM"/>
  </r>
  <r>
    <s v="Week1"/>
    <x v="3"/>
    <x v="28"/>
    <s v="ANN HILL"/>
    <n v="3.5"/>
    <x v="13"/>
    <s v="ce758cf7-5a1f-4ebf-85ec-64324069568d"/>
    <s v="March 14, 2025 4:00:45 AM"/>
    <s v="March 14, 2025 4:40:28 AM"/>
    <s v="March 14, 2025 4:43:22 AM"/>
  </r>
  <r>
    <s v="Week1"/>
    <x v="3"/>
    <x v="28"/>
    <s v="CATHERINE CALLAWAY"/>
    <n v="3.5"/>
    <x v="13"/>
    <s v="ce758cf7-5a1f-4ebf-85ec-64324069568d"/>
    <s v="March 14, 2025 9:01:27 AM"/>
    <s v="March 14, 2025 9:09:51 AM"/>
    <s v="March 14, 2025 9:12:11 AM"/>
  </r>
  <r>
    <s v="Week1"/>
    <x v="3"/>
    <x v="28"/>
    <s v="KIAMESHA MINTER"/>
    <n v="3.5"/>
    <x v="13"/>
    <s v="ce758cf7-5a1f-4ebf-85ec-64324069568d"/>
    <s v="March 14, 2025 5:24:29 AM"/>
    <s v="March 14, 2025 6:48:26 AM"/>
    <s v="March 14, 2025 6:49:58 AM"/>
  </r>
  <r>
    <s v="Week1"/>
    <x v="3"/>
    <x v="28"/>
    <s v="MAGALY RODRIGUEZ"/>
    <n v="3.5"/>
    <x v="13"/>
    <s v="ce758cf7-5a1f-4ebf-85ec-64324069568d"/>
    <s v="March 14, 2025 8:05:53 AM"/>
    <s v="March 14, 2025 8:28:56 AM"/>
    <s v="March 14, 2025 8:36:04 AM"/>
  </r>
  <r>
    <s v="Week1"/>
    <x v="3"/>
    <x v="28"/>
    <s v="MOSHARRATH SHAHANA"/>
    <n v="0"/>
    <x v="13"/>
    <s v="ce758cf7-5a1f-4ebf-85ec-64324069568d"/>
    <s v="March 14, 2025 10:04:26 AM"/>
    <s v="March 14, 2025 10:49:54 AM"/>
    <s v="March 14, 2025 10:54:26 AM"/>
  </r>
  <r>
    <s v="Week1"/>
    <x v="3"/>
    <x v="28"/>
    <s v="CONSTANCE VAN ALTENA"/>
    <n v="0"/>
    <x v="13"/>
    <s v="ce758cf7-5a1f-4ebf-85ec-64324069568d"/>
    <s v="March 14, 2025 10:04:26 AM"/>
    <s v="March 14, 2025 10:25:23 AM"/>
    <s v="March 14, 2025 10:27:29 AM"/>
  </r>
  <r>
    <s v="Week1"/>
    <x v="3"/>
    <x v="28"/>
    <s v="VERNITA  ROBERSON "/>
    <n v="3.5"/>
    <x v="13"/>
    <s v="ce758cf7-5a1f-4ebf-85ec-64324069568d"/>
    <s v="March 14, 2025 4:26:29 AM"/>
    <s v="March 14, 2025 5:02:56 AM"/>
    <s v="March 14, 2025 5:05:27 AM"/>
  </r>
  <r>
    <s v="Week1"/>
    <x v="3"/>
    <x v="28"/>
    <s v="ELLEN GREEN"/>
    <n v="3.5"/>
    <x v="13"/>
    <s v="ce758cf7-5a1f-4ebf-85ec-64324069568d"/>
    <s v="March 14, 2025 5:45:24 AM"/>
    <s v="March 14, 2025 6:01:24 AM"/>
    <s v="March 14, 2025 6:03:07 AM"/>
  </r>
  <r>
    <s v="Week1"/>
    <x v="3"/>
    <x v="28"/>
    <s v="PAMELA STEVENSON"/>
    <n v="3.5"/>
    <x v="13"/>
    <s v="ce758cf7-5a1f-4ebf-85ec-64324069568d"/>
    <s v="March 14, 2025 4:10:58 AM"/>
    <s v="March 14, 2025 4:40:28 AM"/>
    <s v="March 14, 2025 4:42:02 AM"/>
  </r>
  <r>
    <s v="Week1"/>
    <x v="3"/>
    <x v="28"/>
    <s v="XOCIA STEGALL"/>
    <n v="3.5"/>
    <x v="13"/>
    <s v="ce758cf7-5a1f-4ebf-85ec-64324069568d"/>
    <s v="March 14, 2025 6:57:22 AM"/>
    <s v="March 14, 2025 7:40:29 AM"/>
    <s v="March 14, 2025 7:44:57 AM"/>
  </r>
  <r>
    <s v="Week1"/>
    <x v="5"/>
    <x v="29"/>
    <s v="VICKIE YOUMAN"/>
    <n v="0"/>
    <x v="1"/>
    <s v="deae027e-ba7e-4bf1-80b9-9cfe93d9e91f"/>
    <s v="March 10, 2025 6:14:59 AM"/>
    <s v="March 10, 2025 6:35:28 AM"/>
    <s v="March 10, 2025 6:40:58 AM"/>
  </r>
  <r>
    <s v="Week1"/>
    <x v="5"/>
    <x v="29"/>
    <s v="PAUL BURDEN"/>
    <n v="3.5"/>
    <x v="1"/>
    <s v="deae027e-ba7e-4bf1-80b9-9cfe93d9e91f"/>
    <s v="March 10, 2025 8:01:29 AM"/>
    <s v="March 10, 2025 8:35:29 AM"/>
    <s v="March 10, 2025 8:37:24 AM"/>
  </r>
  <r>
    <s v="Week1"/>
    <x v="5"/>
    <x v="29"/>
    <s v="YELBA SUNSIN"/>
    <n v="3.5"/>
    <x v="1"/>
    <s v="deae027e-ba7e-4bf1-80b9-9cfe93d9e91f"/>
    <s v="March 10, 2025 9:00:58 AM"/>
    <s v="March 10, 2025 9:39:24 AM"/>
    <s v="March 10, 2025 9:46:55 AM"/>
  </r>
  <r>
    <s v="Week1"/>
    <x v="5"/>
    <x v="29"/>
    <s v="JOHN WINZER"/>
    <n v="3.5"/>
    <x v="1"/>
    <s v="deae027e-ba7e-4bf1-80b9-9cfe93d9e91f"/>
    <s v="March 10, 2025 10:17:30 AM"/>
    <s v="March 10, 2025 10:39:29 AM"/>
    <s v="March 10, 2025 10:42:34 AM"/>
  </r>
  <r>
    <s v="Week1"/>
    <x v="5"/>
    <x v="29"/>
    <s v="Gwendolyn  McTernen"/>
    <n v="3.5"/>
    <x v="1"/>
    <s v="deae027e-ba7e-4bf1-80b9-9cfe93d9e91f"/>
    <s v="March 10, 2025 11:03:57 AM"/>
    <s v="March 10, 2025 11:34:58 AM"/>
    <s v="March 10, 2025 11:37:23 AM"/>
  </r>
  <r>
    <s v="Week1"/>
    <x v="5"/>
    <x v="29"/>
    <s v="LAURETTA JENSEN"/>
    <n v="3.5"/>
    <x v="1"/>
    <s v="deae027e-ba7e-4bf1-80b9-9cfe93d9e91f"/>
    <s v="March 10, 2025 9:56:26 AM"/>
    <s v="March 10, 2025 10:25:23 AM"/>
    <s v="March 10, 2025 10:29:23 AM"/>
  </r>
  <r>
    <s v="Week1"/>
    <x v="5"/>
    <x v="29"/>
    <s v="Michael  Lew "/>
    <n v="0"/>
    <x v="1"/>
    <s v="deae027e-ba7e-4bf1-80b9-9cfe93d9e91f"/>
    <s v="March 10, 2025 12:00:26 PM"/>
    <s v="March 10, 2025 12:37:28 PM"/>
    <s v="March 10, 2025 12:41:52 PM"/>
  </r>
  <r>
    <s v="Week1"/>
    <x v="5"/>
    <x v="29"/>
    <s v="SUNITHA CHILUKA"/>
    <n v="3.5"/>
    <x v="1"/>
    <s v="deae027e-ba7e-4bf1-80b9-9cfe93d9e91f"/>
    <s v="March 10, 2025 1:33:28 PM"/>
    <s v="March 10, 2025 2:04:00 PM"/>
    <s v="March 10, 2025 2:07:00 PM"/>
  </r>
  <r>
    <s v="Week1"/>
    <x v="5"/>
    <x v="29"/>
    <s v="DAVID DAVIDSON"/>
    <n v="3.5"/>
    <x v="1"/>
    <s v="deae027e-ba7e-4bf1-80b9-9cfe93d9e91f"/>
    <s v="March 10, 2025 2:30:27 PM"/>
    <s v="March 10, 2025 3:03:59 PM"/>
    <s v="March 10, 2025 3:08:38 PM"/>
  </r>
  <r>
    <s v="Week1"/>
    <x v="5"/>
    <x v="29"/>
    <s v="ERIC LEE"/>
    <n v="3.5"/>
    <x v="1"/>
    <s v="deae027e-ba7e-4bf1-80b9-9cfe93d9e91f"/>
    <s v="March 10, 2025 7:33:59 AM"/>
    <s v="March 10, 2025 8:35:29 AM"/>
    <s v="March 10, 2025 8:37:23 AM"/>
  </r>
  <r>
    <s v="Week1"/>
    <x v="5"/>
    <x v="29"/>
    <s v="JOSE BANDA"/>
    <n v="3.5"/>
    <x v="1"/>
    <s v="deae027e-ba7e-4bf1-80b9-9cfe93d9e91f"/>
    <s v="March 10, 2025 5:21:23 AM"/>
    <s v="March 10, 2025 5:37:27 AM"/>
    <s v="March 10, 2025 5:38:35 AM"/>
  </r>
  <r>
    <s v="Week1"/>
    <x v="0"/>
    <x v="29"/>
    <s v="JOSE DELOI-ACOSTA"/>
    <n v="3.5"/>
    <x v="1"/>
    <s v="ad94ef3d-c2a4-4bbd-827e-cc3c4029df31"/>
    <s v="March 11, 2025 10:02:26 AM"/>
    <s v="March 11, 2025 10:24:56 AM"/>
    <s v="March 11, 2025 10:28:37 AM"/>
  </r>
  <r>
    <s v="Week1"/>
    <x v="0"/>
    <x v="29"/>
    <s v="THOMAS ROBERTS"/>
    <n v="3.5"/>
    <x v="1"/>
    <s v="ad94ef3d-c2a4-4bbd-827e-cc3c4029df31"/>
    <s v="March 11, 2025 6:51:25 AM"/>
    <s v="March 11, 2025 8:12:54 AM"/>
    <s v="March 11, 2025 8:14:26 AM"/>
  </r>
  <r>
    <s v="Week1"/>
    <x v="0"/>
    <x v="29"/>
    <s v="KENYA JOHNSON"/>
    <n v="3.5"/>
    <x v="1"/>
    <s v="ad94ef3d-c2a4-4bbd-827e-cc3c4029df31"/>
    <s v="March 11, 2025 7:01:59 AM"/>
    <s v="March 11, 2025 7:12:53 AM"/>
    <s v="March 11, 2025 7:14:13 AM"/>
  </r>
  <r>
    <s v="Week1"/>
    <x v="0"/>
    <x v="29"/>
    <s v="MARIA SANCHEZ"/>
    <n v="3.5"/>
    <x v="1"/>
    <s v="ad94ef3d-c2a4-4bbd-827e-cc3c4029df31"/>
    <s v="March 11, 2025 10:39:57 AM"/>
    <s v="March 11, 2025 10:48:27 AM"/>
    <s v="March 11, 2025 10:52:11 AM"/>
  </r>
  <r>
    <s v="Week1"/>
    <x v="0"/>
    <x v="29"/>
    <s v="CHESTER HICKS"/>
    <n v="3.5"/>
    <x v="1"/>
    <s v="ad94ef3d-c2a4-4bbd-827e-cc3c4029df31"/>
    <s v="March 11, 2025 2:52:59 PM"/>
    <s v="March 11, 2025 3:18:29 PM"/>
    <s v="March 11, 2025 3:23:03 PM"/>
  </r>
  <r>
    <s v="Week1"/>
    <x v="0"/>
    <x v="29"/>
    <s v="Floyd  Mckenzie"/>
    <n v="3.5"/>
    <x v="1"/>
    <s v="ad94ef3d-c2a4-4bbd-827e-cc3c4029df31"/>
    <s v="March 11, 2025 6:51:25 AM"/>
    <s v="March 11, 2025 8:12:54 AM"/>
    <s v="March 11, 2025 8:14:25 AM"/>
  </r>
  <r>
    <s v="Week1"/>
    <x v="0"/>
    <x v="29"/>
    <s v="SALIM KHOJA"/>
    <n v="3.5"/>
    <x v="1"/>
    <s v="ad94ef3d-c2a4-4bbd-827e-cc3c4029df31"/>
    <s v="March 11, 2025 1:32:22 PM"/>
    <s v="March 11, 2025 2:10:29 PM"/>
    <s v="March 11, 2025 2:27:09 PM"/>
  </r>
  <r>
    <s v="Week1"/>
    <x v="0"/>
    <x v="29"/>
    <s v="CHRISTOPHER  SHARP"/>
    <n v="3.5"/>
    <x v="1"/>
    <s v="ad94ef3d-c2a4-4bbd-827e-cc3c4029df31"/>
    <s v="March 11, 2025 7:40:27 AM"/>
    <s v="March 11, 2025 8:32:50 AM"/>
    <s v="March 11, 2025 8:32:50 AM"/>
  </r>
  <r>
    <s v="Week1"/>
    <x v="0"/>
    <x v="29"/>
    <s v="MICHAEL DELAGARZA"/>
    <n v="3.5"/>
    <x v="1"/>
    <s v="ad94ef3d-c2a4-4bbd-827e-cc3c4029df31"/>
    <s v="March 11, 2025 6:00:24 AM"/>
    <s v="March 11, 2025 6:13:59 AM"/>
    <s v="March 11, 2025 6:20:09 AM"/>
  </r>
  <r>
    <s v="Week1"/>
    <x v="1"/>
    <x v="29"/>
    <s v="MATTHEW WERNEKE"/>
    <n v="3.5"/>
    <x v="1"/>
    <s v="cbce06e3-b93c-403b-ac0e-9c0d133200b9"/>
    <s v="March 12, 2025 1:57:28 PM"/>
    <s v="March 12, 2025 3:03:29 PM"/>
    <s v="March 12, 2025 3:05:43 PM"/>
  </r>
  <r>
    <s v="Week1"/>
    <x v="1"/>
    <x v="29"/>
    <s v="JESSIKA ROBINSON"/>
    <n v="3.5"/>
    <x v="1"/>
    <s v="cbce06e3-b93c-403b-ac0e-9c0d133200b9"/>
    <s v="March 12, 2025 1:57:28 PM"/>
    <s v="March 12, 2025 2:22:55 PM"/>
    <s v="March 12, 2025 2:29:34 PM"/>
  </r>
  <r>
    <s v="Week1"/>
    <x v="1"/>
    <x v="29"/>
    <s v="ELLEN GREEN"/>
    <n v="3.5"/>
    <x v="1"/>
    <s v="cbce06e3-b93c-403b-ac0e-9c0d133200b9"/>
    <s v="March 12, 2025 10:27:59 AM"/>
    <s v="March 12, 2025 10:44:27 AM"/>
    <s v="March 12, 2025 10:48:34 AM"/>
  </r>
  <r>
    <s v="Week1"/>
    <x v="1"/>
    <x v="29"/>
    <s v="THOMAS ROBERTS"/>
    <n v="3.5"/>
    <x v="1"/>
    <s v="cbce06e3-b93c-403b-ac0e-9c0d133200b9"/>
    <s v="March 12, 2025 2:47:28 PM"/>
    <s v="March 12, 2025 5:17:53 PM"/>
    <s v="March 12, 2025 5:19:45 PM"/>
  </r>
  <r>
    <s v="Week1"/>
    <x v="1"/>
    <x v="29"/>
    <s v="Barbara  Sanders "/>
    <n v="3.5"/>
    <x v="1"/>
    <s v="cbce06e3-b93c-403b-ac0e-9c0d133200b9"/>
    <s v="March 12, 2025 5:51:29 PM"/>
    <s v="March 12, 2025 6:26:58 PM"/>
    <s v="March 12, 2025 6:28:50 PM"/>
  </r>
  <r>
    <s v="Week1"/>
    <x v="1"/>
    <x v="29"/>
    <s v="MARGARET BYRD"/>
    <n v="3.5"/>
    <x v="1"/>
    <s v="cbce06e3-b93c-403b-ac0e-9c0d133200b9"/>
    <s v="March 12, 2025 9:25:56 AM"/>
    <s v="March 12, 2025 9:54:27 AM"/>
    <s v="March 12, 2025 10:12:07 AM"/>
  </r>
  <r>
    <s v="Week1"/>
    <x v="1"/>
    <x v="29"/>
    <s v="BENJAMIN BURNS"/>
    <n v="3.5"/>
    <x v="1"/>
    <s v="cbce06e3-b93c-403b-ac0e-9c0d133200b9"/>
    <s v="March 12, 2025 3:39:57 PM"/>
    <s v="March 12, 2025 4:23:58 PM"/>
    <s v="March 12, 2025 4:27:17 PM"/>
  </r>
  <r>
    <s v="Week1"/>
    <x v="1"/>
    <x v="29"/>
    <s v="YANET AVILES"/>
    <n v="3.5"/>
    <x v="1"/>
    <s v="cbce06e3-b93c-403b-ac0e-9c0d133200b9"/>
    <s v="March 12, 2025 12:46:58 PM"/>
    <s v="March 12, 2025 1:13:28 PM"/>
    <s v="March 12, 2025 1:16:15 PM"/>
  </r>
  <r>
    <s v="Week1"/>
    <x v="1"/>
    <x v="29"/>
    <s v="JAMES SMITH"/>
    <n v="3.5"/>
    <x v="1"/>
    <s v="cbce06e3-b93c-403b-ac0e-9c0d133200b9"/>
    <s v="March 12, 2025 11:21:24 AM"/>
    <s v="March 12, 2025 11:35:55 AM"/>
    <s v="March 12, 2025 12:03:30 PM"/>
  </r>
  <r>
    <s v="Week1"/>
    <x v="1"/>
    <x v="29"/>
    <s v="JERRY WARREN"/>
    <n v="3.5"/>
    <x v="1"/>
    <s v="cbce06e3-b93c-403b-ac0e-9c0d133200b9"/>
    <s v="March 12, 2025 2:47:28 PM"/>
    <s v="March 12, 2025 3:11:56 PM"/>
    <s v="March 12, 2025 3:13:24 PM"/>
  </r>
  <r>
    <s v="Week1"/>
    <x v="1"/>
    <x v="29"/>
    <s v="JASON OWEN"/>
    <n v="3.5"/>
    <x v="1"/>
    <s v="cbce06e3-b93c-403b-ac0e-9c0d133200b9"/>
    <s v="March 12, 2025 11:04:01 AM"/>
    <s v="March 12, 2025 11:35:55 AM"/>
    <s v="March 12, 2025 12:03:29 PM"/>
  </r>
  <r>
    <s v="Week1"/>
    <x v="1"/>
    <x v="29"/>
    <s v="XOCIA STEGALL"/>
    <n v="3.5"/>
    <x v="1"/>
    <s v="cbce06e3-b93c-403b-ac0e-9c0d133200b9"/>
    <s v="March 12, 2025 3:39:57 PM"/>
    <s v="March 12, 2025 5:41:05 PM"/>
    <s v="March 12, 2025 5:41:05 PM"/>
  </r>
  <r>
    <s v="Week1"/>
    <x v="2"/>
    <x v="29"/>
    <s v="AKBER JAMAL"/>
    <n v="3.5"/>
    <x v="1"/>
    <s v="6c7fdf52-9e7e-4b1e-b360-1303c3adabc8"/>
    <s v="March 13, 2025 12:20:57 PM"/>
    <s v="March 13, 2025 12:43:29 PM"/>
    <s v="March 13, 2025 12:47:56 PM"/>
  </r>
  <r>
    <s v="Week1"/>
    <x v="2"/>
    <x v="29"/>
    <s v="SHIRLEY FRANKLIN"/>
    <n v="3.5"/>
    <x v="1"/>
    <s v="6c7fdf52-9e7e-4b1e-b360-1303c3adabc8"/>
    <s v="March 13, 2025 3:50:00 PM"/>
    <s v="March 13, 2025 4:03:27 PM"/>
    <s v="March 13, 2025 4:09:43 PM"/>
  </r>
  <r>
    <s v="Week1"/>
    <x v="2"/>
    <x v="29"/>
    <s v="SARA OLEKSY"/>
    <n v="3.5"/>
    <x v="1"/>
    <s v="6c7fdf52-9e7e-4b1e-b360-1303c3adabc8"/>
    <s v="March 13, 2025 4:54:54 PM"/>
    <s v="March 13, 2025 5:17:29 PM"/>
    <s v="March 13, 2025 5:19:10 PM"/>
  </r>
  <r>
    <s v="Week1"/>
    <x v="2"/>
    <x v="29"/>
    <s v="SAJID KHAN "/>
    <n v="3.5"/>
    <x v="1"/>
    <s v="6c7fdf52-9e7e-4b1e-b360-1303c3adabc8"/>
    <s v="March 13, 2025 2:14:27 PM"/>
    <s v="March 13, 2025 2:29:29 PM"/>
    <s v="March 13, 2025 2:32:39 PM"/>
  </r>
  <r>
    <s v="Week1"/>
    <x v="2"/>
    <x v="29"/>
    <s v="SOMAR THOMAS"/>
    <n v="3.5"/>
    <x v="1"/>
    <s v="6c7fdf52-9e7e-4b1e-b360-1303c3adabc8"/>
    <s v="March 13, 2025 10:24:55 AM"/>
    <s v="March 13, 2025 10:39:57 AM"/>
    <s v="March 13, 2025 10:41:44 AM"/>
  </r>
  <r>
    <s v="Week1"/>
    <x v="2"/>
    <x v="29"/>
    <s v="BOBBIE BELL"/>
    <n v="3.5"/>
    <x v="1"/>
    <s v="6c7fdf52-9e7e-4b1e-b360-1303c3adabc8"/>
    <s v="March 13, 2025 9:24:54 AM"/>
    <s v="March 13, 2025 9:38:29 AM"/>
    <s v="March 13, 2025 9:41:47 AM"/>
  </r>
  <r>
    <s v="Week1"/>
    <x v="2"/>
    <x v="29"/>
    <s v="ARANDA WEBSTER"/>
    <n v="3.5"/>
    <x v="1"/>
    <s v="6c7fdf52-9e7e-4b1e-b360-1303c3adabc8"/>
    <s v="March 13, 2025 1:05:27 PM"/>
    <s v="March 13, 2025 1:40:29 PM"/>
    <s v="March 13, 2025 1:43:22 PM"/>
  </r>
  <r>
    <s v="Week1"/>
    <x v="2"/>
    <x v="29"/>
    <s v="IVA (JEWELL) CROSS"/>
    <n v="3.5"/>
    <x v="1"/>
    <s v="6c7fdf52-9e7e-4b1e-b360-1303c3adabc8"/>
    <s v="March 13, 2025 2:37:57 PM"/>
    <s v="March 13, 2025 3:05:56 PM"/>
    <s v="March 13, 2025 3:07:08 PM"/>
  </r>
  <r>
    <s v="Week1"/>
    <x v="2"/>
    <x v="29"/>
    <s v="JASMINE  KING "/>
    <n v="3.5"/>
    <x v="1"/>
    <s v="6c7fdf52-9e7e-4b1e-b360-1303c3adabc8"/>
    <s v="March 13, 2025 12:02:29 PM"/>
    <s v="March 13, 2025 12:13:27 PM"/>
    <s v="March 13, 2025 12:15:28 PM"/>
  </r>
  <r>
    <s v="Week1"/>
    <x v="2"/>
    <x v="29"/>
    <s v="GHAZAUL MONSHIZADEH"/>
    <n v="3.5"/>
    <x v="1"/>
    <s v="6c7fdf52-9e7e-4b1e-b360-1303c3adabc8"/>
    <s v="March 13, 2025 4:54:54 PM"/>
    <s v="March 13, 2025 5:31:26 PM"/>
    <s v="March 13, 2025 5:34:36 PM"/>
  </r>
  <r>
    <s v="Week1"/>
    <x v="2"/>
    <x v="29"/>
    <s v="NORA CHAPA-BRILEY"/>
    <n v="3.5"/>
    <x v="1"/>
    <s v="6c7fdf52-9e7e-4b1e-b360-1303c3adabc8"/>
    <s v="March 13, 2025 2:37:57 PM"/>
    <s v="March 13, 2025 3:39:57 PM"/>
    <s v="March 13, 2025 3:44:13 PM"/>
  </r>
  <r>
    <s v="Week1"/>
    <x v="0"/>
    <x v="30"/>
    <s v="SHEKERA RODDY"/>
    <n v="3.5"/>
    <x v="18"/>
    <s v="e3abd1c3-5644-49dd-af67-d3e162b12d4a"/>
    <s v="March 11, 2025 12:53:59 PM"/>
    <s v="March 11, 2025 1:09:56 PM"/>
    <s v="March 11, 2025 1:12:05 PM"/>
  </r>
  <r>
    <s v="Week1"/>
    <x v="0"/>
    <x v="30"/>
    <s v="ALISHA GARRETT"/>
    <n v="3.5"/>
    <x v="18"/>
    <s v="e3abd1c3-5644-49dd-af67-d3e162b12d4a"/>
    <s v="March 11, 2025 9:09:29 AM"/>
    <s v="March 11, 2025 9:34:56 AM"/>
    <s v="March 11, 2025 9:36:44 AM"/>
  </r>
  <r>
    <s v="Week1"/>
    <x v="0"/>
    <x v="30"/>
    <s v="MARIA MARTINEZ"/>
    <n v="3.5"/>
    <x v="18"/>
    <s v="e3abd1c3-5644-49dd-af67-d3e162b12d4a"/>
    <s v="March 11, 2025 5:06:25 PM"/>
    <s v="March 11, 2025 5:35:58 PM"/>
    <s v="March 11, 2025 5:38:50 PM"/>
  </r>
  <r>
    <s v="Week1"/>
    <x v="0"/>
    <x v="30"/>
    <s v="GENEVA DURDEN"/>
    <n v="3.5"/>
    <x v="18"/>
    <s v="e3abd1c3-5644-49dd-af67-d3e162b12d4a"/>
    <s v="March 11, 2025 7:24:57 AM"/>
    <s v="March 11, 2025 8:21:56 AM"/>
    <s v="March 11, 2025 8:26:17 AM"/>
  </r>
  <r>
    <s v="Week1"/>
    <x v="0"/>
    <x v="30"/>
    <s v="ANALUCIA MACIAS"/>
    <n v="3.5"/>
    <x v="18"/>
    <s v="e3abd1c3-5644-49dd-af67-d3e162b12d4a"/>
    <s v="March 11, 2025 12:15:29 PM"/>
    <s v="March 11, 2025 12:38:59 PM"/>
    <s v="March 11, 2025 12:41:07 PM"/>
  </r>
  <r>
    <s v="Week1"/>
    <x v="0"/>
    <x v="30"/>
    <s v="NEDELIA ROJAS"/>
    <n v="3.5"/>
    <x v="18"/>
    <s v="e3abd1c3-5644-49dd-af67-d3e162b12d4a"/>
    <s v="March 11, 2025 10:24:29 AM"/>
    <s v="March 11, 2025 11:01:56 AM"/>
    <s v="March 11, 2025 11:05:50 AM"/>
  </r>
  <r>
    <s v="Week1"/>
    <x v="0"/>
    <x v="30"/>
    <s v="VIVIAN MCKINNEY"/>
    <n v="3.5"/>
    <x v="18"/>
    <s v="e3abd1c3-5644-49dd-af67-d3e162b12d4a"/>
    <s v="March 11, 2025 10:38:56 AM"/>
    <s v="March 11, 2025 11:30:52 AM"/>
    <s v="March 11, 2025 11:35:54 AM"/>
  </r>
  <r>
    <s v="Week1"/>
    <x v="0"/>
    <x v="30"/>
    <s v="ALVIN WRIGHT"/>
    <n v="3.5"/>
    <x v="18"/>
    <s v="e3abd1c3-5644-49dd-af67-d3e162b12d4a"/>
    <s v="March 11, 2025 2:29:27 PM"/>
    <s v="March 11, 2025 2:54:59 PM"/>
    <s v="March 11, 2025 3:00:04 PM"/>
  </r>
  <r>
    <s v="Week1"/>
    <x v="0"/>
    <x v="30"/>
    <s v="JUAN LARA"/>
    <n v="3.5"/>
    <x v="18"/>
    <s v="e3abd1c3-5644-49dd-af67-d3e162b12d4a"/>
    <s v="March 11, 2025 4:24:26 PM"/>
    <s v="March 11, 2025 4:36:55 PM"/>
    <s v="March 11, 2025 4:43:08 PM"/>
  </r>
  <r>
    <s v="Week1"/>
    <x v="0"/>
    <x v="30"/>
    <s v="LONNIE BROWN"/>
    <n v="7"/>
    <x v="18"/>
    <s v="e3abd1c3-5644-49dd-af67-d3e162b12d4a"/>
    <s v="March 11, 2025 12:53:59 PM"/>
    <s v="March 11, 2025 1:16:29 PM"/>
    <s v="March 11, 2025 1:18:22 PM"/>
  </r>
  <r>
    <s v="Week1"/>
    <x v="0"/>
    <x v="30"/>
    <s v="JOEL CROSS"/>
    <n v="3.5"/>
    <x v="18"/>
    <s v="e3abd1c3-5644-49dd-af67-d3e162b12d4a"/>
    <s v="March 11, 2025 6:37:25 AM"/>
    <s v="March 11, 2025 7:09:57 AM"/>
    <s v="March 11, 2025 7:13:45 AM"/>
  </r>
  <r>
    <s v="Week1"/>
    <x v="0"/>
    <x v="30"/>
    <s v="ROSA CARILLO"/>
    <n v="3.5"/>
    <x v="18"/>
    <s v="e3abd1c3-5644-49dd-af67-d3e162b12d4a"/>
    <s v="March 11, 2025 8:11:25 AM"/>
    <s v="March 11, 2025 8:36:25 AM"/>
    <s v="March 11, 2025 8:38:37 AM"/>
  </r>
  <r>
    <s v="Week1"/>
    <x v="0"/>
    <x v="30"/>
    <s v="KATHEY FAVORS"/>
    <n v="3.5"/>
    <x v="18"/>
    <s v="e3abd1c3-5644-49dd-af67-d3e162b12d4a"/>
    <s v="March 11, 2025 3:06:29 PM"/>
    <s v="March 11, 2025 3:37:55 PM"/>
    <s v="March 11, 2025 3:42:53 PM"/>
  </r>
  <r>
    <s v="Week1"/>
    <x v="0"/>
    <x v="30"/>
    <s v="NATASHA GREEN"/>
    <n v="3.5"/>
    <x v="18"/>
    <s v="e3abd1c3-5644-49dd-af67-d3e162b12d4a"/>
    <s v="March 11, 2025 1:45:26 PM"/>
    <s v="March 11, 2025 3:32:59 PM"/>
    <s v="March 11, 2025 3:36:23 PM"/>
  </r>
  <r>
    <s v="Week1"/>
    <x v="1"/>
    <x v="30"/>
    <s v="VEENA SHAH"/>
    <n v="3.5"/>
    <x v="18"/>
    <s v="fa467a4f-5709-47d6-9ca1-884f8327f09c"/>
    <s v="March 12, 2025 10:15:26 AM"/>
    <s v="March 12, 2025 10:47:28 AM"/>
    <s v="March 12, 2025 10:51:20 AM"/>
  </r>
  <r>
    <s v="Week1"/>
    <x v="1"/>
    <x v="30"/>
    <s v="JOY GOLDFIN"/>
    <n v="3.5"/>
    <x v="18"/>
    <s v="fa467a4f-5709-47d6-9ca1-884f8327f09c"/>
    <s v="March 12, 2025 11:30:29 AM"/>
    <s v="March 12, 2025 12:15:31 PM"/>
    <s v="March 12, 2025 12:15:31 PM"/>
  </r>
  <r>
    <s v="Week1"/>
    <x v="1"/>
    <x v="30"/>
    <s v="NANCY APPELMAN"/>
    <n v="3.5"/>
    <x v="18"/>
    <s v="fa467a4f-5709-47d6-9ca1-884f8327f09c"/>
    <s v="March 12, 2025 3:03:59 PM"/>
    <s v="March 12, 2025 3:58:28 PM"/>
    <s v="March 12, 2025 4:08:37 PM"/>
  </r>
  <r>
    <s v="Week1"/>
    <x v="1"/>
    <x v="30"/>
    <s v="AGERE TADESSE"/>
    <n v="3.5"/>
    <x v="18"/>
    <s v="fa467a4f-5709-47d6-9ca1-884f8327f09c"/>
    <s v="March 12, 2025 7:11:24 AM"/>
    <s v="March 12, 2025 7:36:29 AM"/>
    <s v="March 12, 2025 7:39:59 AM"/>
  </r>
  <r>
    <s v="Week1"/>
    <x v="1"/>
    <x v="30"/>
    <s v="REMONA JOHNSON"/>
    <n v="3.5"/>
    <x v="18"/>
    <s v="fa467a4f-5709-47d6-9ca1-884f8327f09c"/>
    <s v="March 12, 2025 12:00:25 PM"/>
    <s v="March 12, 2025 12:44:28 PM"/>
    <s v="March 12, 2025 12:47:04 PM"/>
  </r>
  <r>
    <s v="Week1"/>
    <x v="1"/>
    <x v="30"/>
    <s v="ROBERT SALAZAR"/>
    <n v="3.5"/>
    <x v="18"/>
    <s v="fa467a4f-5709-47d6-9ca1-884f8327f09c"/>
    <s v="March 12, 2025 7:45:59 AM"/>
    <s v="March 12, 2025 8:30:28 AM"/>
    <s v="March 12, 2025 8:36:34 AM"/>
  </r>
  <r>
    <s v="Week1"/>
    <x v="2"/>
    <x v="30"/>
    <s v="DAVID LEE RAMOS"/>
    <n v="3.5"/>
    <x v="18"/>
    <s v="3ab39f96-4460-4457-96b1-01205d20366b"/>
    <s v="March 13, 2025 8:08:27 AM"/>
    <s v="March 13, 2025 8:34:27 AM"/>
    <s v="March 13, 2025 8:39:30 AM"/>
  </r>
  <r>
    <s v="Week1"/>
    <x v="2"/>
    <x v="30"/>
    <s v="PATRICK TRAYLOR"/>
    <n v="3.5"/>
    <x v="18"/>
    <s v="3ab39f96-4460-4457-96b1-01205d20366b"/>
    <s v="March 13, 2025 10:16:54 AM"/>
    <s v="March 13, 2025 10:33:56 AM"/>
    <s v="March 13, 2025 10:38:17 AM"/>
  </r>
  <r>
    <s v="Week1"/>
    <x v="2"/>
    <x v="30"/>
    <s v="KENNETH DRIVER"/>
    <n v="3.5"/>
    <x v="18"/>
    <s v="3ab39f96-4460-4457-96b1-01205d20366b"/>
    <s v="March 13, 2025 9:05:27 AM"/>
    <s v="March 13, 2025 9:25:26 AM"/>
    <s v="March 13, 2025 9:41:27 AM"/>
  </r>
  <r>
    <s v="Week1"/>
    <x v="2"/>
    <x v="30"/>
    <s v="JOVUN MCMILLIAN"/>
    <n v="3.5"/>
    <x v="18"/>
    <s v="3ab39f96-4460-4457-96b1-01205d20366b"/>
    <s v="March 13, 2025 5:50:59 AM"/>
    <s v="March 13, 2025 6:56:29 AM"/>
    <s v="March 13, 2025 7:32:05 AM"/>
  </r>
  <r>
    <s v="Week1"/>
    <x v="2"/>
    <x v="30"/>
    <s v="MICHAEL LOVE"/>
    <n v="3.5"/>
    <x v="18"/>
    <s v="3ab39f96-4460-4457-96b1-01205d20366b"/>
    <s v="March 13, 2025 2:20:29 PM"/>
    <s v="March 13, 2025 2:39:29 PM"/>
    <s v="March 13, 2025 2:44:07 PM"/>
  </r>
  <r>
    <s v="Week1"/>
    <x v="2"/>
    <x v="30"/>
    <s v="DEWAYNE WASHINGTON"/>
    <n v="3.5"/>
    <x v="18"/>
    <s v="3ab39f96-4460-4457-96b1-01205d20366b"/>
    <s v="March 13, 2025 1:30:17 PM"/>
    <s v="March 13, 2025 1:59:27 PM"/>
    <s v="March 13, 2025 2:01:11 PM"/>
  </r>
  <r>
    <s v="Week1"/>
    <x v="3"/>
    <x v="30"/>
    <s v="MARLOW MCGILL"/>
    <n v="3.5"/>
    <x v="18"/>
    <s v="cd012deb-d4f5-475d-95a9-a697f8382125"/>
    <s v="March 14, 2025 3:03:59 PM"/>
    <s v="March 14, 2025 3:38:25 PM"/>
    <s v="March 14, 2025 3:41:31 PM"/>
  </r>
  <r>
    <s v="Week1"/>
    <x v="3"/>
    <x v="30"/>
    <s v="JIMMY CAUDELL"/>
    <n v="3.5"/>
    <x v="18"/>
    <s v="cd012deb-d4f5-475d-95a9-a697f8382125"/>
    <s v="March 14, 2025 11:25:29 AM"/>
    <s v="March 14, 2025 11:56:28 AM"/>
    <s v="March 14, 2025 12:00:13 PM"/>
  </r>
  <r>
    <s v="Week1"/>
    <x v="3"/>
    <x v="30"/>
    <s v="TAMIKA BATES"/>
    <n v="3.5"/>
    <x v="18"/>
    <s v="cd012deb-d4f5-475d-95a9-a697f8382125"/>
    <s v="March 14, 2025 11:21:19 AM"/>
    <s v="March 14, 2025 11:42:58 AM"/>
    <s v="March 14, 2025 11:47:12 AM"/>
  </r>
  <r>
    <s v="Week1"/>
    <x v="3"/>
    <x v="30"/>
    <s v="MARIA RIVERA"/>
    <n v="3.5"/>
    <x v="18"/>
    <s v="cd012deb-d4f5-475d-95a9-a697f8382125"/>
    <s v="March 14, 2025 1:14:29 PM"/>
    <s v="March 14, 2025 1:35:26 PM"/>
    <s v="March 14, 2025 1:42:02 PM"/>
  </r>
  <r>
    <s v="Week1"/>
    <x v="3"/>
    <x v="30"/>
    <s v="Carolyn Taylor"/>
    <n v="3.5"/>
    <x v="18"/>
    <s v="cd012deb-d4f5-475d-95a9-a697f8382125"/>
    <s v="March 14, 2025 8:31:26 AM"/>
    <s v="March 14, 2025 8:59:59 AM"/>
    <s v="March 14, 2025 9:07:02 AM"/>
  </r>
  <r>
    <s v="Week1"/>
    <x v="3"/>
    <x v="30"/>
    <s v="ENRIQUE MARTINEZ"/>
    <n v="3.5"/>
    <x v="18"/>
    <s v="cd012deb-d4f5-475d-95a9-a697f8382125"/>
    <s v="March 14, 2025 7:38:58 AM"/>
    <s v="March 14, 2025 8:21:59 AM"/>
    <s v="March 14, 2025 8:26:22 AM"/>
  </r>
  <r>
    <s v="Week1"/>
    <x v="3"/>
    <x v="30"/>
    <s v="ROMUALDO HERNANDEZ CRUZ"/>
    <n v="3.5"/>
    <x v="18"/>
    <s v="cd012deb-d4f5-475d-95a9-a697f8382125"/>
    <s v="March 14, 2025 5:06:57 AM"/>
    <s v="March 14, 2025 5:26:56 AM"/>
    <s v="March 14, 2025 5:29:45 AM"/>
  </r>
  <r>
    <s v="Week1"/>
    <x v="3"/>
    <x v="30"/>
    <s v="DEMARCO MURPHY"/>
    <n v="3.5"/>
    <x v="18"/>
    <s v="cd012deb-d4f5-475d-95a9-a697f8382125"/>
    <s v="March 14, 2025 2:07:57 PM"/>
    <s v="March 14, 2025 2:47:58 PM"/>
    <s v="March 14, 2025 2:50:47 PM"/>
  </r>
  <r>
    <s v="Week1"/>
    <x v="3"/>
    <x v="30"/>
    <s v="SHASHONIA TASBY"/>
    <n v="3.5"/>
    <x v="18"/>
    <s v="cd012deb-d4f5-475d-95a9-a697f8382125"/>
    <s v="March 14, 2025 6:50:28 AM"/>
    <s v="March 14, 2025 7:08:55 AM"/>
    <s v="March 14, 2025 7:12:38 AM"/>
  </r>
  <r>
    <s v="Week1"/>
    <x v="3"/>
    <x v="30"/>
    <s v="REBECCA PASCHALL"/>
    <n v="3.5"/>
    <x v="18"/>
    <s v="cd012deb-d4f5-475d-95a9-a697f8382125"/>
    <s v="March 14, 2025 9:51:26 AM"/>
    <s v="March 14, 2025 10:25:30 AM"/>
    <s v="March 14, 2025 10:32:43 AM"/>
  </r>
  <r>
    <s v="Week1"/>
    <x v="3"/>
    <x v="30"/>
    <s v="ANDRE BAKER"/>
    <n v="3.5"/>
    <x v="18"/>
    <s v="cd012deb-d4f5-475d-95a9-a697f8382125"/>
    <s v="March 14, 2025 2:07:57 PM"/>
    <s v="March 14, 2025 3:17:26 PM"/>
    <s v="March 14, 2025 3:19:12 PM"/>
  </r>
  <r>
    <s v="Week1"/>
    <x v="4"/>
    <x v="30"/>
    <s v="SOPHIE CELESTINE"/>
    <n v="3.5"/>
    <x v="18"/>
    <s v="a533d6bf-2831-4189-98db-563e9ae356b0"/>
    <s v="March 15, 2025 11:51:28 AM"/>
    <s v="March 15, 2025 12:07:59 PM"/>
    <s v="March 15, 2025 12:12:14 PM"/>
  </r>
  <r>
    <s v="Week1"/>
    <x v="4"/>
    <x v="30"/>
    <s v="DEBORAH WEAVER"/>
    <n v="3.5"/>
    <x v="18"/>
    <s v="a533d6bf-2831-4189-98db-563e9ae356b0"/>
    <s v="March 15, 2025 8:55:29 AM"/>
    <s v="March 15, 2025 9:37:23 AM"/>
    <s v="March 15, 2025 9:48:06 AM"/>
  </r>
  <r>
    <s v="Week1"/>
    <x v="4"/>
    <x v="30"/>
    <s v="PHYLLIS BRUCE"/>
    <n v="3.5"/>
    <x v="18"/>
    <s v="a533d6bf-2831-4189-98db-563e9ae356b0"/>
    <s v="March 15, 2025 5:27:57 AM"/>
    <s v="March 15, 2025 5:39:29 AM"/>
    <s v="March 15, 2025 5:45:30 AM"/>
  </r>
  <r>
    <s v="Week1"/>
    <x v="4"/>
    <x v="30"/>
    <s v="RONALD BAXTER"/>
    <n v="3.5"/>
    <x v="18"/>
    <s v="a533d6bf-2831-4189-98db-563e9ae356b0"/>
    <s v="March 15, 2025 8:12:59 AM"/>
    <s v="March 15, 2025 8:34:58 AM"/>
    <s v="March 15, 2025 8:41:27 AM"/>
  </r>
  <r>
    <s v="Week1"/>
    <x v="4"/>
    <x v="30"/>
    <s v="TORY JOHNSON"/>
    <n v="3.5"/>
    <x v="18"/>
    <s v="a533d6bf-2831-4189-98db-563e9ae356b0"/>
    <s v="March 15, 2025 5:58:28 AM"/>
    <s v="March 15, 2025 6:35:28 AM"/>
    <s v="March 15, 2025 6:36:33 AM"/>
  </r>
  <r>
    <s v="Week1"/>
    <x v="4"/>
    <x v="30"/>
    <s v="DAVID FIGUEROA"/>
    <n v="3.5"/>
    <x v="18"/>
    <s v="a533d6bf-2831-4189-98db-563e9ae356b0"/>
    <s v="March 15, 2025 10:48:57 AM"/>
    <s v="March 15, 2025 11:14:58 AM"/>
    <s v="March 15, 2025 11:17:49 AM"/>
  </r>
  <r>
    <s v="Week1"/>
    <x v="4"/>
    <x v="30"/>
    <s v="DANA BRAY"/>
    <n v="3.5"/>
    <x v="18"/>
    <s v="a533d6bf-2831-4189-98db-563e9ae356b0"/>
    <s v="March 15, 2025 10:20:25 AM"/>
    <s v="March 15, 2025 10:32:59 AM"/>
    <s v="March 15, 2025 10:39:05 AM"/>
  </r>
  <r>
    <s v="Week1"/>
    <x v="5"/>
    <x v="31"/>
    <s v="HILDA MARTINEZ"/>
    <n v="3.5"/>
    <x v="10"/>
    <s v="3a4a99f9-d4b9-4247-828f-e0ec4758dfca"/>
    <s v="March 10, 2025 1:57:25 PM"/>
    <s v="March 10, 2025 2:12:57 PM"/>
    <s v="March 10, 2025 2:14:46 PM"/>
  </r>
  <r>
    <s v="Week1"/>
    <x v="5"/>
    <x v="31"/>
    <s v="DAVID MARS"/>
    <n v="3.5"/>
    <x v="10"/>
    <s v="3a4a99f9-d4b9-4247-828f-e0ec4758dfca"/>
    <s v="March 10, 2025 5:06:27 PM"/>
    <s v="March 10, 2025 5:28:29 PM"/>
    <s v="March 10, 2025 5:35:43 PM"/>
  </r>
  <r>
    <s v="Week1"/>
    <x v="5"/>
    <x v="31"/>
    <s v="CHACE SMITH"/>
    <n v="3.5"/>
    <x v="10"/>
    <s v="3a4a99f9-d4b9-4247-828f-e0ec4758dfca"/>
    <s v="March 10, 2025 3:07:26 PM"/>
    <s v="March 10, 2025 3:22:28 PM"/>
    <s v="March 10, 2025 3:27:40 PM"/>
  </r>
  <r>
    <s v="Week1"/>
    <x v="5"/>
    <x v="31"/>
    <s v="MARIA YBARRA"/>
    <n v="3.5"/>
    <x v="10"/>
    <s v="3a4a99f9-d4b9-4247-828f-e0ec4758dfca"/>
    <s v="March 10, 2025 9:18:54 AM"/>
    <s v="March 10, 2025 9:32:27 AM"/>
    <s v="March 10, 2025 9:34:23 AM"/>
  </r>
  <r>
    <s v="Week1"/>
    <x v="5"/>
    <x v="31"/>
    <s v="DARRYL STUMPF"/>
    <n v="3.5"/>
    <x v="10"/>
    <s v="3a4a99f9-d4b9-4247-828f-e0ec4758dfca"/>
    <s v="March 10, 2025 4:28:59 PM"/>
    <s v="March 10, 2025 4:46:57 PM"/>
    <s v="March 10, 2025 4:51:47 PM"/>
  </r>
  <r>
    <s v="Week1"/>
    <x v="5"/>
    <x v="31"/>
    <s v="WILLIAM FORD"/>
    <n v="3.5"/>
    <x v="10"/>
    <s v="3a4a99f9-d4b9-4247-828f-e0ec4758dfca"/>
    <s v="March 10, 2025 10:43:53 AM"/>
    <s v="March 10, 2025 11:13:27 AM"/>
    <s v="March 10, 2025 11:16:10 AM"/>
  </r>
  <r>
    <s v="Week1"/>
    <x v="5"/>
    <x v="31"/>
    <s v="GABRIELLE WHITE"/>
    <n v="3.5"/>
    <x v="10"/>
    <s v="3a4a99f9-d4b9-4247-828f-e0ec4758dfca"/>
    <s v="March 10, 2025 9:59:57 AM"/>
    <s v="March 10, 2025 10:24:27 AM"/>
    <s v="March 10, 2025 10:29:17 AM"/>
  </r>
  <r>
    <s v="Week1"/>
    <x v="5"/>
    <x v="31"/>
    <s v="SAMUEL LINEBACK"/>
    <n v="3.5"/>
    <x v="10"/>
    <s v="3a4a99f9-d4b9-4247-828f-e0ec4758dfca"/>
    <s v="March 10, 2025 2:25:26 PM"/>
    <s v="March 10, 2025 2:58:52 PM"/>
    <s v="March 10, 2025 3:00:58 PM"/>
  </r>
  <r>
    <s v="Week1"/>
    <x v="5"/>
    <x v="31"/>
    <s v="ROBERT JUAREZ"/>
    <n v="3.5"/>
    <x v="10"/>
    <s v="3a4a99f9-d4b9-4247-828f-e0ec4758dfca"/>
    <s v="March 10, 2025 12:25:26 PM"/>
    <s v="March 10, 2025 1:29:53 PM"/>
    <s v="March 10, 2025 1:31:47 PM"/>
  </r>
  <r>
    <s v="Week1"/>
    <x v="0"/>
    <x v="31"/>
    <s v="FRANK WRIGHT"/>
    <n v="3.5"/>
    <x v="10"/>
    <s v="944eb92f-0320-409e-8a42-e71607b16080"/>
    <s v="March 11, 2025 3:29:26 PM"/>
    <s v="March 11, 2025 5:29:29 PM"/>
    <s v="March 11, 2025 5:33:18 PM"/>
  </r>
  <r>
    <s v="Week1"/>
    <x v="0"/>
    <x v="31"/>
    <s v="CLOVER ZIGLAR"/>
    <n v="3.5"/>
    <x v="10"/>
    <s v="944eb92f-0320-409e-8a42-e71607b16080"/>
    <s v="March 11, 2025 4:47:29 PM"/>
    <s v="March 11, 2025 5:08:23 PM"/>
    <s v="March 11, 2025 5:12:36 PM"/>
  </r>
  <r>
    <s v="Week1"/>
    <x v="0"/>
    <x v="31"/>
    <s v="ELIZABETH GIPSON"/>
    <n v="3.5"/>
    <x v="10"/>
    <s v="944eb92f-0320-409e-8a42-e71607b16080"/>
    <s v="March 11, 2025 10:51:23 AM"/>
    <s v="March 11, 2025 10:59:28 AM"/>
    <s v="March 11, 2025 11:02:51 AM"/>
  </r>
  <r>
    <s v="Week1"/>
    <x v="0"/>
    <x v="31"/>
    <s v="KELSI BROOMFIELD"/>
    <n v="3.5"/>
    <x v="10"/>
    <s v="944eb92f-0320-409e-8a42-e71607b16080"/>
    <s v="March 11, 2025 2:31:59 PM"/>
    <s v="March 11, 2025 2:50:59 PM"/>
    <s v="March 11, 2025 2:57:29 PM"/>
  </r>
  <r>
    <s v="Week1"/>
    <x v="0"/>
    <x v="31"/>
    <s v="ELIZABETH GIPSON"/>
    <n v="3.5"/>
    <x v="10"/>
    <s v="944eb92f-0320-409e-8a42-e71607b16080"/>
    <s v="March 11, 2025 9:41:51 AM"/>
    <s v="March 11, 2025 9:52:29 AM"/>
    <s v="March 11, 2025 10:02:30 AM"/>
  </r>
  <r>
    <s v="Week1"/>
    <x v="0"/>
    <x v="31"/>
    <s v="MELVIN BRACKEEN"/>
    <n v="7"/>
    <x v="10"/>
    <s v="944eb92f-0320-409e-8a42-e71607b16080"/>
    <s v="March 11, 2025 11:26:27 AM"/>
    <s v="March 11, 2025 11:54:12 AM"/>
    <s v="March 11, 2025 11:54:12 AM"/>
  </r>
  <r>
    <s v="Week1"/>
    <x v="0"/>
    <x v="31"/>
    <s v="BERTHA EASTER"/>
    <n v="3.5"/>
    <x v="10"/>
    <s v="944eb92f-0320-409e-8a42-e71607b16080"/>
    <s v="March 11, 2025 1:05:24 PM"/>
    <s v="March 11, 2025 2:03:27 PM"/>
    <s v="March 11, 2025 2:08:44 PM"/>
  </r>
  <r>
    <s v="Week1"/>
    <x v="0"/>
    <x v="31"/>
    <s v="SHETIRA WILLIS"/>
    <n v="3.5"/>
    <x v="10"/>
    <s v="944eb92f-0320-409e-8a42-e71607b16080"/>
    <s v="March 11, 2025 4:47:29 PM"/>
    <s v="March 11, 2025 5:29:29 PM"/>
    <s v="March 11, 2025 5:37:47 PM"/>
  </r>
  <r>
    <s v="Week1"/>
    <x v="0"/>
    <x v="31"/>
    <s v="LANDON HARRIS"/>
    <n v="3.5"/>
    <x v="10"/>
    <s v="944eb92f-0320-409e-8a42-e71607b16080"/>
    <s v="March 11, 2025 2:31:59 PM"/>
    <s v="March 11, 2025 3:56:59 PM"/>
    <s v="March 11, 2025 3:59:45 PM"/>
  </r>
  <r>
    <s v="Week1"/>
    <x v="0"/>
    <x v="31"/>
    <s v="CAMERON JAMES"/>
    <n v="3.5"/>
    <x v="10"/>
    <s v="944eb92f-0320-409e-8a42-e71607b16080"/>
    <s v="March 11, 2025 3:21:28 PM"/>
    <s v="March 11, 2025 4:03:27 PM"/>
    <s v="March 11, 2025 4:04:59 PM"/>
  </r>
  <r>
    <s v="Week1"/>
    <x v="0"/>
    <x v="31"/>
    <s v="DANIEL ADAMS"/>
    <n v="3.5"/>
    <x v="10"/>
    <s v="944eb92f-0320-409e-8a42-e71607b16080"/>
    <s v="March 11, 2025 12:43:24 PM"/>
    <s v="March 11, 2025 12:58:57 PM"/>
    <s v="March 11, 2025 1:00:18 PM"/>
  </r>
  <r>
    <s v="Week1"/>
    <x v="1"/>
    <x v="31"/>
    <s v="IRA THOMAS"/>
    <n v="3.5"/>
    <x v="10"/>
    <s v="2ac64b8f-f5e5-43c7-90ad-5b38c816b38c"/>
    <s v="March 12, 2025 4:14:25 PM"/>
    <s v="March 12, 2025 5:00:28 PM"/>
    <s v="March 12, 2025 5:17:04 PM"/>
  </r>
  <r>
    <s v="Week1"/>
    <x v="1"/>
    <x v="31"/>
    <s v="JOHNNY HILL"/>
    <n v="3.5"/>
    <x v="10"/>
    <s v="2ac64b8f-f5e5-43c7-90ad-5b38c816b38c"/>
    <s v="March 12, 2025 4:14:25 PM"/>
    <s v="March 12, 2025 5:41:55 PM"/>
    <s v="March 12, 2025 5:45:12 PM"/>
  </r>
  <r>
    <s v="Week1"/>
    <x v="1"/>
    <x v="31"/>
    <s v="BILLY CARROLL"/>
    <n v="0"/>
    <x v="10"/>
    <s v="2ac64b8f-f5e5-43c7-90ad-5b38c816b38c"/>
    <s v="March 12, 2025 1:37:23 PM"/>
    <s v="March 12, 2025 1:46:58 PM"/>
    <s v="March 12, 2025 1:50:00 PM"/>
  </r>
  <r>
    <s v="Week1"/>
    <x v="1"/>
    <x v="31"/>
    <s v="MALCOLM JACKSON"/>
    <n v="3.5"/>
    <x v="10"/>
    <s v="2ac64b8f-f5e5-43c7-90ad-5b38c816b38c"/>
    <s v="March 12, 2025 3:15:26 PM"/>
    <s v="March 12, 2025 4:49:59 PM"/>
    <s v="March 12, 2025 4:51:21 PM"/>
  </r>
  <r>
    <s v="Week1"/>
    <x v="1"/>
    <x v="31"/>
    <s v="ROSALIND WALKER"/>
    <n v="3.5"/>
    <x v="10"/>
    <s v="2ac64b8f-f5e5-43c7-90ad-5b38c816b38c"/>
    <s v="March 12, 2025 12:56:52 PM"/>
    <s v="March 12, 2025 1:14:21 PM"/>
    <s v="March 12, 2025 1:17:56 PM"/>
  </r>
  <r>
    <s v="Week1"/>
    <x v="1"/>
    <x v="31"/>
    <s v="MARCI DUDEK"/>
    <n v="3.5"/>
    <x v="10"/>
    <s v="2ac64b8f-f5e5-43c7-90ad-5b38c816b38c"/>
    <s v="March 12, 2025 11:58:29 AM"/>
    <s v="March 12, 2025 12:07:58 PM"/>
    <s v="March 12, 2025 12:11:02 PM"/>
  </r>
  <r>
    <s v="Week1"/>
    <x v="1"/>
    <x v="31"/>
    <s v="NATASHA RANDOLPH"/>
    <n v="3.5"/>
    <x v="10"/>
    <s v="2ac64b8f-f5e5-43c7-90ad-5b38c816b38c"/>
    <s v="March 12, 2025 3:15:26 PM"/>
    <s v="March 12, 2025 4:49:59 PM"/>
    <s v="March 12, 2025 4:51:20 PM"/>
  </r>
  <r>
    <s v="Week1"/>
    <x v="1"/>
    <x v="31"/>
    <s v="PHILIP JONES"/>
    <n v="0"/>
    <x v="10"/>
    <s v="2ac64b8f-f5e5-43c7-90ad-5b38c816b38c"/>
    <s v="March 12, 2025 2:42:55 PM"/>
    <s v="March 12, 2025 4:01:52 PM"/>
    <s v="March 12, 2025 4:02:52 PM"/>
  </r>
  <r>
    <s v="Week1"/>
    <x v="1"/>
    <x v="31"/>
    <s v="LESLIE REID III"/>
    <n v="3.5"/>
    <x v="10"/>
    <s v="2ac64b8f-f5e5-43c7-90ad-5b38c816b38c"/>
    <s v="March 12, 2025 2:42:55 PM"/>
    <s v="March 12, 2025 2:57:59 PM"/>
    <s v="March 12, 2025 3:00:47 PM"/>
  </r>
  <r>
    <s v="Week1"/>
    <x v="1"/>
    <x v="31"/>
    <s v="RAFAEL MARTINEZ"/>
    <n v="3.5"/>
    <x v="10"/>
    <s v="2ac64b8f-f5e5-43c7-90ad-5b38c816b38c"/>
    <s v="March 12, 2025 10:25:59 AM"/>
    <s v="March 12, 2025 10:52:26 AM"/>
    <s v="March 12, 2025 11:00:17 AM"/>
  </r>
  <r>
    <s v="Week1"/>
    <x v="1"/>
    <x v="31"/>
    <s v="LUIS TOVAR"/>
    <n v="3.5"/>
    <x v="10"/>
    <s v="2ac64b8f-f5e5-43c7-90ad-5b38c816b38c"/>
    <s v="March 12, 2025 9:30:28 AM"/>
    <s v="March 12, 2025 9:43:56 AM"/>
    <s v="March 12, 2025 9:46:27 AM"/>
  </r>
  <r>
    <s v="Week1"/>
    <x v="1"/>
    <x v="31"/>
    <s v="STEPHANIE (Wesely) GALLARDO"/>
    <n v="3.5"/>
    <x v="10"/>
    <s v="2ac64b8f-f5e5-43c7-90ad-5b38c816b38c"/>
    <s v="March 12, 2025 2:23:21 PM"/>
    <s v="March 12, 2025 3:04:26 PM"/>
    <s v="March 12, 2025 3:06:01 PM"/>
  </r>
  <r>
    <s v="Week1"/>
    <x v="1"/>
    <x v="31"/>
    <s v="FRANCISCO MARQUEZ"/>
    <n v="3.5"/>
    <x v="10"/>
    <s v="2ac64b8f-f5e5-43c7-90ad-5b38c816b38c"/>
    <s v="March 12, 2025 2:42:55 PM"/>
    <s v="March 12, 2025 3:56:25 PM"/>
    <s v="March 12, 2025 3:57:57 PM"/>
  </r>
  <r>
    <s v="Week1"/>
    <x v="0"/>
    <x v="32"/>
    <s v="ADRIANA DRUM"/>
    <n v="3.5"/>
    <x v="3"/>
    <s v="f0ca5a6c-d57c-4502-b564-6cd812cb8c67"/>
    <s v="March 11, 2025 2:14:57 PM"/>
    <s v="March 11, 2025 2:34:58 PM"/>
    <s v="March 11, 2025 2:38:12 PM"/>
  </r>
  <r>
    <s v="Week1"/>
    <x v="0"/>
    <x v="32"/>
    <s v="JUANITA SILVA"/>
    <n v="3.5"/>
    <x v="3"/>
    <s v="f0ca5a6c-d57c-4502-b564-6cd812cb8c67"/>
    <s v="March 11, 2025 7:28:27 AM"/>
    <s v="March 11, 2025 8:06:25 AM"/>
    <s v="March 11, 2025 8:11:34 AM"/>
  </r>
  <r>
    <s v="Week1"/>
    <x v="0"/>
    <x v="32"/>
    <s v="JUAN HERNANDEZ"/>
    <n v="3.5"/>
    <x v="3"/>
    <s v="f0ca5a6c-d57c-4502-b564-6cd812cb8c67"/>
    <s v="March 11, 2025 10:59:57 AM"/>
    <s v="March 11, 2025 11:35:58 AM"/>
    <s v="March 11, 2025 11:38:45 AM"/>
  </r>
  <r>
    <s v="Week1"/>
    <x v="0"/>
    <x v="32"/>
    <s v="MARIA RAMIREZ"/>
    <n v="3.5"/>
    <x v="3"/>
    <s v="f0ca5a6c-d57c-4502-b564-6cd812cb8c67"/>
    <s v="March 11, 2025 10:43:24 AM"/>
    <s v="March 11, 2025 11:08:28 AM"/>
    <s v="March 11, 2025 11:14:55 AM"/>
  </r>
  <r>
    <s v="Week1"/>
    <x v="0"/>
    <x v="32"/>
    <s v="SERVANDO MENECES"/>
    <n v="3.5"/>
    <x v="3"/>
    <s v="f0ca5a6c-d57c-4502-b564-6cd812cb8c67"/>
    <s v="March 11, 2025 7:21:28 AM"/>
    <s v="March 11, 2025 7:45:58 AM"/>
    <s v="March 11, 2025 7:49:49 AM"/>
  </r>
  <r>
    <s v="Week1"/>
    <x v="0"/>
    <x v="32"/>
    <s v="BARBARA DOSSETT"/>
    <n v="3.5"/>
    <x v="3"/>
    <s v="f0ca5a6c-d57c-4502-b564-6cd812cb8c67"/>
    <s v="March 11, 2025 1:47:57 PM"/>
    <s v="March 11, 2025 2:49:55 PM"/>
    <s v="March 11, 2025 2:58:00 PM"/>
  </r>
  <r>
    <s v="Week1"/>
    <x v="0"/>
    <x v="32"/>
    <s v="DOREEN CHERRY"/>
    <n v="3.5"/>
    <x v="3"/>
    <s v="f0ca5a6c-d57c-4502-b564-6cd812cb8c67"/>
    <s v="March 11, 2025 12:20:24 PM"/>
    <s v="March 11, 2025 12:50:58 PM"/>
    <s v="March 11, 2025 12:53:16 PM"/>
  </r>
  <r>
    <s v="Week1"/>
    <x v="1"/>
    <x v="32"/>
    <s v="SUNITHA CHILUKA"/>
    <n v="3.5"/>
    <x v="3"/>
    <s v="8781414e-7ce9-4d5a-a30e-b7b3477f8078"/>
    <s v="March 12, 2025 1:01:28 PM"/>
    <s v="March 12, 2025 1:39:25 PM"/>
    <s v="March 12, 2025 1:42:30 PM"/>
  </r>
  <r>
    <s v="Week1"/>
    <x v="1"/>
    <x v="32"/>
    <s v="ANN ENGLISH"/>
    <n v="3.5"/>
    <x v="3"/>
    <s v="8781414e-7ce9-4d5a-a30e-b7b3477f8078"/>
    <s v="March 12, 2025 10:55:25 AM"/>
    <s v="March 12, 2025 11:37:55 AM"/>
    <s v="March 12, 2025 11:42:55 AM"/>
  </r>
  <r>
    <s v="Week1"/>
    <x v="1"/>
    <x v="32"/>
    <s v="Jacqueline  Robinson "/>
    <n v="3.5"/>
    <x v="3"/>
    <s v="8781414e-7ce9-4d5a-a30e-b7b3477f8078"/>
    <s v="March 12, 2025 9:51:57 AM"/>
    <s v="March 12, 2025 10:18:54 AM"/>
    <s v="March 12, 2025 10:22:08 AM"/>
  </r>
  <r>
    <s v="Week1"/>
    <x v="1"/>
    <x v="32"/>
    <s v="LINDSEY WALLEY"/>
    <n v="3.5"/>
    <x v="3"/>
    <s v="8781414e-7ce9-4d5a-a30e-b7b3477f8078"/>
    <s v="March 12, 2025 2:05:27 PM"/>
    <s v="March 12, 2025 2:27:30 PM"/>
    <s v="March 12, 2025 2:28:31 PM"/>
  </r>
  <r>
    <s v="Week1"/>
    <x v="1"/>
    <x v="32"/>
    <s v="DOROTHY MILLER"/>
    <n v="3.5"/>
    <x v="3"/>
    <s v="8781414e-7ce9-4d5a-a30e-b7b3477f8078"/>
    <s v="March 12, 2025 7:36:27 AM"/>
    <s v="March 12, 2025 8:45:59 AM"/>
    <s v="March 12, 2025 8:46:41 AM"/>
  </r>
  <r>
    <s v="Week1"/>
    <x v="1"/>
    <x v="32"/>
    <s v="Jasmine Ivory "/>
    <n v="3.5"/>
    <x v="3"/>
    <s v="8781414e-7ce9-4d5a-a30e-b7b3477f8078"/>
    <s v="March 12, 2025 11:54:29 AM"/>
    <s v="March 12, 2025 12:12:54 PM"/>
    <s v="March 12, 2025 12:17:50 PM"/>
  </r>
  <r>
    <s v="Week1"/>
    <x v="1"/>
    <x v="32"/>
    <s v="TAWANA HOLLOWAY"/>
    <n v="3.5"/>
    <x v="3"/>
    <s v="8781414e-7ce9-4d5a-a30e-b7b3477f8078"/>
    <s v="March 12, 2025 8:22:24 AM"/>
    <s v="March 12, 2025 9:18:59 AM"/>
    <s v="March 12, 2025 9:20:07 AM"/>
  </r>
  <r>
    <s v="Week1"/>
    <x v="1"/>
    <x v="32"/>
    <s v="LINDSY JACOB"/>
    <n v="3.5"/>
    <x v="3"/>
    <s v="8781414e-7ce9-4d5a-a30e-b7b3477f8078"/>
    <s v="March 12, 2025 2:05:27 PM"/>
    <s v="March 12, 2025 2:39:55 PM"/>
    <s v="March 12, 2025 2:44:30 PM"/>
  </r>
  <r>
    <s v="Week1"/>
    <x v="1"/>
    <x v="32"/>
    <s v="SETH HARPER"/>
    <n v="3.5"/>
    <x v="3"/>
    <s v="8781414e-7ce9-4d5a-a30e-b7b3477f8078"/>
    <s v="March 12, 2025 2:05:27 PM"/>
    <s v="March 12, 2025 2:39:55 PM"/>
    <s v="March 12, 2025 2:41:58 PM"/>
  </r>
  <r>
    <s v="Week1"/>
    <x v="3"/>
    <x v="32"/>
    <s v="BRITTANY WRIGHT"/>
    <n v="3.5"/>
    <x v="3"/>
    <s v="66263e8f-bff1-456f-9ec9-0845b614be8c"/>
    <s v="March 14, 2025 11:55:59 AM"/>
    <s v="March 14, 2025 12:07:28 PM"/>
    <s v="March 14, 2025 12:10:38 PM"/>
  </r>
  <r>
    <s v="Week1"/>
    <x v="3"/>
    <x v="32"/>
    <s v="MYESHIA PERKINS"/>
    <n v="3.5"/>
    <x v="3"/>
    <s v="66263e8f-bff1-456f-9ec9-0845b614be8c"/>
    <s v="March 14, 2025 8:26:29 AM"/>
    <s v="March 14, 2025 9:22:56 AM"/>
    <s v="March 14, 2025 9:25:21 AM"/>
  </r>
  <r>
    <s v="Week1"/>
    <x v="3"/>
    <x v="32"/>
    <s v="NOHEMI GARCIA"/>
    <n v="3.5"/>
    <x v="3"/>
    <s v="66263e8f-bff1-456f-9ec9-0845b614be8c"/>
    <s v="March 14, 2025 8:48:22 AM"/>
    <s v="March 14, 2025 9:51:27 AM"/>
    <s v="March 14, 2025 9:54:42 AM"/>
  </r>
  <r>
    <s v="Week1"/>
    <x v="3"/>
    <x v="32"/>
    <s v="RAYMUNDO ABRIGO"/>
    <n v="3.5"/>
    <x v="3"/>
    <s v="66263e8f-bff1-456f-9ec9-0845b614be8c"/>
    <s v="March 14, 2025 3:43:58 PM"/>
    <s v="March 14, 2025 4:16:58 PM"/>
    <s v="March 14, 2025 4:19:02 PM"/>
  </r>
  <r>
    <s v="Week1"/>
    <x v="3"/>
    <x v="32"/>
    <s v="DAWN RAYMOND"/>
    <n v="3.5"/>
    <x v="3"/>
    <s v="66263e8f-bff1-456f-9ec9-0845b614be8c"/>
    <s v="March 14, 2025 3:06:29 PM"/>
    <s v="March 14, 2025 3:34:26 PM"/>
    <s v="March 14, 2025 3:39:41 PM"/>
  </r>
  <r>
    <s v="Week1"/>
    <x v="3"/>
    <x v="32"/>
    <s v="RONNIE NASH"/>
    <n v="3.5"/>
    <x v="3"/>
    <s v="66263e8f-bff1-456f-9ec9-0845b614be8c"/>
    <s v="March 14, 2025 10:19:23 AM"/>
    <s v="March 14, 2025 10:57:27 AM"/>
    <s v="March 14, 2025 11:02:53 AM"/>
  </r>
  <r>
    <s v="Week1"/>
    <x v="3"/>
    <x v="32"/>
    <s v="BEVERLY MCFARLAND"/>
    <n v="3.5"/>
    <x v="3"/>
    <s v="66263e8f-bff1-456f-9ec9-0845b614be8c"/>
    <s v="March 14, 2025 1:23:50 PM"/>
    <s v="March 14, 2025 1:49:58 PM"/>
    <s v="March 14, 2025 2:01:29 PM"/>
  </r>
  <r>
    <s v="Week1"/>
    <x v="3"/>
    <x v="32"/>
    <s v="GWENDOLYN BRANTLEY"/>
    <n v="3.5"/>
    <x v="3"/>
    <s v="66263e8f-bff1-456f-9ec9-0845b614be8c"/>
    <s v="March 14, 2025 12:49:54 PM"/>
    <s v="March 14, 2025 1:35:58 PM"/>
    <s v="March 14, 2025 1:42:23 PM"/>
  </r>
  <r>
    <s v="Week1"/>
    <x v="3"/>
    <x v="32"/>
    <s v="FAYE WILLIAMS"/>
    <n v="3.5"/>
    <x v="3"/>
    <s v="66263e8f-bff1-456f-9ec9-0845b614be8c"/>
    <s v="March 14, 2025 11:15:58 AM"/>
    <s v="March 14, 2025 11:30:28 AM"/>
    <s v="March 14, 2025 11:35:27 AM"/>
  </r>
  <r>
    <s v="Week1"/>
    <x v="3"/>
    <x v="32"/>
    <s v="NIASHI SAMUEL"/>
    <n v="3.5"/>
    <x v="3"/>
    <s v="66263e8f-bff1-456f-9ec9-0845b614be8c"/>
    <s v="March 14, 2025 12:21:24 PM"/>
    <s v="March 14, 2025 12:35:30 PM"/>
    <s v="March 14, 2025 12:36:18 PM"/>
  </r>
  <r>
    <s v="Week1"/>
    <x v="3"/>
    <x v="32"/>
    <s v="ASTRA DAVIS"/>
    <n v="3.5"/>
    <x v="3"/>
    <s v="66263e8f-bff1-456f-9ec9-0845b614be8c"/>
    <s v="March 14, 2025 2:36:29 PM"/>
    <s v="March 14, 2025 2:56:58 PM"/>
    <s v="March 14, 2025 2:58:44 PM"/>
  </r>
  <r>
    <s v="Week1"/>
    <x v="1"/>
    <x v="33"/>
    <s v="PATRICK STAFFIN"/>
    <n v="3.5"/>
    <x v="19"/>
    <s v="3be3ba50-7809-4923-ae4c-e364c8db8128"/>
    <s v="March 12, 2025 4:05:26 PM"/>
    <s v="March 12, 2025 4:33:58 PM"/>
    <s v="March 12, 2025 4:39:16 PM"/>
  </r>
  <r>
    <s v="Week1"/>
    <x v="1"/>
    <x v="33"/>
    <s v="JAMES SMITH"/>
    <n v="3.5"/>
    <x v="19"/>
    <s v="3be3ba50-7809-4923-ae4c-e364c8db8128"/>
    <s v="March 12, 2025 5:06:25 PM"/>
    <s v="March 12, 2025 6:59:59 PM"/>
    <s v="March 12, 2025 7:07:16 PM"/>
  </r>
  <r>
    <s v="Week1"/>
    <x v="1"/>
    <x v="33"/>
    <s v="KEVIN  CHEMMACHEL"/>
    <n v="3.5"/>
    <x v="19"/>
    <s v="3be3ba50-7809-4923-ae4c-e364c8db8128"/>
    <s v="March 12, 2025 5:06:25 PM"/>
    <s v="March 12, 2025 6:36:59 PM"/>
    <s v="March 12, 2025 6:39:09 PM"/>
  </r>
  <r>
    <s v="Week1"/>
    <x v="1"/>
    <x v="33"/>
    <s v="DOROTHY HENDERSON"/>
    <n v="3.5"/>
    <x v="19"/>
    <s v="3be3ba50-7809-4923-ae4c-e364c8db8128"/>
    <s v="March 12, 2025 5:06:25 PM"/>
    <s v="March 12, 2025 6:20:28 PM"/>
    <s v="March 12, 2025 6:22:04 PM"/>
  </r>
  <r>
    <s v="Week1"/>
    <x v="1"/>
    <x v="33"/>
    <s v="TINA  DAVIS NWOKE "/>
    <n v="3.5"/>
    <x v="19"/>
    <s v="3be3ba50-7809-4923-ae4c-e364c8db8128"/>
    <s v="March 12, 2025 9:31:57 PM"/>
    <s v="March 12, 2025 9:58:28 PM"/>
    <s v="March 12, 2025 10:03:43 PM"/>
  </r>
  <r>
    <s v="Week1"/>
    <x v="1"/>
    <x v="33"/>
    <s v="JESSE WHITE"/>
    <n v="3.5"/>
    <x v="19"/>
    <s v="3be3ba50-7809-4923-ae4c-e364c8db8128"/>
    <s v="March 12, 2025 2:34:27 PM"/>
    <s v="March 12, 2025 2:51:59 PM"/>
    <s v="March 12, 2025 2:58:02 PM"/>
  </r>
  <r>
    <s v="Week1"/>
    <x v="1"/>
    <x v="33"/>
    <s v="PATRICK STAFFIN"/>
    <n v="3.5"/>
    <x v="19"/>
    <s v="3be3ba50-7809-4923-ae4c-e364c8db8128"/>
    <s v="March 12, 2025 1:30:54 PM"/>
    <s v="March 12, 2025 2:08:31 PM"/>
    <s v="March 12, 2025 2:08:31 PM"/>
  </r>
  <r>
    <s v="Week1"/>
    <x v="2"/>
    <x v="33"/>
    <s v="JERRY SMITH"/>
    <n v="3.5"/>
    <x v="19"/>
    <s v="84faccc6-bb88-4f4c-a81a-cb137f3274f8"/>
    <s v="March 13, 2025 3:05:56 PM"/>
    <s v="March 13, 2025 4:29:21 PM"/>
    <s v="March 13, 2025 4:36:15 PM"/>
  </r>
  <r>
    <s v="Week1"/>
    <x v="2"/>
    <x v="33"/>
    <s v="PAULA WENDT"/>
    <n v="3.5"/>
    <x v="19"/>
    <s v="84faccc6-bb88-4f4c-a81a-cb137f3274f8"/>
    <s v="March 13, 2025 5:19:59 PM"/>
    <s v="March 13, 2025 6:08:24 PM"/>
    <s v="March 13, 2025 6:10:45 PM"/>
  </r>
  <r>
    <s v="Week1"/>
    <x v="2"/>
    <x v="33"/>
    <s v="MARJORIE WADE"/>
    <n v="3.5"/>
    <x v="19"/>
    <s v="84faccc6-bb88-4f4c-a81a-cb137f3274f8"/>
    <s v="March 13, 2025 1:32:31 PM"/>
    <s v="March 13, 2025 2:07:57 PM"/>
    <s v="March 13, 2025 2:11:33 PM"/>
  </r>
  <r>
    <s v="Week1"/>
    <x v="2"/>
    <x v="33"/>
    <s v="JESSICA NOVILLO"/>
    <n v="3.5"/>
    <x v="19"/>
    <s v="84faccc6-bb88-4f4c-a81a-cb137f3274f8"/>
    <s v="March 13, 2025 5:19:59 PM"/>
    <s v="March 13, 2025 6:21:25 PM"/>
    <s v="March 13, 2025 6:23:51 PM"/>
  </r>
  <r>
    <s v="Week1"/>
    <x v="2"/>
    <x v="33"/>
    <s v="DEVAL NWORA"/>
    <n v="3.5"/>
    <x v="19"/>
    <s v="84faccc6-bb88-4f4c-a81a-cb137f3274f8"/>
    <s v="March 13, 2025 5:19:59 PM"/>
    <s v="March 13, 2025 5:46:22 PM"/>
    <s v="March 13, 2025 5:48:03 PM"/>
  </r>
  <r>
    <s v="Week1"/>
    <x v="2"/>
    <x v="33"/>
    <s v="YVONNE FLETCHER"/>
    <n v="3.5"/>
    <x v="19"/>
    <s v="84faccc6-bb88-4f4c-a81a-cb137f3274f8"/>
    <s v="March 13, 2025 2:49:25 PM"/>
    <s v="March 13, 2025 3:55:56 PM"/>
    <s v="March 13, 2025 4:00:59 PM"/>
  </r>
  <r>
    <s v="Week1"/>
    <x v="3"/>
    <x v="33"/>
    <s v="MARGARET BYRD"/>
    <n v="3.5"/>
    <x v="19"/>
    <s v="70e1ea71-dbfb-4fe6-8eba-e9d529cc1b22"/>
    <s v="March 14, 2025 1:45:27 PM"/>
    <s v="March 14, 2025 2:04:23 PM"/>
    <s v="March 14, 2025 2:09:04 PM"/>
  </r>
  <r>
    <s v="Week1"/>
    <x v="3"/>
    <x v="33"/>
    <s v="JOSE  LOPEZ"/>
    <n v="3.5"/>
    <x v="19"/>
    <s v="70e1ea71-dbfb-4fe6-8eba-e9d529cc1b22"/>
    <s v="March 14, 2025 3:57:57 PM"/>
    <s v="March 14, 2025 4:17:55 PM"/>
    <s v="March 14, 2025 4:21:31 PM"/>
  </r>
  <r>
    <s v="Week1"/>
    <x v="3"/>
    <x v="33"/>
    <s v="BRUCE  WILLIAMS "/>
    <n v="3.5"/>
    <x v="19"/>
    <s v="70e1ea71-dbfb-4fe6-8eba-e9d529cc1b22"/>
    <s v="March 14, 2025 4:33:57 PM"/>
    <s v="March 14, 2025 5:50:54 PM"/>
    <s v="March 14, 2025 5:54:55 PM"/>
  </r>
  <r>
    <s v="Week1"/>
    <x v="3"/>
    <x v="33"/>
    <s v="JERDAN MASON"/>
    <n v="3.5"/>
    <x v="19"/>
    <s v="70e1ea71-dbfb-4fe6-8eba-e9d529cc1b22"/>
    <s v="March 14, 2025 4:56:28 PM"/>
    <s v="March 14, 2025 5:28:26 PM"/>
    <s v="March 14, 2025 5:30:10 PM"/>
  </r>
  <r>
    <s v="Week1"/>
    <x v="3"/>
    <x v="33"/>
    <s v="GETACHEW ALALA"/>
    <n v="3.5"/>
    <x v="19"/>
    <s v="70e1ea71-dbfb-4fe6-8eba-e9d529cc1b22"/>
    <s v="March 14, 2025 9:03:27 PM"/>
    <s v="March 14, 2025 9:14:53 PM"/>
    <s v="March 14, 2025 9:17:28 PM"/>
  </r>
  <r>
    <s v="Week1"/>
    <x v="3"/>
    <x v="33"/>
    <s v="MARGARET SCHENKEL"/>
    <n v="3.5"/>
    <x v="19"/>
    <s v="70e1ea71-dbfb-4fe6-8eba-e9d529cc1b22"/>
    <s v="March 14, 2025 6:52:29 PM"/>
    <s v="March 14, 2025 7:11:54 PM"/>
    <s v="March 14, 2025 7:16:07 PM"/>
  </r>
  <r>
    <s v="Week1"/>
    <x v="3"/>
    <x v="33"/>
    <s v="LAUREN COLBERT"/>
    <n v="3.5"/>
    <x v="19"/>
    <s v="70e1ea71-dbfb-4fe6-8eba-e9d529cc1b22"/>
    <s v="March 14, 2025 1:21:28 PM"/>
    <s v="March 14, 2025 3:17:29 PM"/>
    <s v="March 14, 2025 3:22:12 PM"/>
  </r>
  <r>
    <s v="Week1"/>
    <x v="3"/>
    <x v="33"/>
    <s v="NANCY LUJAN"/>
    <n v="3.5"/>
    <x v="19"/>
    <s v="70e1ea71-dbfb-4fe6-8eba-e9d529cc1b22"/>
    <s v="March 14, 2025 6:12:23 PM"/>
    <s v="March 14, 2025 6:30:24 PM"/>
    <s v="March 14, 2025 6:33:31 PM"/>
  </r>
  <r>
    <s v="Week1"/>
    <x v="3"/>
    <x v="33"/>
    <s v="OKWUOMA NWOKE"/>
    <n v="3.5"/>
    <x v="19"/>
    <s v="70e1ea71-dbfb-4fe6-8eba-e9d529cc1b22"/>
    <s v="March 14, 2025 8:34:59 PM"/>
    <s v="March 14, 2025 8:51:27 PM"/>
    <s v="March 14, 2025 8:54:24 PM"/>
  </r>
  <r>
    <s v="Week1"/>
    <x v="3"/>
    <x v="33"/>
    <s v="SEDGRICK WHITE"/>
    <n v="3.5"/>
    <x v="19"/>
    <s v="70e1ea71-dbfb-4fe6-8eba-e9d529cc1b22"/>
    <s v="March 14, 2025 8:15:57 PM"/>
    <s v="March 14, 2025 8:26:59 PM"/>
    <s v="March 14, 2025 8:28:18 PM"/>
  </r>
  <r>
    <s v="Week1"/>
    <x v="3"/>
    <x v="33"/>
    <s v="JORDAN OLIVER"/>
    <n v="3.5"/>
    <x v="19"/>
    <s v="70e1ea71-dbfb-4fe6-8eba-e9d529cc1b22"/>
    <s v="March 14, 2025 4:56:28 PM"/>
    <s v="March 14, 2025 5:42:56 PM"/>
    <s v="March 14, 2025 5:45:50 PM"/>
  </r>
  <r>
    <s v="Week1"/>
    <x v="3"/>
    <x v="33"/>
    <s v="ANDREA FINSTEIN"/>
    <n v="3.5"/>
    <x v="19"/>
    <s v="70e1ea71-dbfb-4fe6-8eba-e9d529cc1b22"/>
    <s v="March 14, 2025 2:25:29 PM"/>
    <s v="March 14, 2025 3:38:55 PM"/>
    <s v="March 14, 2025 3:48:39 PM"/>
  </r>
  <r>
    <s v="Week1"/>
    <x v="4"/>
    <x v="33"/>
    <s v="COURTNEY EASLEY"/>
    <n v="3.5"/>
    <x v="19"/>
    <s v="560c0436-4caa-4521-a807-4ca1a222d74a"/>
    <s v="March 15, 2025 4:47:29 PM"/>
    <s v="March 15, 2025 6:38:59 PM"/>
    <s v="March 15, 2025 6:41:42 PM"/>
  </r>
  <r>
    <s v="Week1"/>
    <x v="4"/>
    <x v="33"/>
    <s v="JOAN LANGHI"/>
    <n v="3.5"/>
    <x v="19"/>
    <s v="560c0436-4caa-4521-a807-4ca1a222d74a"/>
    <s v="March 15, 2025 3:23:28 PM"/>
    <s v="March 15, 2025 3:59:29 PM"/>
    <s v="March 15, 2025 3:59:29 PM"/>
  </r>
  <r>
    <s v="Week1"/>
    <x v="4"/>
    <x v="33"/>
    <s v="JERDAN MASON"/>
    <n v="3.5"/>
    <x v="19"/>
    <s v="560c0436-4caa-4521-a807-4ca1a222d74a"/>
    <s v="March 15, 2025 5:01:27 PM"/>
    <s v="March 15, 2025 5:28:59 PM"/>
    <s v="March 15, 2025 5:30:14 PM"/>
  </r>
  <r>
    <s v="Week1"/>
    <x v="4"/>
    <x v="33"/>
    <s v="BARBARA DOSSETT"/>
    <n v="3.5"/>
    <x v="19"/>
    <s v="560c0436-4caa-4521-a807-4ca1a222d74a"/>
    <s v="March 15, 2025 7:01:54 PM"/>
    <s v="March 15, 2025 7:17:59 PM"/>
    <s v="March 15, 2025 7:20:52 PM"/>
  </r>
  <r>
    <s v="Week1"/>
    <x v="4"/>
    <x v="33"/>
    <s v="ARABA ABRUQUAH"/>
    <n v="3.5"/>
    <x v="19"/>
    <s v="560c0436-4caa-4521-a807-4ca1a222d74a"/>
    <s v="March 15, 2025 9:22:47 PM"/>
    <s v="March 15, 2025 10:22:25 PM"/>
    <s v="March 15, 2025 10:25:52 PM"/>
  </r>
  <r>
    <s v="Week1"/>
    <x v="4"/>
    <x v="33"/>
    <s v="ADAM SAGE"/>
    <n v="3.5"/>
    <x v="19"/>
    <s v="560c0436-4caa-4521-a807-4ca1a222d74a"/>
    <s v="March 15, 2025 8:50:56 PM"/>
    <s v="March 15, 2025 9:40:29 PM"/>
    <s v="March 15, 2025 9:47:17 PM"/>
  </r>
  <r>
    <s v="Week1"/>
    <x v="4"/>
    <x v="33"/>
    <s v="JORDAN OLIVER"/>
    <n v="3.5"/>
    <x v="19"/>
    <s v="560c0436-4caa-4521-a807-4ca1a222d74a"/>
    <s v="March 15, 2025 5:01:27 PM"/>
    <s v="March 15, 2025 5:39:29 PM"/>
    <s v="March 15, 2025 5:43:33 PM"/>
  </r>
  <r>
    <s v="Week1"/>
    <x v="6"/>
    <x v="33"/>
    <s v="PEDRO CASTILLO"/>
    <n v="3.5"/>
    <x v="19"/>
    <s v="31597cba-60a1-4b7e-8b54-573963524a10"/>
    <s v="March 16, 2025 3:54:29 PM"/>
    <s v="March 16, 2025 4:13:29 PM"/>
    <s v="March 16, 2025 4:18:27 PM"/>
  </r>
  <r>
    <s v="Week1"/>
    <x v="6"/>
    <x v="33"/>
    <s v="ADAM SAGE"/>
    <n v="3.5"/>
    <x v="19"/>
    <s v="31597cba-60a1-4b7e-8b54-573963524a10"/>
    <s v="March 16, 2025 8:32:57 PM"/>
    <s v="March 16, 2025 8:50:53 PM"/>
    <s v="March 16, 2025 8:57:11 PM"/>
  </r>
  <r>
    <s v="Week1"/>
    <x v="6"/>
    <x v="33"/>
    <s v="FUMMILAYO ADESANYA"/>
    <n v="3.5"/>
    <x v="19"/>
    <s v="31597cba-60a1-4b7e-8b54-573963524a10"/>
    <s v="March 16, 2025 10:08:56 PM"/>
    <s v="March 16, 2025 10:21:57 PM"/>
    <s v="March 16, 2025 10:23:49 PM"/>
  </r>
  <r>
    <s v="Week1"/>
    <x v="6"/>
    <x v="33"/>
    <s v="GERALDINE OSEI"/>
    <n v="3.5"/>
    <x v="19"/>
    <s v="31597cba-60a1-4b7e-8b54-573963524a10"/>
    <s v="March 16, 2025 4:54:26 PM"/>
    <s v="March 16, 2025 5:29:59 PM"/>
    <s v="March 16, 2025 5:33:34 PM"/>
  </r>
  <r>
    <s v="Week1"/>
    <x v="6"/>
    <x v="33"/>
    <s v="REBECCA ISENBERG"/>
    <n v="3.5"/>
    <x v="19"/>
    <s v="31597cba-60a1-4b7e-8b54-573963524a10"/>
    <s v="March 16, 2025 5:20:29 PM"/>
    <s v="March 16, 2025 5:40:59 PM"/>
    <s v="March 16, 2025 5:43:00 PM"/>
  </r>
  <r>
    <s v="Week1"/>
    <x v="6"/>
    <x v="33"/>
    <s v="RAUL CUBILLOS"/>
    <n v="3.5"/>
    <x v="19"/>
    <s v="31597cba-60a1-4b7e-8b54-573963524a10"/>
    <s v="March 16, 2025 9:10:53 PM"/>
    <s v="March 16, 2025 9:25:56 PM"/>
    <s v="March 16, 2025 9:28:51 PM"/>
  </r>
  <r>
    <s v="Week1"/>
    <x v="6"/>
    <x v="33"/>
    <s v="CONNIE HUGHES"/>
    <n v="0"/>
    <x v="19"/>
    <s v="31597cba-60a1-4b7e-8b54-573963524a10"/>
    <s v="March 16, 2025 7:25:28 PM"/>
    <s v="March 16, 2025 8:07:28 PM"/>
    <s v="March 16, 2025 8:10:58 PM"/>
  </r>
  <r>
    <s v="Week1"/>
    <x v="6"/>
    <x v="33"/>
    <s v="CONNIE HUGHES"/>
    <n v="0"/>
    <x v="19"/>
    <s v="31597cba-60a1-4b7e-8b54-573963524a10"/>
    <s v="March 16, 2025 6:50:29 PM"/>
    <s v="March 16, 2025 7:03:58 PM"/>
    <s v="March 16, 2025 7:07:27 PM"/>
  </r>
  <r>
    <s v="Week1"/>
    <x v="5"/>
    <x v="34"/>
    <s v="EMEKA EKWEANI"/>
    <n v="3.5"/>
    <x v="20"/>
    <s v="6202dc4e-561f-4428-8af1-56c72c3afb0c"/>
    <s v="March 10, 2025 5:23:22 PM"/>
    <s v="March 10, 2025 6:03:29 PM"/>
    <s v="March 10, 2025 6:05:56 PM"/>
  </r>
  <r>
    <s v="Week1"/>
    <x v="5"/>
    <x v="34"/>
    <s v="ANGELLE DEGRUY"/>
    <n v="3.5"/>
    <x v="20"/>
    <s v="6202dc4e-561f-4428-8af1-56c72c3afb0c"/>
    <s v="March 10, 2025 3:27:24 PM"/>
    <s v="March 10, 2025 3:51:56 PM"/>
    <s v="March 10, 2025 3:54:32 PM"/>
  </r>
  <r>
    <s v="Week1"/>
    <x v="5"/>
    <x v="34"/>
    <s v="TIMOTHY GRANADOS"/>
    <n v="3.5"/>
    <x v="20"/>
    <s v="6202dc4e-561f-4428-8af1-56c72c3afb0c"/>
    <s v="March 10, 2025 2:17:24 PM"/>
    <s v="March 10, 2025 2:40:55 PM"/>
    <s v="March 10, 2025 2:42:43 PM"/>
  </r>
  <r>
    <s v="Week1"/>
    <x v="5"/>
    <x v="34"/>
    <s v="EMILY MORROW"/>
    <n v="3.5"/>
    <x v="20"/>
    <s v="6202dc4e-561f-4428-8af1-56c72c3afb0c"/>
    <s v="March 10, 2025 3:27:24 PM"/>
    <s v="March 10, 2025 4:24:36 PM"/>
    <s v="March 10, 2025 4:24:36 PM"/>
  </r>
  <r>
    <s v="Week1"/>
    <x v="5"/>
    <x v="34"/>
    <s v="NGUYET TRAN"/>
    <n v="3.5"/>
    <x v="20"/>
    <s v="6202dc4e-561f-4428-8af1-56c72c3afb0c"/>
    <s v="March 10, 2025 1:41:46 PM"/>
    <s v="March 10, 2025 2:03:58 PM"/>
    <s v="March 10, 2025 2:12:40 PM"/>
  </r>
  <r>
    <s v="Week1"/>
    <x v="5"/>
    <x v="34"/>
    <s v="ROBERT JOHNSON"/>
    <n v="3.5"/>
    <x v="20"/>
    <s v="6202dc4e-561f-4428-8af1-56c72c3afb0c"/>
    <s v="March 10, 2025 5:23:22 PM"/>
    <s v="March 10, 2025 6:45:23 PM"/>
    <s v="March 10, 2025 6:46:42 PM"/>
  </r>
  <r>
    <s v="Week1"/>
    <x v="5"/>
    <x v="34"/>
    <s v="MICHAEL WEINRICH"/>
    <n v="3.5"/>
    <x v="20"/>
    <s v="6202dc4e-561f-4428-8af1-56c72c3afb0c"/>
    <s v="March 10, 2025 5:23:22 PM"/>
    <s v="March 10, 2025 5:53:57 PM"/>
    <s v="March 10, 2025 5:55:15 PM"/>
  </r>
  <r>
    <s v="Week1"/>
    <x v="5"/>
    <x v="34"/>
    <s v="Dennis Cauble"/>
    <n v="3.5"/>
    <x v="20"/>
    <s v="6202dc4e-561f-4428-8af1-56c72c3afb0c"/>
    <s v="March 10, 2025 6:26:26 PM"/>
    <s v="March 10, 2025 6:51:59 PM"/>
    <s v="March 10, 2025 6:58:38 PM"/>
  </r>
  <r>
    <s v="Week1"/>
    <x v="5"/>
    <x v="34"/>
    <s v="JUSTIN  PRICE"/>
    <n v="3.5"/>
    <x v="20"/>
    <s v="6202dc4e-561f-4428-8af1-56c72c3afb0c"/>
    <s v="March 10, 2025 8:15:51 PM"/>
    <s v="March 10, 2025 9:10:54 PM"/>
    <s v="March 10, 2025 9:12:34 PM"/>
  </r>
  <r>
    <s v="Week1"/>
    <x v="5"/>
    <x v="34"/>
    <s v="OLUSOLA OLOPADE"/>
    <n v="3.5"/>
    <x v="20"/>
    <s v="6202dc4e-561f-4428-8af1-56c72c3afb0c"/>
    <s v="March 10, 2025 7:31:54 PM"/>
    <s v="March 10, 2025 8:51:23 PM"/>
    <s v="March 10, 2025 8:55:46 PM"/>
  </r>
  <r>
    <s v="Week1"/>
    <x v="5"/>
    <x v="34"/>
    <s v="JUSTIN  PRICE"/>
    <n v="3.5"/>
    <x v="20"/>
    <s v="6202dc4e-561f-4428-8af1-56c72c3afb0c"/>
    <s v="March 10, 2025 9:15:25 PM"/>
    <s v="March 10, 2025 10:03:25 PM"/>
    <s v="March 10, 2025 10:05:46 PM"/>
  </r>
  <r>
    <s v="Week1"/>
    <x v="0"/>
    <x v="34"/>
    <s v="SANDRA WILLIAMS"/>
    <n v="3.5"/>
    <x v="20"/>
    <s v="0bececf1-a28e-48f8-8108-d0d1860fa411"/>
    <s v="March 11, 2025 1:47:53 PM"/>
    <s v="March 11, 2025 2:31:50 PM"/>
    <s v="March 11, 2025 2:35:23 PM"/>
  </r>
  <r>
    <s v="Week1"/>
    <x v="0"/>
    <x v="34"/>
    <s v="CARLOS HILL"/>
    <n v="3.5"/>
    <x v="20"/>
    <s v="0bececf1-a28e-48f8-8108-d0d1860fa411"/>
    <s v="March 11, 2025 7:51:23 PM"/>
    <s v="March 11, 2025 8:39:26 PM"/>
    <s v="March 11, 2025 8:42:36 PM"/>
  </r>
  <r>
    <s v="Week1"/>
    <x v="0"/>
    <x v="34"/>
    <s v="MAZEL ARYAL"/>
    <n v="3.5"/>
    <x v="20"/>
    <s v="0bececf1-a28e-48f8-8108-d0d1860fa411"/>
    <s v="March 11, 2025 2:38:56 PM"/>
    <s v="March 11, 2025 3:38:56 PM"/>
    <s v="March 11, 2025 3:43:26 PM"/>
  </r>
  <r>
    <s v="Week1"/>
    <x v="0"/>
    <x v="34"/>
    <s v="PATRICIA CORNELL"/>
    <n v="3.5"/>
    <x v="20"/>
    <s v="0bececf1-a28e-48f8-8108-d0d1860fa411"/>
    <s v="March 11, 2025 7:00:29 PM"/>
    <s v="March 11, 2025 7:24:25 PM"/>
    <s v="March 11, 2025 7:26:26 PM"/>
  </r>
  <r>
    <s v="Week1"/>
    <x v="0"/>
    <x v="34"/>
    <s v="BOSI OGUNMUYIWA"/>
    <n v="3.5"/>
    <x v="20"/>
    <s v="0bececf1-a28e-48f8-8108-d0d1860fa411"/>
    <s v="March 11, 2025 2:38:56 PM"/>
    <s v="March 11, 2025 3:43:50 PM"/>
    <s v="March 11, 2025 3:43:50 PM"/>
  </r>
  <r>
    <s v="Week1"/>
    <x v="0"/>
    <x v="34"/>
    <s v="BONNIE KIMBLE"/>
    <n v="3.5"/>
    <x v="20"/>
    <s v="0bececf1-a28e-48f8-8108-d0d1860fa411"/>
    <s v="March 11, 2025 5:48:58 PM"/>
    <s v="March 11, 2025 6:24:58 PM"/>
    <s v="March 11, 2025 6:30:44 PM"/>
  </r>
  <r>
    <s v="Week1"/>
    <x v="0"/>
    <x v="34"/>
    <s v="JOVUN MCMILLIAN"/>
    <n v="3.5"/>
    <x v="20"/>
    <s v="0bececf1-a28e-48f8-8108-d0d1860fa411"/>
    <s v="March 11, 2025 4:26:56 PM"/>
    <s v="March 11, 2025 5:06:57 PM"/>
    <s v="March 11, 2025 5:13:00 PM"/>
  </r>
  <r>
    <s v="Week1"/>
    <x v="0"/>
    <x v="34"/>
    <s v="TRAVEON BENJAMIN"/>
    <n v="3.5"/>
    <x v="20"/>
    <s v="0bececf1-a28e-48f8-8108-d0d1860fa411"/>
    <s v="March 11, 2025 8:56:55 PM"/>
    <s v="March 11, 2025 9:27:53 PM"/>
    <s v="March 11, 2025 9:29:05 PM"/>
  </r>
  <r>
    <s v="Week1"/>
    <x v="0"/>
    <x v="34"/>
    <s v="DOROTHY  JOHNSON "/>
    <n v="3.5"/>
    <x v="20"/>
    <s v="0bececf1-a28e-48f8-8108-d0d1860fa411"/>
    <s v="March 11, 2025 7:37:58 PM"/>
    <s v="March 11, 2025 8:09:56 PM"/>
    <s v="March 11, 2025 8:13:30 PM"/>
  </r>
  <r>
    <s v="Week1"/>
    <x v="0"/>
    <x v="34"/>
    <s v="MELVIN SMITH"/>
    <n v="3.5"/>
    <x v="20"/>
    <s v="0bececf1-a28e-48f8-8108-d0d1860fa411"/>
    <s v="March 11, 2025 2:08:29 PM"/>
    <s v="March 11, 2025 2:26:28 PM"/>
    <s v="March 11, 2025 2:28:28 PM"/>
  </r>
  <r>
    <s v="Week1"/>
    <x v="0"/>
    <x v="34"/>
    <s v="IRA THOMAS"/>
    <n v="3.5"/>
    <x v="20"/>
    <s v="0bececf1-a28e-48f8-8108-d0d1860fa411"/>
    <s v="March 11, 2025 4:26:56 PM"/>
    <s v="March 11, 2025 5:22:54 PM"/>
    <s v="March 11, 2025 5:27:32 PM"/>
  </r>
  <r>
    <s v="Week1"/>
    <x v="2"/>
    <x v="34"/>
    <s v="CARLOS SAENZ JR"/>
    <n v="3.5"/>
    <x v="20"/>
    <s v="26982ca8-3820-41e6-889f-1f2f1a210b02"/>
    <s v="March 13, 2025 5:13:55 PM"/>
    <s v="March 13, 2025 6:15:57 PM"/>
    <s v="March 13, 2025 6:17:55 PM"/>
  </r>
  <r>
    <s v="Week1"/>
    <x v="2"/>
    <x v="34"/>
    <s v="AVA ALTOM"/>
    <n v="3.5"/>
    <x v="20"/>
    <s v="26982ca8-3820-41e6-889f-1f2f1a210b02"/>
    <s v="March 13, 2025 5:07:54 PM"/>
    <s v="March 13, 2025 5:24:28 PM"/>
    <s v="March 13, 2025 5:27:35 PM"/>
  </r>
  <r>
    <s v="Week1"/>
    <x v="2"/>
    <x v="34"/>
    <s v="MANUEL GRANADOS"/>
    <n v="3.5"/>
    <x v="20"/>
    <s v="26982ca8-3820-41e6-889f-1f2f1a210b02"/>
    <s v="March 13, 2025 3:03:58 PM"/>
    <s v="March 13, 2025 3:23:28 PM"/>
    <s v="March 13, 2025 3:27:07 PM"/>
  </r>
  <r>
    <s v="Week1"/>
    <x v="2"/>
    <x v="34"/>
    <s v="JALIL JATIP"/>
    <n v="3.5"/>
    <x v="20"/>
    <s v="26982ca8-3820-41e6-889f-1f2f1a210b02"/>
    <s v="March 13, 2025 7:02:53 PM"/>
    <s v="March 13, 2025 7:22:23 PM"/>
    <s v="March 13, 2025 7:27:02 PM"/>
  </r>
  <r>
    <s v="Week1"/>
    <x v="2"/>
    <x v="34"/>
    <s v="ROBERT JUAREZ"/>
    <n v="3.5"/>
    <x v="20"/>
    <s v="26982ca8-3820-41e6-889f-1f2f1a210b02"/>
    <s v="March 13, 2025 7:49:25 PM"/>
    <s v="March 13, 2025 8:25:28 PM"/>
    <s v="March 13, 2025 8:27:24 PM"/>
  </r>
  <r>
    <s v="Week1"/>
    <x v="2"/>
    <x v="34"/>
    <s v="JAMES SMITH"/>
    <n v="3.5"/>
    <x v="20"/>
    <s v="26982ca8-3820-41e6-889f-1f2f1a210b02"/>
    <s v="March 13, 2025 10:21:56 PM"/>
    <s v="March 13, 2025 10:50:52 PM"/>
    <s v="March 13, 2025 10:52:58 PM"/>
  </r>
  <r>
    <s v="Week1"/>
    <x v="2"/>
    <x v="34"/>
    <s v="MARK HAHN"/>
    <n v="3.5"/>
    <x v="20"/>
    <s v="26982ca8-3820-41e6-889f-1f2f1a210b02"/>
    <s v="March 13, 2025 2:38:59 PM"/>
    <s v="March 13, 2025 3:53:28 PM"/>
    <s v="March 13, 2025 3:54:17 PM"/>
  </r>
  <r>
    <s v="Week1"/>
    <x v="2"/>
    <x v="34"/>
    <s v="JESSICA ROGERS"/>
    <n v="3.5"/>
    <x v="20"/>
    <s v="26982ca8-3820-41e6-889f-1f2f1a210b02"/>
    <s v="March 13, 2025 5:15:29 PM"/>
    <s v="March 13, 2025 5:57:28 PM"/>
    <s v="March 13, 2025 5:59:37 PM"/>
  </r>
  <r>
    <s v="Week1"/>
    <x v="2"/>
    <x v="34"/>
    <s v="ALEXANDER TEAGARDEN"/>
    <n v="3.5"/>
    <x v="20"/>
    <s v="26982ca8-3820-41e6-889f-1f2f1a210b02"/>
    <s v="March 13, 2025 5:07:54 PM"/>
    <s v="March 13, 2025 5:46:55 PM"/>
    <s v="March 13, 2025 5:48:58 PM"/>
  </r>
  <r>
    <s v="Week1"/>
    <x v="2"/>
    <x v="34"/>
    <s v="LETICIA GARCIA"/>
    <n v="3.5"/>
    <x v="20"/>
    <s v="26982ca8-3820-41e6-889f-1f2f1a210b02"/>
    <s v="March 13, 2025 9:13:27 PM"/>
    <s v="March 13, 2025 9:28:25 PM"/>
    <s v="March 13, 2025 9:31:52 PM"/>
  </r>
  <r>
    <s v="Week1"/>
    <x v="3"/>
    <x v="34"/>
    <s v="MOHAMAD MOUSSA"/>
    <n v="3.5"/>
    <x v="20"/>
    <s v="13f31467-ffd3-483e-b36e-16fd2bae3227"/>
    <s v="March 14, 2025 8:18:59 PM"/>
    <s v="March 14, 2025 8:48:52 PM"/>
    <s v="March 14, 2025 8:50:52 PM"/>
  </r>
  <r>
    <s v="Week1"/>
    <x v="3"/>
    <x v="34"/>
    <s v="CYNTHIA LOERA"/>
    <n v="3.5"/>
    <x v="20"/>
    <s v="13f31467-ffd3-483e-b36e-16fd2bae3227"/>
    <s v="March 14, 2025 8:59:27 PM"/>
    <s v="March 14, 2025 9:47:22 PM"/>
    <s v="March 14, 2025 9:53:12 PM"/>
  </r>
  <r>
    <s v="Week1"/>
    <x v="3"/>
    <x v="34"/>
    <s v="JERRY BESHIREES"/>
    <n v="7"/>
    <x v="20"/>
    <s v="13f31467-ffd3-483e-b36e-16fd2bae3227"/>
    <s v="March 14, 2025 1:15:19 PM"/>
    <s v="March 14, 2025 1:59:51 PM"/>
    <s v="March 14, 2025 2:04:28 PM"/>
  </r>
  <r>
    <s v="Week1"/>
    <x v="3"/>
    <x v="34"/>
    <s v="SEAN FORD"/>
    <n v="3.5"/>
    <x v="20"/>
    <s v="13f31467-ffd3-483e-b36e-16fd2bae3227"/>
    <s v="March 14, 2025 1:18:58 PM"/>
    <s v="March 14, 2025 1:59:51 PM"/>
    <s v="March 14, 2025 2:04:26 PM"/>
  </r>
  <r>
    <s v="Week1"/>
    <x v="3"/>
    <x v="34"/>
    <s v="MELVIN GARDNER"/>
    <n v="3.5"/>
    <x v="20"/>
    <s v="13f31467-ffd3-483e-b36e-16fd2bae3227"/>
    <s v="March 14, 2025 4:35:52 PM"/>
    <s v="March 14, 2025 4:48:54 PM"/>
    <s v="March 14, 2025 4:51:02 PM"/>
  </r>
  <r>
    <s v="Week1"/>
    <x v="3"/>
    <x v="34"/>
    <s v="MARK HAHN"/>
    <n v="3.5"/>
    <x v="20"/>
    <s v="13f31467-ffd3-483e-b36e-16fd2bae3227"/>
    <s v="March 14, 2025 2:32:59 PM"/>
    <s v="March 14, 2025 3:42:00 PM"/>
    <s v="March 14, 2025 3:42:51 PM"/>
  </r>
  <r>
    <s v="Week1"/>
    <x v="3"/>
    <x v="34"/>
    <s v="BOBBIE CRANE"/>
    <n v="3.5"/>
    <x v="20"/>
    <s v="13f31467-ffd3-483e-b36e-16fd2bae3227"/>
    <s v="March 14, 2025 6:58:25 PM"/>
    <s v="March 14, 2025 7:13:55 PM"/>
    <s v="March 14, 2025 7:17:29 PM"/>
  </r>
  <r>
    <s v="Week1"/>
    <x v="3"/>
    <x v="34"/>
    <s v="DELORES  CHEATHAM"/>
    <n v="3.5"/>
    <x v="20"/>
    <s v="13f31467-ffd3-483e-b36e-16fd2bae3227"/>
    <s v="March 14, 2025 6:03:56 PM"/>
    <s v="March 14, 2025 6:29:59 PM"/>
    <s v="March 14, 2025 6:31:40 PM"/>
  </r>
  <r>
    <s v="Week1"/>
    <x v="3"/>
    <x v="34"/>
    <s v="RICARDO LOREDO"/>
    <n v="3.5"/>
    <x v="20"/>
    <s v="13f31467-ffd3-483e-b36e-16fd2bae3227"/>
    <s v="March 14, 2025 5:35:59 PM"/>
    <s v="March 14, 2025 6:15:00 PM"/>
    <s v="March 14, 2025 6:21:15 PM"/>
  </r>
  <r>
    <s v="Week1"/>
    <x v="3"/>
    <x v="34"/>
    <s v="Kaye Easterday"/>
    <n v="3.5"/>
    <x v="20"/>
    <s v="13f31467-ffd3-483e-b36e-16fd2bae3227"/>
    <s v="March 14, 2025 7:36:55 PM"/>
    <s v="March 14, 2025 7:55:56 PM"/>
    <s v="March 14, 2025 8:00:47 PM"/>
  </r>
  <r>
    <s v="Week1"/>
    <x v="3"/>
    <x v="34"/>
    <s v="MARK SIVINSKI"/>
    <n v="3.5"/>
    <x v="20"/>
    <s v="13f31467-ffd3-483e-b36e-16fd2bae3227"/>
    <s v="March 14, 2025 2:53:24 PM"/>
    <s v="March 14, 2025 3:47:59 PM"/>
    <s v="March 14, 2025 3:52:51 PM"/>
  </r>
  <r>
    <s v="Week1"/>
    <x v="4"/>
    <x v="34"/>
    <s v="JONATHAN BONDURANT"/>
    <n v="3.5"/>
    <x v="20"/>
    <s v="4d4635b1-5fdf-42ce-8677-c30c9fb9f6e7"/>
    <s v="March 15, 2025 6:00:23 PM"/>
    <s v="March 15, 2025 6:53:58 PM"/>
    <s v="March 15, 2025 6:58:09 PM"/>
  </r>
  <r>
    <s v="Week1"/>
    <x v="4"/>
    <x v="34"/>
    <s v="CAROL YOUNGBLOOD"/>
    <n v="3.5"/>
    <x v="20"/>
    <s v="4d4635b1-5fdf-42ce-8677-c30c9fb9f6e7"/>
    <s v="March 15, 2025 3:20:56 PM"/>
    <s v="March 15, 2025 3:41:27 PM"/>
    <s v="March 15, 2025 3:43:27 PM"/>
  </r>
  <r>
    <s v="Week1"/>
    <x v="4"/>
    <x v="34"/>
    <s v="FRANCISCO CASAS"/>
    <n v="3.5"/>
    <x v="20"/>
    <s v="4d4635b1-5fdf-42ce-8677-c30c9fb9f6e7"/>
    <s v="March 15, 2025 3:50:29 PM"/>
    <s v="March 15, 2025 4:29:56 PM"/>
    <s v="March 15, 2025 4:31:49 PM"/>
  </r>
  <r>
    <s v="Week1"/>
    <x v="4"/>
    <x v="34"/>
    <s v="JONATHAN BONDURANT"/>
    <n v="3.5"/>
    <x v="20"/>
    <s v="4d4635b1-5fdf-42ce-8677-c30c9fb9f6e7"/>
    <s v="March 15, 2025 8:29:28 PM"/>
    <s v="March 15, 2025 9:26:29 PM"/>
    <s v="March 15, 2025 9:31:45 PM"/>
  </r>
  <r>
    <s v="Week1"/>
    <x v="4"/>
    <x v="34"/>
    <s v="Manuela  Martinez "/>
    <n v="3.5"/>
    <x v="20"/>
    <s v="4d4635b1-5fdf-42ce-8677-c30c9fb9f6e7"/>
    <s v="March 15, 2025 7:26:56 PM"/>
    <s v="March 15, 2025 7:37:28 PM"/>
    <s v="March 15, 2025 7:40:48 PM"/>
  </r>
  <r>
    <s v="Week1"/>
    <x v="4"/>
    <x v="34"/>
    <s v="JODI MASON"/>
    <n v="3.5"/>
    <x v="20"/>
    <s v="4d4635b1-5fdf-42ce-8677-c30c9fb9f6e7"/>
    <s v="March 15, 2025 4:46:29 PM"/>
    <s v="March 15, 2025 5:10:59 PM"/>
    <s v="March 15, 2025 5:16:17 PM"/>
  </r>
  <r>
    <s v="Week1"/>
    <x v="4"/>
    <x v="34"/>
    <s v="JASON MANZANO"/>
    <n v="3.5"/>
    <x v="20"/>
    <s v="4d4635b1-5fdf-42ce-8677-c30c9fb9f6e7"/>
    <s v="March 15, 2025 8:15:20 PM"/>
    <s v="March 15, 2025 8:54:59 PM"/>
    <s v="March 15, 2025 8:56:04 PM"/>
  </r>
  <r>
    <s v="Week1"/>
    <x v="6"/>
    <x v="34"/>
    <s v="YASMINE MILES"/>
    <n v="3.5"/>
    <x v="20"/>
    <s v="87accc90-ad0a-450c-870f-e24cc3e68df2"/>
    <s v="March 16, 2025 9:15:24 PM"/>
    <s v="March 16, 2025 9:38:59 PM"/>
    <s v="March 16, 2025 9:42:33 PM"/>
  </r>
  <r>
    <s v="Week1"/>
    <x v="6"/>
    <x v="34"/>
    <s v="GREGORY TAYLOR"/>
    <n v="3.5"/>
    <x v="20"/>
    <s v="87accc90-ad0a-450c-870f-e24cc3e68df2"/>
    <s v="March 16, 2025 3:37:25 PM"/>
    <s v="March 16, 2025 4:00:58 PM"/>
    <s v="March 16, 2025 4:05:39 PM"/>
  </r>
  <r>
    <s v="Week1"/>
    <x v="6"/>
    <x v="34"/>
    <s v="THERESA MATTHEWS"/>
    <n v="3.5"/>
    <x v="20"/>
    <s v="87accc90-ad0a-450c-870f-e24cc3e68df2"/>
    <s v="March 16, 2025 5:00:59 PM"/>
    <s v="March 16, 2025 5:26:57 PM"/>
    <s v="March 16, 2025 5:30:35 PM"/>
  </r>
  <r>
    <s v="Week1"/>
    <x v="6"/>
    <x v="34"/>
    <s v="LATOSHA BRENT"/>
    <n v="3.5"/>
    <x v="20"/>
    <s v="87accc90-ad0a-450c-870f-e24cc3e68df2"/>
    <s v="March 16, 2025 7:28:29 PM"/>
    <s v="March 16, 2025 8:07:55 PM"/>
    <s v="March 16, 2025 8:10:59 PM"/>
  </r>
  <r>
    <s v="Week1"/>
    <x v="6"/>
    <x v="34"/>
    <s v="ADAN HERNANDEZ-GARCIA"/>
    <n v="3.5"/>
    <x v="20"/>
    <s v="87accc90-ad0a-450c-870f-e24cc3e68df2"/>
    <s v="March 16, 2025 4:33:29 PM"/>
    <s v="March 16, 2025 6:08:57 PM"/>
    <s v="March 16, 2025 6:12:10 PM"/>
  </r>
  <r>
    <s v="Week1"/>
    <x v="5"/>
    <x v="35"/>
    <s v="ALEJANDRO RAMIREZ "/>
    <n v="3.5"/>
    <x v="21"/>
    <s v="bfbaf469-4393-4d44-a2ea-00c5c6aa3142"/>
    <s v="March 10, 2025 3:26:59 PM"/>
    <s v="March 10, 2025 3:41:24 PM"/>
    <s v="March 10, 2025 3:43:07 PM"/>
  </r>
  <r>
    <s v="Week1"/>
    <x v="5"/>
    <x v="35"/>
    <s v="SABRINA WILLIAMS"/>
    <n v="3.5"/>
    <x v="21"/>
    <s v="bfbaf469-4393-4d44-a2ea-00c5c6aa3142"/>
    <s v="March 10, 2025 2:02:29 PM"/>
    <s v="March 10, 2025 2:41:26 PM"/>
    <s v="March 10, 2025 2:43:40 PM"/>
  </r>
  <r>
    <s v="Week1"/>
    <x v="5"/>
    <x v="35"/>
    <s v="SHALIMAR WILLIAMS"/>
    <n v="3.5"/>
    <x v="21"/>
    <s v="bfbaf469-4393-4d44-a2ea-00c5c6aa3142"/>
    <s v="March 10, 2025 8:39:28 AM"/>
    <s v="March 10, 2025 8:52:51 AM"/>
    <s v="March 10, 2025 8:54:54 AM"/>
  </r>
  <r>
    <s v="Week1"/>
    <x v="5"/>
    <x v="35"/>
    <s v="JOSE BAUTISTA"/>
    <n v="3.5"/>
    <x v="21"/>
    <s v="bfbaf469-4393-4d44-a2ea-00c5c6aa3142"/>
    <s v="March 10, 2025 3:54:28 PM"/>
    <s v="March 10, 2025 4:03:59 PM"/>
    <s v="March 10, 2025 4:07:20 PM"/>
  </r>
  <r>
    <s v="Week1"/>
    <x v="5"/>
    <x v="35"/>
    <s v="DAVID HARMON"/>
    <n v="3.5"/>
    <x v="21"/>
    <s v="bfbaf469-4393-4d44-a2ea-00c5c6aa3142"/>
    <s v="March 10, 2025 9:21:57 AM"/>
    <s v="March 10, 2025 10:01:26 AM"/>
    <s v="March 10, 2025 12:01:29 PM"/>
  </r>
  <r>
    <s v="Week1"/>
    <x v="5"/>
    <x v="35"/>
    <s v="MARIA GONZALEZ"/>
    <n v="3.5"/>
    <x v="21"/>
    <s v="bfbaf469-4393-4d44-a2ea-00c5c6aa3142"/>
    <s v="March 10, 2025 3:54:28 PM"/>
    <s v="March 10, 2025 4:13:29 PM"/>
    <s v="March 10, 2025 4:15:19 PM"/>
  </r>
  <r>
    <s v="Week1"/>
    <x v="5"/>
    <x v="35"/>
    <s v="JAMES SMITH"/>
    <n v="3.5"/>
    <x v="21"/>
    <s v="bfbaf469-4393-4d44-a2ea-00c5c6aa3142"/>
    <s v="March 10, 2025 12:12:53 PM"/>
    <s v="March 10, 2025 12:28:29 PM"/>
    <s v="March 10, 2025 12:33:37 PM"/>
  </r>
  <r>
    <s v="Week1"/>
    <x v="5"/>
    <x v="35"/>
    <s v="SONDRA ATES"/>
    <n v="3.5"/>
    <x v="21"/>
    <s v="bfbaf469-4393-4d44-a2ea-00c5c6aa3142"/>
    <s v="March 10, 2025 2:19:57 PM"/>
    <s v="March 10, 2025 3:17:53 PM"/>
    <s v="March 10, 2025 3:23:29 PM"/>
  </r>
  <r>
    <s v="Week1"/>
    <x v="2"/>
    <x v="35"/>
    <s v="Doris  Clayton"/>
    <n v="3.5"/>
    <x v="21"/>
    <s v="30445270-8f52-4fce-8bb8-128f1ecbade4"/>
    <s v="March 13, 2025 11:09:29 AM"/>
    <s v="March 13, 2025 11:18:59 AM"/>
    <s v="March 13, 2025 11:20:46 AM"/>
  </r>
  <r>
    <s v="Week1"/>
    <x v="2"/>
    <x v="35"/>
    <s v="JUANITA RAMIREZ"/>
    <n v="3.5"/>
    <x v="21"/>
    <s v="30445270-8f52-4fce-8bb8-128f1ecbade4"/>
    <s v="March 13, 2025 2:15:25 PM"/>
    <s v="March 13, 2025 2:37:58 PM"/>
    <s v="March 13, 2025 2:39:01 PM"/>
  </r>
  <r>
    <s v="Week1"/>
    <x v="2"/>
    <x v="35"/>
    <s v="ALVIN BIENEMY"/>
    <n v="3.5"/>
    <x v="21"/>
    <s v="30445270-8f52-4fce-8bb8-128f1ecbade4"/>
    <s v="March 13, 2025 11:58:25 AM"/>
    <s v="March 13, 2025 1:12:54 PM"/>
    <s v="March 13, 2025 1:18:20 PM"/>
  </r>
  <r>
    <s v="Week1"/>
    <x v="2"/>
    <x v="35"/>
    <s v="SHANNON ADAMS"/>
    <n v="3.5"/>
    <x v="21"/>
    <s v="30445270-8f52-4fce-8bb8-128f1ecbade4"/>
    <s v="March 13, 2025 9:53:25 AM"/>
    <s v="March 13, 2025 10:20:44 AM"/>
    <s v="March 13, 2025 10:20:44 AM"/>
  </r>
  <r>
    <s v="Week1"/>
    <x v="2"/>
    <x v="35"/>
    <s v="MAIRA CLAUDIO"/>
    <n v="3.5"/>
    <x v="21"/>
    <s v="30445270-8f52-4fce-8bb8-128f1ecbade4"/>
    <s v="March 13, 2025 8:48:57 AM"/>
    <s v="March 13, 2025 9:18:56 AM"/>
    <s v="March 13, 2025 9:22:17 AM"/>
  </r>
  <r>
    <s v="Week1"/>
    <x v="2"/>
    <x v="35"/>
    <s v="CYNTHIA FOX"/>
    <n v="3.5"/>
    <x v="21"/>
    <s v="30445270-8f52-4fce-8bb8-128f1ecbade4"/>
    <s v="March 13, 2025 7:37:55 AM"/>
    <s v="March 13, 2025 8:05:26 AM"/>
    <s v="March 13, 2025 8:07:59 AM"/>
  </r>
  <r>
    <s v="Week1"/>
    <x v="3"/>
    <x v="35"/>
    <s v="DAVID LEE RAMOS"/>
    <n v="3.5"/>
    <x v="21"/>
    <s v="def75e94-3cbb-4ad5-bf67-462b1743e51b"/>
    <s v="March 14, 2025 1:57:56 PM"/>
    <s v="March 14, 2025 2:16:58 PM"/>
    <s v="March 14, 2025 2:17:51 PM"/>
  </r>
  <r>
    <s v="Week1"/>
    <x v="3"/>
    <x v="35"/>
    <s v="CEDRIC COLTER"/>
    <n v="3.5"/>
    <x v="21"/>
    <s v="def75e94-3cbb-4ad5-bf67-462b1743e51b"/>
    <s v="March 14, 2025 1:07:28 PM"/>
    <s v="March 14, 2025 1:29:26 PM"/>
    <s v="March 14, 2025 1:31:10 PM"/>
  </r>
  <r>
    <s v="Week1"/>
    <x v="3"/>
    <x v="35"/>
    <s v="JABRE SWANIGAN"/>
    <n v="3.5"/>
    <x v="21"/>
    <s v="def75e94-3cbb-4ad5-bf67-462b1743e51b"/>
    <s v="March 14, 2025 11:59:59 AM"/>
    <s v="March 14, 2025 12:18:58 PM"/>
    <s v="March 14, 2025 12:21:54 PM"/>
  </r>
  <r>
    <s v="Week1"/>
    <x v="3"/>
    <x v="35"/>
    <s v="GUILLERMO GUERRA"/>
    <n v="3.5"/>
    <x v="21"/>
    <s v="def75e94-3cbb-4ad5-bf67-462b1743e51b"/>
    <s v="March 14, 2025 11:05:52 AM"/>
    <s v="March 14, 2025 11:20:58 AM"/>
    <s v="March 14, 2025 11:25:23 AM"/>
  </r>
  <r>
    <s v="Week1"/>
    <x v="3"/>
    <x v="35"/>
    <s v="Corenthia Kelly-Tuck"/>
    <n v="0"/>
    <x v="21"/>
    <s v="def75e94-3cbb-4ad5-bf67-462b1743e51b"/>
    <s v="March 14, 2025 2:32:59 PM"/>
    <s v="March 14, 2025 3:02:24 PM"/>
    <s v="March 14, 2025 3:07:37 PM"/>
  </r>
  <r>
    <s v="Week1"/>
    <x v="3"/>
    <x v="35"/>
    <s v="DINORAH MALTES"/>
    <n v="3.5"/>
    <x v="21"/>
    <s v="def75e94-3cbb-4ad5-bf67-462b1743e51b"/>
    <s v="March 14, 2025 8:08:28 AM"/>
    <s v="March 14, 2025 8:55:55 AM"/>
    <s v="March 14, 2025 8:57:37 AM"/>
  </r>
  <r>
    <s v="Week1"/>
    <x v="3"/>
    <x v="35"/>
    <s v="NELSON WASHINGTON"/>
    <n v="3.5"/>
    <x v="21"/>
    <s v="def75e94-3cbb-4ad5-bf67-462b1743e51b"/>
    <s v="March 14, 2025 9:49:26 AM"/>
    <s v="March 14, 2025 10:22:58 AM"/>
    <s v="March 14, 2025 10:27:09 AM"/>
  </r>
  <r>
    <s v="Week1"/>
    <x v="3"/>
    <x v="35"/>
    <s v="KAREN ARMSTRONG"/>
    <n v="3.5"/>
    <x v="21"/>
    <s v="def75e94-3cbb-4ad5-bf67-462b1743e51b"/>
    <s v="March 14, 2025 7:27:59 AM"/>
    <s v="March 14, 2025 7:45:54 AM"/>
    <s v="March 14, 2025 7:48:16 AM"/>
  </r>
  <r>
    <s v="Week1"/>
    <x v="3"/>
    <x v="35"/>
    <s v="DELORIS TAYLOR"/>
    <n v="3.5"/>
    <x v="21"/>
    <s v="def75e94-3cbb-4ad5-bf67-462b1743e51b"/>
    <s v="March 14, 2025 8:35:57 AM"/>
    <s v="March 14, 2025 9:12:59 AM"/>
    <s v="March 14, 2025 9:17:59 AM"/>
  </r>
  <r>
    <s v="Week1"/>
    <x v="4"/>
    <x v="35"/>
    <s v="TONIA FORSTER"/>
    <n v="3.5"/>
    <x v="21"/>
    <s v="14b15aea-6b96-4186-b7cd-e0130ae65abf"/>
    <s v="March 15, 2025 9:59:29 AM"/>
    <s v="March 15, 2025 10:13:53 AM"/>
    <s v="March 15, 2025 10:16:37 AM"/>
  </r>
  <r>
    <s v="Week1"/>
    <x v="4"/>
    <x v="35"/>
    <s v="MARTHA ROSALES CRUZ"/>
    <n v="3.5"/>
    <x v="21"/>
    <s v="14b15aea-6b96-4186-b7cd-e0130ae65abf"/>
    <s v="March 15, 2025 11:28:29 AM"/>
    <s v="March 15, 2025 12:08:29 PM"/>
    <s v="March 15, 2025 12:12:53 PM"/>
  </r>
  <r>
    <s v="Week1"/>
    <x v="4"/>
    <x v="35"/>
    <s v="JIMMY SANCHEZ"/>
    <n v="3.5"/>
    <x v="21"/>
    <s v="14b15aea-6b96-4186-b7cd-e0130ae65abf"/>
    <s v="March 15, 2025 3:15:59 PM"/>
    <s v="March 15, 2025 3:34:56 PM"/>
    <s v="March 15, 2025 3:37:50 PM"/>
  </r>
  <r>
    <s v="Week1"/>
    <x v="4"/>
    <x v="35"/>
    <s v="TOMASA RUBIO"/>
    <n v="3.5"/>
    <x v="21"/>
    <s v="14b15aea-6b96-4186-b7cd-e0130ae65abf"/>
    <s v="March 15, 2025 10:27:23 AM"/>
    <s v="March 15, 2025 10:51:58 AM"/>
    <s v="March 15, 2025 10:56:38 AM"/>
  </r>
  <r>
    <s v="Week1"/>
    <x v="4"/>
    <x v="35"/>
    <s v="ALVIN BIENEMY"/>
    <n v="3.5"/>
    <x v="21"/>
    <s v="14b15aea-6b96-4186-b7cd-e0130ae65abf"/>
    <s v="March 15, 2025 8:02:59 AM"/>
    <s v="March 15, 2025 8:25:24 AM"/>
    <s v="March 15, 2025 8:30:45 AM"/>
  </r>
  <r>
    <s v="Week1"/>
    <x v="4"/>
    <x v="35"/>
    <s v="SALVADOR GARCIA"/>
    <n v="3.5"/>
    <x v="21"/>
    <s v="14b15aea-6b96-4186-b7cd-e0130ae65abf"/>
    <s v="March 15, 2025 8:45:57 AM"/>
    <s v="March 15, 2025 9:10:27 AM"/>
    <s v="March 15, 2025 9:13:17 AM"/>
  </r>
  <r>
    <s v="Week1"/>
    <x v="4"/>
    <x v="35"/>
    <s v="ASAEL ALMANZA"/>
    <n v="3.5"/>
    <x v="21"/>
    <s v="14b15aea-6b96-4186-b7cd-e0130ae65abf"/>
    <s v="March 15, 2025 1:25:27 PM"/>
    <s v="March 15, 2025 2:19:57 PM"/>
    <s v="March 15, 2025 2:21:09 PM"/>
  </r>
  <r>
    <s v="Week1"/>
    <x v="4"/>
    <x v="35"/>
    <s v="Manuela  Martinez "/>
    <n v="3.5"/>
    <x v="21"/>
    <s v="14b15aea-6b96-4186-b7cd-e0130ae65abf"/>
    <s v="March 15, 2025 1:05:29 PM"/>
    <s v="March 15, 2025 1:36:59 PM"/>
    <s v="March 15, 2025 1:39:03 PM"/>
  </r>
  <r>
    <s v="Week1"/>
    <x v="6"/>
    <x v="35"/>
    <s v="JOYCE PEGRAM"/>
    <n v="3.5"/>
    <x v="21"/>
    <s v="75535778-2228-4b30-b217-888625498729"/>
    <s v="March 16, 2025 1:27:28 PM"/>
    <s v="March 16, 2025 1:47:27 PM"/>
    <s v="March 16, 2025 1:52:27 PM"/>
  </r>
  <r>
    <s v="Week1"/>
    <x v="6"/>
    <x v="35"/>
    <s v="LESLIE ADEBOYE"/>
    <n v="3.5"/>
    <x v="21"/>
    <s v="75535778-2228-4b30-b217-888625498729"/>
    <s v="March 16, 2025 12:41:26 PM"/>
    <s v="March 16, 2025 12:57:22 PM"/>
    <s v="March 16, 2025 12:59:22 PM"/>
  </r>
  <r>
    <s v="Week1"/>
    <x v="6"/>
    <x v="35"/>
    <s v="CARL FRAZIER"/>
    <n v="3.5"/>
    <x v="21"/>
    <s v="75535778-2228-4b30-b217-888625498729"/>
    <s v="March 16, 2025 12:25:28 PM"/>
    <s v="March 16, 2025 1:20:26 PM"/>
    <s v="March 16, 2025 1:22:11 PM"/>
  </r>
  <r>
    <s v="Week1"/>
    <x v="6"/>
    <x v="35"/>
    <s v="NICHOLAS WRIGHT"/>
    <n v="3.5"/>
    <x v="21"/>
    <s v="75535778-2228-4b30-b217-888625498729"/>
    <s v="March 16, 2025 8:18:54 AM"/>
    <s v="March 16, 2025 9:34:29 AM"/>
    <s v="March 16, 2025 9:35:41 AM"/>
  </r>
  <r>
    <s v="Week1"/>
    <x v="6"/>
    <x v="35"/>
    <s v="LINDA GREEN"/>
    <n v="3.5"/>
    <x v="21"/>
    <s v="75535778-2228-4b30-b217-888625498729"/>
    <s v="March 16, 2025 7:31:26 AM"/>
    <s v="March 16, 2025 8:50:24 AM"/>
    <s v="March 16, 2025 8:55:27 AM"/>
  </r>
  <r>
    <s v="Week1"/>
    <x v="6"/>
    <x v="35"/>
    <s v="MADELINE JONES"/>
    <n v="3.5"/>
    <x v="21"/>
    <s v="75535778-2228-4b30-b217-888625498729"/>
    <s v="March 16, 2025 9:20:56 AM"/>
    <s v="March 16, 2025 9:58:56 AM"/>
    <s v="March 16, 2025 10:02:35 AM"/>
  </r>
  <r>
    <s v="Week1"/>
    <x v="6"/>
    <x v="35"/>
    <s v="LESLIE ADEBOYE"/>
    <n v="3.5"/>
    <x v="21"/>
    <s v="75535778-2228-4b30-b217-888625498729"/>
    <s v="March 16, 2025 10:55:59 AM"/>
    <s v="March 16, 2025 11:09:29 AM"/>
    <s v="March 16, 2025 11:11:18 AM"/>
  </r>
  <r>
    <s v="Week1"/>
    <x v="5"/>
    <x v="36"/>
    <s v="MARKUS WHITE"/>
    <n v="3.5"/>
    <x v="19"/>
    <s v="7dc4be3a-2d94-4654-8a2f-2d217af9574d"/>
    <s v="March 10, 2025 9:43:57 AM"/>
    <s v="March 10, 2025 10:34:29 AM"/>
    <s v="March 10, 2025 10:36:30 AM"/>
  </r>
  <r>
    <s v="Week1"/>
    <x v="5"/>
    <x v="36"/>
    <s v="ANGEL ESPARZA"/>
    <n v="3.5"/>
    <x v="19"/>
    <s v="7dc4be3a-2d94-4654-8a2f-2d217af9574d"/>
    <s v="March 10, 2025 8:57:56 AM"/>
    <s v="March 10, 2025 9:20:08 AM"/>
    <s v="March 10, 2025 9:20:08 AM"/>
  </r>
  <r>
    <s v="Week1"/>
    <x v="5"/>
    <x v="36"/>
    <s v="RAYMUNDO CHAVEZ"/>
    <n v="3.5"/>
    <x v="19"/>
    <s v="7dc4be3a-2d94-4654-8a2f-2d217af9574d"/>
    <s v="March 10, 2025 4:46:25 AM"/>
    <s v="March 10, 2025 5:01:50 AM"/>
    <s v="March 10, 2025 5:05:52 AM"/>
  </r>
  <r>
    <s v="Week1"/>
    <x v="5"/>
    <x v="36"/>
    <s v="Zubaida  Ali"/>
    <n v="3.5"/>
    <x v="19"/>
    <s v="7dc4be3a-2d94-4654-8a2f-2d217af9574d"/>
    <s v="March 10, 2025 6:02:29 AM"/>
    <s v="March 10, 2025 6:39:51 AM"/>
    <s v="March 10, 2025 6:43:36 AM"/>
  </r>
  <r>
    <s v="Week1"/>
    <x v="5"/>
    <x v="36"/>
    <s v="ANDREA NAVARRO"/>
    <n v="3.5"/>
    <x v="19"/>
    <s v="7dc4be3a-2d94-4654-8a2f-2d217af9574d"/>
    <s v="March 10, 2025 7:44:24 AM"/>
    <s v="March 10, 2025 8:35:28 AM"/>
    <s v="March 10, 2025 8:38:40 AM"/>
  </r>
  <r>
    <s v="Week1"/>
    <x v="5"/>
    <x v="36"/>
    <s v="MARI CRUZ GONZALEZ"/>
    <n v="3.5"/>
    <x v="19"/>
    <s v="7dc4be3a-2d94-4654-8a2f-2d217af9574d"/>
    <s v="March 10, 2025 3:47:29 AM"/>
    <s v="March 10, 2025 4:07:57 AM"/>
    <s v="March 10, 2025 4:35:21 AM"/>
  </r>
  <r>
    <s v="Week1"/>
    <x v="5"/>
    <x v="36"/>
    <s v="THOMAS ARRAMBIDE"/>
    <n v="0"/>
    <x v="19"/>
    <s v="7dc4be3a-2d94-4654-8a2f-2d217af9574d"/>
    <s v="March 10, 2025 9:54:57 AM"/>
    <s v="March 10, 2025 10:56:55 AM"/>
    <s v="March 10, 2025 11:00:45 AM"/>
  </r>
  <r>
    <s v="Week1"/>
    <x v="5"/>
    <x v="36"/>
    <s v="SERVANDO MENECES"/>
    <n v="3.5"/>
    <x v="19"/>
    <s v="7dc4be3a-2d94-4654-8a2f-2d217af9574d"/>
    <s v="March 10, 2025 7:13:59 AM"/>
    <s v="March 10, 2025 7:31:59 AM"/>
    <s v="March 10, 2025 7:33:55 AM"/>
  </r>
  <r>
    <s v="Week1"/>
    <x v="0"/>
    <x v="36"/>
    <s v="SAMUEL VOLNER"/>
    <n v="3.5"/>
    <x v="19"/>
    <s v="ea9f8a25-999e-4766-b273-657a846a107e"/>
    <s v="March 11, 2025 9:46:56 AM"/>
    <s v="March 11, 2025 10:05:19 AM"/>
    <s v="March 11, 2025 10:06:15 AM"/>
  </r>
  <r>
    <s v="Week1"/>
    <x v="0"/>
    <x v="36"/>
    <s v="MICHAEL BERHE"/>
    <n v="3.5"/>
    <x v="19"/>
    <s v="ea9f8a25-999e-4766-b273-657a846a107e"/>
    <s v="March 11, 2025 6:32:25 AM"/>
    <s v="March 11, 2025 7:30:24 AM"/>
    <s v="March 11, 2025 7:59:49 AM"/>
  </r>
  <r>
    <s v="Week1"/>
    <x v="0"/>
    <x v="36"/>
    <s v="EDELIA MENDOZA"/>
    <n v="3.5"/>
    <x v="19"/>
    <s v="ea9f8a25-999e-4766-b273-657a846a107e"/>
    <s v="March 11, 2025 4:17:29 AM"/>
    <s v="March 11, 2025 4:35:20 AM"/>
    <s v="March 11, 2025 4:39:33 AM"/>
  </r>
  <r>
    <s v="Week1"/>
    <x v="0"/>
    <x v="36"/>
    <s v="EUSEBIO COSS"/>
    <n v="7"/>
    <x v="19"/>
    <s v="ea9f8a25-999e-4766-b273-657a846a107e"/>
    <s v="March 11, 2025 5:02:51 AM"/>
    <s v="March 11, 2025 5:25:26 AM"/>
    <s v="March 11, 2025 5:25:42 AM"/>
  </r>
  <r>
    <s v="Week1"/>
    <x v="0"/>
    <x v="36"/>
    <s v="CINDY MATTSON"/>
    <n v="3.5"/>
    <x v="19"/>
    <s v="ea9f8a25-999e-4766-b273-657a846a107e"/>
    <s v="March 11, 2025 8:23:56 AM"/>
    <s v="March 11, 2025 8:46:51 AM"/>
    <s v="March 11, 2025 8:49:13 AM"/>
  </r>
  <r>
    <s v="Week1"/>
    <x v="0"/>
    <x v="36"/>
    <s v="LINDA SAMANO"/>
    <n v="3.5"/>
    <x v="19"/>
    <s v="ea9f8a25-999e-4766-b273-657a846a107e"/>
    <s v="March 11, 2025 10:58:29 AM"/>
    <s v="March 11, 2025 10:58:51 AM"/>
    <s v="March 11, 2025 11:08:11 AM"/>
  </r>
  <r>
    <s v="Week1"/>
    <x v="0"/>
    <x v="36"/>
    <s v="Doris  Clayton"/>
    <n v="3.5"/>
    <x v="19"/>
    <s v="ea9f8a25-999e-4766-b273-657a846a107e"/>
    <s v="March 11, 2025 11:10:29 AM"/>
    <s v="March 11, 2025 11:20:52 AM"/>
    <s v="March 11, 2025 11:23:58 AM"/>
  </r>
  <r>
    <s v="Week1"/>
    <x v="0"/>
    <x v="36"/>
    <s v="MINHAZUL FERDOUS"/>
    <n v="3.5"/>
    <x v="19"/>
    <s v="ea9f8a25-999e-4766-b273-657a846a107e"/>
    <s v="March 11, 2025 8:12:22 AM"/>
    <s v="March 11, 2025 8:54:58 AM"/>
    <s v="March 11, 2025 8:57:31 AM"/>
  </r>
  <r>
    <s v="Week1"/>
    <x v="1"/>
    <x v="36"/>
    <s v="JUAN RODRIGUEZ-HERRERA"/>
    <n v="0"/>
    <x v="19"/>
    <s v="bfc63a21-a221-464b-94e0-b1850bd9a884"/>
    <s v="March 12, 2025 7:07:59 AM"/>
    <s v="March 12, 2025 7:40:29 AM"/>
    <s v="March 12, 2025 7:41:10 AM"/>
  </r>
  <r>
    <s v="Week1"/>
    <x v="1"/>
    <x v="36"/>
    <s v="NELSON WASHINGTON"/>
    <n v="3.5"/>
    <x v="19"/>
    <s v="bfc63a21-a221-464b-94e0-b1850bd9a884"/>
    <s v="March 12, 2025 9:04:28 AM"/>
    <s v="March 12, 2025 9:33:29 AM"/>
    <s v="March 12, 2025 9:38:52 AM"/>
  </r>
  <r>
    <s v="Week1"/>
    <x v="1"/>
    <x v="36"/>
    <s v="THELMA ZUNIGA"/>
    <n v="3.5"/>
    <x v="19"/>
    <s v="bfc63a21-a221-464b-94e0-b1850bd9a884"/>
    <s v="March 12, 2025 3:48:25 AM"/>
    <s v="March 12, 2025 4:14:22 AM"/>
    <s v="March 12, 2025 4:31:28 AM"/>
  </r>
  <r>
    <s v="Week1"/>
    <x v="1"/>
    <x v="36"/>
    <s v="ELLEN GREEN"/>
    <n v="3.5"/>
    <x v="19"/>
    <s v="bfc63a21-a221-464b-94e0-b1850bd9a884"/>
    <s v="March 12, 2025 5:39:22 AM"/>
    <s v="March 12, 2025 5:53:55 AM"/>
    <s v="March 12, 2025 6:06:11 AM"/>
  </r>
  <r>
    <s v="Week1"/>
    <x v="1"/>
    <x v="36"/>
    <s v="OSCAR JOHNSON"/>
    <n v="3.5"/>
    <x v="19"/>
    <s v="bfc63a21-a221-464b-94e0-b1850bd9a884"/>
    <s v="March 12, 2025 8:01:54 AM"/>
    <s v="March 12, 2025 8:40:59 AM"/>
    <s v="March 12, 2025 8:46:08 AM"/>
  </r>
  <r>
    <s v="Week1"/>
    <x v="1"/>
    <x v="36"/>
    <s v="LUCINDA TORRES"/>
    <n v="3.5"/>
    <x v="19"/>
    <s v="bfc63a21-a221-464b-94e0-b1850bd9a884"/>
    <s v="March 12, 2025 11:04:01 AM"/>
    <s v="March 12, 2025 11:18:24 AM"/>
    <s v="March 12, 2025 11:21:46 AM"/>
  </r>
  <r>
    <s v="Week1"/>
    <x v="1"/>
    <x v="36"/>
    <s v="CLIFTON MANUEL"/>
    <n v="3.5"/>
    <x v="19"/>
    <s v="bfc63a21-a221-464b-94e0-b1850bd9a884"/>
    <s v="March 12, 2025 9:56:59 AM"/>
    <s v="March 12, 2025 10:27:20 AM"/>
    <s v="March 12, 2025 10:31:07 AM"/>
  </r>
  <r>
    <s v="Week1"/>
    <x v="1"/>
    <x v="36"/>
    <s v="Kenneth  Cooper "/>
    <n v="3.5"/>
    <x v="19"/>
    <s v="bfc63a21-a221-464b-94e0-b1850bd9a884"/>
    <s v="March 12, 2025 4:04:28 AM"/>
    <s v="March 12, 2025 4:14:22 AM"/>
    <s v="March 12, 2025 4:31:27 AM"/>
  </r>
  <r>
    <s v="Week1"/>
    <x v="2"/>
    <x v="36"/>
    <s v="CYNTHIA MARTIN"/>
    <n v="3.5"/>
    <x v="19"/>
    <s v="b6f68da7-8c62-495b-98f6-1855534c7465"/>
    <s v="March 13, 2025 10:54:29 AM"/>
    <s v="March 13, 2025 11:24:22 AM"/>
    <s v="March 13, 2025 11:28:01 AM"/>
  </r>
  <r>
    <s v="Week1"/>
    <x v="2"/>
    <x v="36"/>
    <s v="PHOULOM SIMNOUANSAI"/>
    <n v="7"/>
    <x v="19"/>
    <s v="b6f68da7-8c62-495b-98f6-1855534c7465"/>
    <s v="March 13, 2025 10:15:26 AM"/>
    <s v="March 13, 2025 11:01:24 AM"/>
    <s v="March 13, 2025 11:01:24 AM"/>
  </r>
  <r>
    <s v="Week1"/>
    <x v="2"/>
    <x v="36"/>
    <s v="VERNITA  ROBERSON "/>
    <n v="3.5"/>
    <x v="19"/>
    <s v="b6f68da7-8c62-495b-98f6-1855534c7465"/>
    <s v="March 13, 2025 4:22:27 AM"/>
    <s v="March 13, 2025 4:58:29 AM"/>
    <s v="March 13, 2025 5:01:08 AM"/>
  </r>
  <r>
    <s v="Week1"/>
    <x v="2"/>
    <x v="36"/>
    <s v="MARY MORROW"/>
    <n v="3.5"/>
    <x v="19"/>
    <s v="b6f68da7-8c62-495b-98f6-1855534c7465"/>
    <s v="March 13, 2025 4:34:28 AM"/>
    <s v="March 13, 2025 5:19:56 AM"/>
    <s v="March 13, 2025 5:21:48 AM"/>
  </r>
  <r>
    <s v="Week1"/>
    <x v="2"/>
    <x v="36"/>
    <s v="CARLOS MARTINEZ JR"/>
    <n v="3.5"/>
    <x v="19"/>
    <s v="b6f68da7-8c62-495b-98f6-1855534c7465"/>
    <s v="March 13, 2025 7:24:25 AM"/>
    <s v="March 13, 2025 7:44:05 AM"/>
    <s v="March 13, 2025 7:44:05 AM"/>
  </r>
  <r>
    <s v="Week1"/>
    <x v="2"/>
    <x v="36"/>
    <s v="DEBRA KROUPA"/>
    <n v="3.5"/>
    <x v="19"/>
    <s v="b6f68da7-8c62-495b-98f6-1855534c7465"/>
    <s v="March 13, 2025 8:19:52 AM"/>
    <s v="March 13, 2025 8:53:29 AM"/>
    <s v="March 13, 2025 8:53:29 AM"/>
  </r>
  <r>
    <s v="Week1"/>
    <x v="3"/>
    <x v="36"/>
    <s v="DINORAH MALTES"/>
    <n v="3.5"/>
    <x v="19"/>
    <s v="1c0a0c87-c4bd-42ea-8667-95032fe25684"/>
    <s v="March 14, 2025 6:45:55 AM"/>
    <s v="March 14, 2025 7:13:59 AM"/>
    <s v="March 14, 2025 7:17:32 AM"/>
  </r>
  <r>
    <s v="Week1"/>
    <x v="3"/>
    <x v="36"/>
    <s v="AARON LOMELI "/>
    <n v="3.5"/>
    <x v="19"/>
    <s v="1c0a0c87-c4bd-42ea-8667-95032fe25684"/>
    <s v="March 14, 2025 9:21:27 AM"/>
    <s v="March 14, 2025 10:18:52 AM"/>
    <s v="March 14, 2025 10:20:54 AM"/>
  </r>
  <r>
    <s v="Week1"/>
    <x v="3"/>
    <x v="36"/>
    <s v="DANA OWENS"/>
    <n v="3.5"/>
    <x v="19"/>
    <s v="1c0a0c87-c4bd-42ea-8667-95032fe25684"/>
    <s v="March 14, 2025 5:08:28 AM"/>
    <s v="March 14, 2025 5:19:00 AM"/>
    <s v="March 14, 2025 5:20:32 AM"/>
  </r>
  <r>
    <s v="Week1"/>
    <x v="3"/>
    <x v="36"/>
    <s v="JASON DIMAS"/>
    <n v="3.5"/>
    <x v="19"/>
    <s v="1c0a0c87-c4bd-42ea-8667-95032fe25684"/>
    <s v="March 14, 2025 8:01:59 AM"/>
    <s v="March 14, 2025 8:16:28 AM"/>
    <s v="March 14, 2025 8:18:00 AM"/>
  </r>
  <r>
    <s v="Week1"/>
    <x v="3"/>
    <x v="36"/>
    <s v="PATRICIA GUARIN"/>
    <n v="3.5"/>
    <x v="19"/>
    <s v="1c0a0c87-c4bd-42ea-8667-95032fe25684"/>
    <s v="March 14, 2025 4:24:54 AM"/>
    <s v="March 14, 2025 4:41:26 AM"/>
    <s v="March 14, 2025 4:48:46 AM"/>
  </r>
  <r>
    <s v="Week1"/>
    <x v="3"/>
    <x v="36"/>
    <s v="GLENDA  CRUELL "/>
    <n v="3.5"/>
    <x v="19"/>
    <s v="1c0a0c87-c4bd-42ea-8667-95032fe25684"/>
    <s v="March 14, 2025 3:54:27 AM"/>
    <s v="March 14, 2025 4:12:27 AM"/>
    <s v="March 14, 2025 4:14:47 AM"/>
  </r>
  <r>
    <s v="Week1"/>
    <x v="3"/>
    <x v="36"/>
    <s v="ANDRAETTA WILLIAMS"/>
    <n v="3.5"/>
    <x v="19"/>
    <s v="1c0a0c87-c4bd-42ea-8667-95032fe25684"/>
    <s v="March 14, 2025 8:57:29 AM"/>
    <s v="March 14, 2025 9:40:52 AM"/>
    <s v="March 14, 2025 9:47:33 AM"/>
  </r>
  <r>
    <s v="Week1"/>
    <x v="1"/>
    <x v="37"/>
    <s v="VICKIE GALANIS"/>
    <n v="3.5"/>
    <x v="22"/>
    <s v="fe8e41ae-577f-41ca-9b15-27805b8601c9"/>
    <s v="March 12, 2025 3:54:57 PM"/>
    <s v="March 12, 2025 4:23:59 PM"/>
    <s v="March 12, 2025 4:24:38 PM"/>
  </r>
  <r>
    <s v="Week1"/>
    <x v="1"/>
    <x v="37"/>
    <s v="MADELEINE DICKERSON"/>
    <n v="3.5"/>
    <x v="22"/>
    <s v="fe8e41ae-577f-41ca-9b15-27805b8601c9"/>
    <s v="March 12, 2025 1:06:58 PM"/>
    <s v="March 12, 2025 1:33:57 PM"/>
    <s v="March 12, 2025 1:36:05 PM"/>
  </r>
  <r>
    <s v="Week1"/>
    <x v="1"/>
    <x v="37"/>
    <s v="EMEKA EKWEANI"/>
    <n v="3.5"/>
    <x v="22"/>
    <s v="fe8e41ae-577f-41ca-9b15-27805b8601c9"/>
    <s v="March 12, 2025 11:07:27 AM"/>
    <s v="March 12, 2025 11:40:25 AM"/>
    <s v="March 12, 2025 12:01:10 PM"/>
  </r>
  <r>
    <s v="Week1"/>
    <x v="1"/>
    <x v="37"/>
    <s v="TRACY BROWN"/>
    <n v="3.5"/>
    <x v="22"/>
    <s v="fe8e41ae-577f-41ca-9b15-27805b8601c9"/>
    <s v="March 12, 2025 2:08:54 PM"/>
    <s v="March 12, 2025 3:28:59 PM"/>
    <s v="March 12, 2025 3:34:05 PM"/>
  </r>
  <r>
    <s v="Week1"/>
    <x v="1"/>
    <x v="37"/>
    <s v="GREGORY TALTON"/>
    <n v="3.5"/>
    <x v="22"/>
    <s v="fe8e41ae-577f-41ca-9b15-27805b8601c9"/>
    <s v="March 12, 2025 8:12:56 AM"/>
    <s v="March 12, 2025 8:25:06 AM"/>
    <s v="March 12, 2025 8:25:06 AM"/>
  </r>
  <r>
    <s v="Week1"/>
    <x v="1"/>
    <x v="37"/>
    <s v="MINHAZUL FERDOUS"/>
    <n v="3.5"/>
    <x v="22"/>
    <s v="fe8e41ae-577f-41ca-9b15-27805b8601c9"/>
    <s v="March 12, 2025 2:08:54 PM"/>
    <s v="March 12, 2025 2:31:59 PM"/>
    <s v="March 12, 2025 2:34:26 PM"/>
  </r>
  <r>
    <s v="Week1"/>
    <x v="1"/>
    <x v="37"/>
    <s v="FREDDIE ALLEN"/>
    <n v="3.5"/>
    <x v="22"/>
    <s v="fe8e41ae-577f-41ca-9b15-27805b8601c9"/>
    <s v="March 12, 2025 8:48:24 AM"/>
    <s v="March 12, 2025 9:07:58 AM"/>
    <s v="March 12, 2025 9:10:42 AM"/>
  </r>
  <r>
    <s v="Week1"/>
    <x v="1"/>
    <x v="37"/>
    <s v="CESAR SALAS"/>
    <n v="3.5"/>
    <x v="22"/>
    <s v="fe8e41ae-577f-41ca-9b15-27805b8601c9"/>
    <s v="March 12, 2025 1:49:26 PM"/>
    <s v="March 12, 2025 3:17:25 PM"/>
    <s v="March 12, 2025 3:23:41 PM"/>
  </r>
  <r>
    <s v="Week1"/>
    <x v="1"/>
    <x v="37"/>
    <s v="SAMUEL VOLNER"/>
    <n v="3.5"/>
    <x v="22"/>
    <s v="fe8e41ae-577f-41ca-9b15-27805b8601c9"/>
    <s v="March 12, 2025 11:32:28 AM"/>
    <s v="March 12, 2025 12:11:00 PM"/>
    <s v="March 12, 2025 12:12:22 PM"/>
  </r>
  <r>
    <s v="Week1"/>
    <x v="1"/>
    <x v="37"/>
    <s v="JESSICA NOVILLO"/>
    <n v="3.5"/>
    <x v="22"/>
    <s v="fe8e41ae-577f-41ca-9b15-27805b8601c9"/>
    <s v="March 12, 2025 11:13:59 AM"/>
    <s v="March 12, 2025 11:40:25 AM"/>
    <s v="March 12, 2025 12:01:13 PM"/>
  </r>
  <r>
    <s v="Week1"/>
    <x v="2"/>
    <x v="37"/>
    <s v="STEPHEN LENOIR"/>
    <n v="3.5"/>
    <x v="22"/>
    <s v="ee1039f4-c99d-4284-a002-bc82d7095692"/>
    <s v="March 13, 2025 1:25:27 PM"/>
    <s v="March 13, 2025 1:49:58 PM"/>
    <s v="March 13, 2025 1:52:13 PM"/>
  </r>
  <r>
    <s v="Week1"/>
    <x v="2"/>
    <x v="37"/>
    <s v="MARIA ESCALANTE"/>
    <n v="3.5"/>
    <x v="22"/>
    <s v="ee1039f4-c99d-4284-a002-bc82d7095692"/>
    <s v="March 13, 2025 12:02:55 PM"/>
    <s v="March 13, 2025 12:30:31 PM"/>
    <s v="March 13, 2025 12:30:31 PM"/>
  </r>
  <r>
    <s v="Week1"/>
    <x v="2"/>
    <x v="37"/>
    <s v="LAUREN COLBERT"/>
    <n v="3.5"/>
    <x v="22"/>
    <s v="ee1039f4-c99d-4284-a002-bc82d7095692"/>
    <s v="March 13, 2025 1:25:27 PM"/>
    <s v="March 13, 2025 2:30:28 PM"/>
    <s v="March 13, 2025 2:47:09 PM"/>
  </r>
  <r>
    <s v="Week1"/>
    <x v="2"/>
    <x v="37"/>
    <s v="BASS SIMPSON"/>
    <n v="3.5"/>
    <x v="22"/>
    <s v="ee1039f4-c99d-4284-a002-bc82d7095692"/>
    <s v="March 13, 2025 8:51:58 AM"/>
    <s v="March 13, 2025 9:12:56 AM"/>
    <s v="March 13, 2025 9:17:16 AM"/>
  </r>
  <r>
    <s v="Week1"/>
    <x v="2"/>
    <x v="37"/>
    <s v="SERITA WILLIAMS"/>
    <n v="7"/>
    <x v="22"/>
    <s v="ee1039f4-c99d-4284-a002-bc82d7095692"/>
    <s v="March 13, 2025 8:35:28 AM"/>
    <s v="March 13, 2025 9:32:29 AM"/>
    <s v="March 13, 2025 9:34:07 AM"/>
  </r>
  <r>
    <s v="Week1"/>
    <x v="2"/>
    <x v="37"/>
    <s v="FELICIA GAINES"/>
    <n v="3.5"/>
    <x v="22"/>
    <s v="ee1039f4-c99d-4284-a002-bc82d7095692"/>
    <s v="March 13, 2025 3:09:56 PM"/>
    <s v="March 13, 2025 3:49:28 PM"/>
    <s v="March 13, 2025 3:51:01 PM"/>
  </r>
  <r>
    <s v="Week1"/>
    <x v="2"/>
    <x v="37"/>
    <s v="CRUZ MORENO"/>
    <n v="0"/>
    <x v="22"/>
    <s v="ee1039f4-c99d-4284-a002-bc82d7095692"/>
    <s v="March 13, 2025 10:37:26 AM"/>
    <s v="March 13, 2025 10:57:58 AM"/>
    <s v="March 13, 2025 11:02:30 AM"/>
  </r>
  <r>
    <s v="Week1"/>
    <x v="3"/>
    <x v="37"/>
    <s v="NELSON WASHINGTON"/>
    <n v="3.5"/>
    <x v="22"/>
    <s v="c178a13e-a5d2-42dd-813e-2e73ff527b45"/>
    <s v="March 14, 2025 8:15:29 AM"/>
    <s v="March 14, 2025 8:49:54 AM"/>
    <s v="March 14, 2025 8:49:54 AM"/>
  </r>
  <r>
    <s v="Week1"/>
    <x v="3"/>
    <x v="37"/>
    <s v="GRACY SEBASTIAN"/>
    <n v="3.5"/>
    <x v="22"/>
    <s v="c178a13e-a5d2-42dd-813e-2e73ff527b45"/>
    <s v="March 14, 2025 10:22:28 AM"/>
    <s v="March 14, 2025 11:09:25 AM"/>
    <s v="March 14, 2025 11:13:06 AM"/>
  </r>
  <r>
    <s v="Week1"/>
    <x v="3"/>
    <x v="37"/>
    <s v="ANGELICA URBINA DE ISIDRO"/>
    <n v="3.5"/>
    <x v="22"/>
    <s v="c178a13e-a5d2-42dd-813e-2e73ff527b45"/>
    <s v="March 14, 2025 1:32:28 PM"/>
    <s v="March 14, 2025 2:35:27 PM"/>
    <s v="March 14, 2025 2:36:49 PM"/>
  </r>
  <r>
    <s v="Week1"/>
    <x v="3"/>
    <x v="37"/>
    <s v="ROGER LOVILL JR"/>
    <n v="3.5"/>
    <x v="22"/>
    <s v="c178a13e-a5d2-42dd-813e-2e73ff527b45"/>
    <s v="March 14, 2025 3:52:25 PM"/>
    <s v="March 14, 2025 4:20:27 PM"/>
    <s v="March 14, 2025 4:24:36 PM"/>
  </r>
  <r>
    <s v="Week1"/>
    <x v="3"/>
    <x v="37"/>
    <s v="LOUANNE RAMOUTAR"/>
    <n v="3.5"/>
    <x v="22"/>
    <s v="c178a13e-a5d2-42dd-813e-2e73ff527b45"/>
    <s v="March 14, 2025 11:55:29 AM"/>
    <s v="March 14, 2025 12:15:29 PM"/>
    <s v="March 14, 2025 12:17:45 PM"/>
  </r>
  <r>
    <s v="Week1"/>
    <x v="3"/>
    <x v="37"/>
    <s v="OLUSOLA OLOPADE"/>
    <n v="3.5"/>
    <x v="22"/>
    <s v="c178a13e-a5d2-42dd-813e-2e73ff527b45"/>
    <s v="March 14, 2025 11:23:27 AM"/>
    <s v="March 14, 2025 12:24:58 PM"/>
    <s v="March 14, 2025 12:30:06 PM"/>
  </r>
  <r>
    <s v="Week1"/>
    <x v="3"/>
    <x v="37"/>
    <s v="VALERIE CARTER"/>
    <n v="3.5"/>
    <x v="22"/>
    <s v="c178a13e-a5d2-42dd-813e-2e73ff527b45"/>
    <s v="March 14, 2025 9:55:28 AM"/>
    <s v="March 14, 2025 10:03:25 AM"/>
    <s v="March 14, 2025 10:04:04 AM"/>
  </r>
  <r>
    <s v="Week1"/>
    <x v="4"/>
    <x v="37"/>
    <s v="JODI MASON"/>
    <n v="3.5"/>
    <x v="22"/>
    <s v="66a775b0-1d23-45f9-8bfc-532683a9ba6b"/>
    <s v="March 15, 2025 1:06:24 PM"/>
    <s v="March 15, 2025 1:48:56 PM"/>
    <s v="March 15, 2025 1:57:58 PM"/>
  </r>
  <r>
    <s v="Week1"/>
    <x v="4"/>
    <x v="37"/>
    <s v="HOWARD COLEMAN JR"/>
    <n v="3.5"/>
    <x v="22"/>
    <s v="66a775b0-1d23-45f9-8bfc-532683a9ba6b"/>
    <s v="March 15, 2025 9:51:55 AM"/>
    <s v="March 15, 2025 10:12:26 AM"/>
    <s v="March 15, 2025 10:15:25 AM"/>
  </r>
  <r>
    <s v="Week1"/>
    <x v="4"/>
    <x v="37"/>
    <s v="MONA DE LA TORRE"/>
    <n v="3.5"/>
    <x v="22"/>
    <s v="66a775b0-1d23-45f9-8bfc-532683a9ba6b"/>
    <s v="March 15, 2025 10:33:57 AM"/>
    <s v="March 15, 2025 10:47:24 AM"/>
    <s v="March 15, 2025 10:49:54 AM"/>
  </r>
  <r>
    <s v="Week1"/>
    <x v="5"/>
    <x v="38"/>
    <s v="STEFANIE BARNES"/>
    <n v="3.5"/>
    <x v="7"/>
    <s v="37cc5ddf-303c-4e4b-8899-090b151ae7b2"/>
    <s v="March 10, 2025 7:49:57 AM"/>
    <s v="March 10, 2025 8:05:27 AM"/>
    <s v="March 10, 2025 8:08:17 AM"/>
  </r>
  <r>
    <s v="Week1"/>
    <x v="5"/>
    <x v="38"/>
    <s v="CRUZ MORENO"/>
    <n v="0"/>
    <x v="7"/>
    <s v="37cc5ddf-303c-4e4b-8899-090b151ae7b2"/>
    <s v="March 10, 2025 10:29:24 AM"/>
    <s v="March 10, 2025 10:49:25 AM"/>
    <s v="March 10, 2025 10:53:50 AM"/>
  </r>
  <r>
    <s v="Week1"/>
    <x v="5"/>
    <x v="38"/>
    <s v="JENNIFER HUTTON"/>
    <n v="3.5"/>
    <x v="7"/>
    <s v="37cc5ddf-303c-4e4b-8899-090b151ae7b2"/>
    <s v="March 10, 2025 7:09:54 AM"/>
    <s v="March 10, 2025 8:17:26 AM"/>
    <s v="March 10, 2025 8:23:28 AM"/>
  </r>
  <r>
    <s v="Week1"/>
    <x v="5"/>
    <x v="38"/>
    <s v="MARY CAMPBELL"/>
    <n v="3.5"/>
    <x v="7"/>
    <s v="37cc5ddf-303c-4e4b-8899-090b151ae7b2"/>
    <s v="March 10, 2025 3:40:56 AM"/>
    <s v="March 10, 2025 4:08:28 AM"/>
    <s v="March 10, 2025 4:23:35 AM"/>
  </r>
  <r>
    <s v="Week1"/>
    <x v="5"/>
    <x v="38"/>
    <s v="VERONICA ZAMORA"/>
    <n v="3.5"/>
    <x v="7"/>
    <s v="37cc5ddf-303c-4e4b-8899-090b151ae7b2"/>
    <s v="March 10, 2025 4:38:57 AM"/>
    <s v="March 10, 2025 5:09:58 AM"/>
    <s v="March 10, 2025 5:18:17 AM"/>
  </r>
  <r>
    <s v="Week1"/>
    <x v="0"/>
    <x v="38"/>
    <s v="GUADALUPE GONZALEZ"/>
    <n v="3.5"/>
    <x v="7"/>
    <s v="d744435f-85da-48ed-9e5f-83b5a6624633"/>
    <s v="March 11, 2025 10:22:59 AM"/>
    <s v="March 11, 2025 10:48:55 AM"/>
    <s v="March 11, 2025 10:52:59 AM"/>
  </r>
  <r>
    <s v="Week1"/>
    <x v="0"/>
    <x v="38"/>
    <s v="JAMES STEWART"/>
    <n v="3.5"/>
    <x v="7"/>
    <s v="d744435f-85da-48ed-9e5f-83b5a6624633"/>
    <s v="March 11, 2025 8:01:54 AM"/>
    <s v="March 11, 2025 8:39:50 AM"/>
    <s v="March 11, 2025 8:41:39 AM"/>
  </r>
  <r>
    <s v="Week1"/>
    <x v="0"/>
    <x v="38"/>
    <s v="MARIA PATINO"/>
    <n v="3.5"/>
    <x v="7"/>
    <s v="d744435f-85da-48ed-9e5f-83b5a6624633"/>
    <s v="March 11, 2025 5:02:22 AM"/>
    <s v="March 11, 2025 5:40:28 AM"/>
    <s v="March 11, 2025 5:44:05 AM"/>
  </r>
  <r>
    <s v="Week1"/>
    <x v="0"/>
    <x v="38"/>
    <s v="EZELL WILSON"/>
    <n v="3.5"/>
    <x v="7"/>
    <s v="d744435f-85da-48ed-9e5f-83b5a6624633"/>
    <s v="March 11, 2025 8:27:57 AM"/>
    <s v="March 11, 2025 9:00:24 AM"/>
    <s v="March 11, 2025 9:01:43 AM"/>
  </r>
  <r>
    <s v="Week1"/>
    <x v="0"/>
    <x v="38"/>
    <s v="JUAN VARELA GOMEZ"/>
    <n v="3.5"/>
    <x v="7"/>
    <s v="d744435f-85da-48ed-9e5f-83b5a6624633"/>
    <s v="March 11, 2025 6:20:56 AM"/>
    <s v="March 11, 2025 6:36:25 AM"/>
    <s v="March 11, 2025 6:39:36 AM"/>
  </r>
  <r>
    <s v="Week1"/>
    <x v="0"/>
    <x v="38"/>
    <s v="JOHN OSBORNE"/>
    <n v="3.5"/>
    <x v="7"/>
    <s v="d744435f-85da-48ed-9e5f-83b5a6624633"/>
    <s v="March 11, 2025 6:42:59 AM"/>
    <s v="March 11, 2025 6:51:58 AM"/>
    <s v="March 11, 2025 6:57:06 AM"/>
  </r>
  <r>
    <s v="Week1"/>
    <x v="0"/>
    <x v="38"/>
    <s v="JORDAN MILLETT"/>
    <n v="3.5"/>
    <x v="7"/>
    <s v="d744435f-85da-48ed-9e5f-83b5a6624633"/>
    <s v="March 11, 2025 9:34:58 AM"/>
    <s v="March 11, 2025 9:42:59 AM"/>
    <s v="March 11, 2025 9:48:25 AM"/>
  </r>
  <r>
    <s v="Week1"/>
    <x v="1"/>
    <x v="38"/>
    <s v="KUDZAI SIZE"/>
    <n v="3.5"/>
    <x v="7"/>
    <s v="49b03dc2-0c1f-4ca1-8746-396aa64d7000"/>
    <s v="March 12, 2025 6:54:26 AM"/>
    <s v="March 12, 2025 8:16:59 AM"/>
    <s v="March 12, 2025 8:18:53 AM"/>
  </r>
  <r>
    <s v="Week1"/>
    <x v="1"/>
    <x v="38"/>
    <s v="VANICE WEBB"/>
    <n v="3.5"/>
    <x v="7"/>
    <s v="49b03dc2-0c1f-4ca1-8746-396aa64d7000"/>
    <s v="March 12, 2025 10:16:29 AM"/>
    <s v="March 12, 2025 10:56:52 AM"/>
    <s v="March 12, 2025 11:03:20 AM"/>
  </r>
  <r>
    <s v="Week1"/>
    <x v="1"/>
    <x v="38"/>
    <s v="SABRINA WILLIAMS"/>
    <n v="3.5"/>
    <x v="7"/>
    <s v="49b03dc2-0c1f-4ca1-8746-396aa64d7000"/>
    <s v="March 12, 2025 7:52:59 AM"/>
    <s v="March 12, 2025 8:26:55 AM"/>
    <s v="March 12, 2025 8:30:18 AM"/>
  </r>
  <r>
    <s v="Week1"/>
    <x v="1"/>
    <x v="38"/>
    <s v="SUSAN SHAMBURGER"/>
    <n v="3.5"/>
    <x v="7"/>
    <s v="49b03dc2-0c1f-4ca1-8746-396aa64d7000"/>
    <s v="March 12, 2025 5:15:29 AM"/>
    <s v="March 12, 2025 5:34:26 AM"/>
    <s v="March 12, 2025 5:38:37 AM"/>
  </r>
  <r>
    <s v="Week1"/>
    <x v="1"/>
    <x v="38"/>
    <s v="LATSON RAYFIELD"/>
    <n v="3.5"/>
    <x v="7"/>
    <s v="49b03dc2-0c1f-4ca1-8746-396aa64d7000"/>
    <s v="March 12, 2025 4:46:29 AM"/>
    <s v="March 12, 2025 4:54:56 AM"/>
    <s v="March 12, 2025 4:57:24 AM"/>
  </r>
  <r>
    <s v="Week1"/>
    <x v="1"/>
    <x v="38"/>
    <s v="MARY CAMPBELL"/>
    <n v="3.5"/>
    <x v="7"/>
    <s v="49b03dc2-0c1f-4ca1-8746-396aa64d7000"/>
    <s v="March 12, 2025 3:42:58 AM"/>
    <s v="March 12, 2025 4:12:56 AM"/>
    <s v="March 12, 2025 4:39:23 AM"/>
  </r>
  <r>
    <s v="Week1"/>
    <x v="1"/>
    <x v="38"/>
    <s v="MARIA OROCIO"/>
    <n v="3.5"/>
    <x v="7"/>
    <s v="49b03dc2-0c1f-4ca1-8746-396aa64d7000"/>
    <s v="March 12, 2025 10:16:29 AM"/>
    <s v="March 12, 2025 10:36:27 AM"/>
    <s v="March 12, 2025 10:40:11 AM"/>
  </r>
  <r>
    <s v="Week1"/>
    <x v="1"/>
    <x v="38"/>
    <s v="ROBERT MASTEN"/>
    <n v="3.5"/>
    <x v="7"/>
    <s v="49b03dc2-0c1f-4ca1-8746-396aa64d7000"/>
    <s v="March 12, 2025 9:02:56 AM"/>
    <s v="March 12, 2025 9:43:22 AM"/>
    <s v="March 12, 2025 9:49:03 AM"/>
  </r>
  <r>
    <s v="Week1"/>
    <x v="2"/>
    <x v="38"/>
    <s v="SAMUEL VOLNER"/>
    <n v="3.5"/>
    <x v="7"/>
    <s v="28fb1599-962e-4f20-aa9b-c84cd33f25de"/>
    <s v="March 13, 2025 9:49:00 AM"/>
    <s v="March 13, 2025 10:05:26 AM"/>
    <s v="March 13, 2025 10:05:38 AM"/>
  </r>
  <r>
    <s v="Week1"/>
    <x v="2"/>
    <x v="38"/>
    <s v="SHERONDA RUNNELS"/>
    <n v="3.5"/>
    <x v="7"/>
    <s v="28fb1599-962e-4f20-aa9b-c84cd33f25de"/>
    <s v="March 13, 2025 4:03:53 AM"/>
    <s v="March 13, 2025 4:35:28 AM"/>
    <s v="March 13, 2025 4:37:21 AM"/>
  </r>
  <r>
    <s v="Week1"/>
    <x v="2"/>
    <x v="38"/>
    <s v="RAUL VELAZQUEZ"/>
    <n v="3.5"/>
    <x v="7"/>
    <s v="28fb1599-962e-4f20-aa9b-c84cd33f25de"/>
    <s v="March 13, 2025 6:25:26 AM"/>
    <s v="March 13, 2025 6:47:28 AM"/>
    <s v="March 13, 2025 6:52:04 AM"/>
  </r>
  <r>
    <s v="Week1"/>
    <x v="2"/>
    <x v="38"/>
    <s v="FRANCISCO CRUZ"/>
    <n v="3.5"/>
    <x v="7"/>
    <s v="28fb1599-962e-4f20-aa9b-c84cd33f25de"/>
    <s v="March 13, 2025 5:01:52 AM"/>
    <s v="March 13, 2025 5:25:56 AM"/>
    <s v="March 13, 2025 5:29:42 AM"/>
  </r>
  <r>
    <s v="Week1"/>
    <x v="2"/>
    <x v="38"/>
    <s v="NGUYET TRAN"/>
    <n v="3.5"/>
    <x v="7"/>
    <s v="28fb1599-962e-4f20-aa9b-c84cd33f25de"/>
    <s v="March 13, 2025 7:42:27 AM"/>
    <s v="March 13, 2025 8:13:57 AM"/>
    <s v="March 13, 2025 8:16:07 AM"/>
  </r>
  <r>
    <s v="Week1"/>
    <x v="3"/>
    <x v="38"/>
    <s v="SABRINA WILLIAMS"/>
    <n v="3.5"/>
    <x v="7"/>
    <s v="e73c0280-c8b9-44dd-8327-0781b6319a45"/>
    <s v="March 14, 2025 8:02:26 AM"/>
    <s v="March 14, 2025 8:24:14 AM"/>
    <s v="March 14, 2025 8:24:14 AM"/>
  </r>
  <r>
    <s v="Week1"/>
    <x v="3"/>
    <x v="38"/>
    <s v="TONIA FORSTER"/>
    <n v="3.5"/>
    <x v="7"/>
    <s v="e73c0280-c8b9-44dd-8327-0781b6319a45"/>
    <s v="March 14, 2025 4:00:26 AM"/>
    <s v="March 14, 2025 4:16:16 AM"/>
    <s v="March 14, 2025 4:16:16 AM"/>
  </r>
  <r>
    <s v="Week1"/>
    <x v="3"/>
    <x v="38"/>
    <s v="JANET COX"/>
    <n v="3.5"/>
    <x v="7"/>
    <s v="e73c0280-c8b9-44dd-8327-0781b6319a45"/>
    <s v="March 14, 2025 4:33:56 AM"/>
    <s v="March 14, 2025 4:59:22 AM"/>
    <s v="March 14, 2025 5:02:15 AM"/>
  </r>
  <r>
    <s v="Week1"/>
    <x v="3"/>
    <x v="38"/>
    <s v="DOROTHY MILLER"/>
    <n v="3.5"/>
    <x v="7"/>
    <s v="e73c0280-c8b9-44dd-8327-0781b6319a45"/>
    <s v="March 14, 2025 9:25:58 AM"/>
    <s v="March 14, 2025 9:52:57 AM"/>
    <s v="March 14, 2025 9:56:21 AM"/>
  </r>
  <r>
    <s v="Week1"/>
    <x v="3"/>
    <x v="38"/>
    <s v="SIMEON TRUJILLO"/>
    <n v="3.5"/>
    <x v="7"/>
    <s v="e73c0280-c8b9-44dd-8327-0781b6319a45"/>
    <s v="March 14, 2025 10:44:56 AM"/>
    <s v="March 14, 2025 11:24:57 AM"/>
    <s v="March 14, 2025 11:31:10 AM"/>
  </r>
  <r>
    <s v="Week1"/>
    <x v="3"/>
    <x v="38"/>
    <s v="ROBERT REYES"/>
    <n v="3.5"/>
    <x v="7"/>
    <s v="e73c0280-c8b9-44dd-8327-0781b6319a45"/>
    <s v="March 14, 2025 5:11:55 AM"/>
    <s v="March 14, 2025 5:33:26 AM"/>
    <s v="March 14, 2025 5:37:17 AM"/>
  </r>
  <r>
    <s v="Week1"/>
    <x v="3"/>
    <x v="38"/>
    <s v="SANDRA VIDAURE"/>
    <n v="3.5"/>
    <x v="7"/>
    <s v="e73c0280-c8b9-44dd-8327-0781b6319a45"/>
    <s v="March 14, 2025 4:44:56 AM"/>
    <s v="March 14, 2025 5:04:28 AM"/>
    <s v="March 14, 2025 5:09:24 AM"/>
  </r>
  <r>
    <s v="Week1"/>
    <x v="3"/>
    <x v="38"/>
    <s v="Floyd  Mckenzie"/>
    <n v="3.5"/>
    <x v="7"/>
    <s v="e73c0280-c8b9-44dd-8327-0781b6319a45"/>
    <s v="March 14, 2025 6:58:24 AM"/>
    <s v="March 14, 2025 7:41:26 AM"/>
    <s v="March 14, 2025 7:44:04 AM"/>
  </r>
  <r>
    <s v="Week1"/>
    <x v="3"/>
    <x v="38"/>
    <s v="THOMAS ROBERTS"/>
    <n v="3.5"/>
    <x v="7"/>
    <s v="e73c0280-c8b9-44dd-8327-0781b6319a45"/>
    <s v="March 14, 2025 6:58:24 AM"/>
    <s v="March 14, 2025 7:41:26 AM"/>
    <s v="March 14, 2025 7:44:06 AM"/>
  </r>
  <r>
    <s v="Week1"/>
    <x v="3"/>
    <x v="38"/>
    <s v="RICHARD PARSLEY"/>
    <n v="3.5"/>
    <x v="7"/>
    <s v="e73c0280-c8b9-44dd-8327-0781b6319a45"/>
    <s v="March 14, 2025 8:57:28 AM"/>
    <s v="March 14, 2025 9:08:29 AM"/>
    <s v="March 14, 2025 9:10:28 AM"/>
  </r>
  <r>
    <s v="Week1"/>
    <x v="0"/>
    <x v="39"/>
    <s v="STEVE  GONZALES"/>
    <n v="0"/>
    <x v="23"/>
    <s v="de836d4f-f612-47f8-bd63-fd7960263be1"/>
    <s v="March 11, 2025 10:09:27 AM"/>
    <s v="March 11, 2025 10:32:28 AM"/>
    <s v="March 11, 2025 10:45:56 AM"/>
  </r>
  <r>
    <s v="Week1"/>
    <x v="0"/>
    <x v="39"/>
    <s v="CAROL LOPEZ"/>
    <n v="3.5"/>
    <x v="23"/>
    <s v="de836d4f-f612-47f8-bd63-fd7960263be1"/>
    <s v="March 11, 2025 4:13:29 PM"/>
    <s v="March 11, 2025 4:40:26 PM"/>
    <s v="March 11, 2025 4:52:35 PM"/>
  </r>
  <r>
    <s v="Week1"/>
    <x v="0"/>
    <x v="39"/>
    <s v="VALENCIA HAWKINS"/>
    <n v="3.5"/>
    <x v="23"/>
    <s v="de836d4f-f612-47f8-bd63-fd7960263be1"/>
    <s v="March 11, 2025 12:41:59 PM"/>
    <s v="March 11, 2025 1:03:28 PM"/>
    <s v="March 11, 2025 1:14:05 PM"/>
  </r>
  <r>
    <s v="Week1"/>
    <x v="0"/>
    <x v="39"/>
    <s v="LASHONDA WILLIAMS"/>
    <n v="3.5"/>
    <x v="23"/>
    <s v="de836d4f-f612-47f8-bd63-fd7960263be1"/>
    <s v="March 11, 2025 11:00:25 AM"/>
    <s v="March 11, 2025 11:39:57 AM"/>
    <s v="March 11, 2025 11:44:03 AM"/>
  </r>
  <r>
    <s v="Week1"/>
    <x v="0"/>
    <x v="39"/>
    <s v="JERRY BESHIREES"/>
    <n v="7"/>
    <x v="23"/>
    <s v="de836d4f-f612-47f8-bd63-fd7960263be1"/>
    <s v="March 11, 2025 1:21:23 PM"/>
    <s v="March 11, 2025 1:41:59 PM"/>
    <s v="March 11, 2025 1:48:00 PM"/>
  </r>
  <r>
    <s v="Week1"/>
    <x v="0"/>
    <x v="39"/>
    <s v="CATHY JONES"/>
    <n v="3.5"/>
    <x v="23"/>
    <s v="de836d4f-f612-47f8-bd63-fd7960263be1"/>
    <s v="March 11, 2025 9:45:57 AM"/>
    <s v="March 11, 2025 9:54:59 AM"/>
    <s v="March 11, 2025 9:58:46 AM"/>
  </r>
  <r>
    <s v="Week1"/>
    <x v="0"/>
    <x v="39"/>
    <s v="MATTHEW SMITH"/>
    <n v="3.5"/>
    <x v="23"/>
    <s v="de836d4f-f612-47f8-bd63-fd7960263be1"/>
    <s v="March 11, 2025 8:38:28 AM"/>
    <s v="March 11, 2025 8:53:27 AM"/>
    <s v="March 11, 2025 8:56:16 AM"/>
  </r>
  <r>
    <s v="Week1"/>
    <x v="0"/>
    <x v="39"/>
    <s v="NIKOLINA GAGIC"/>
    <n v="3.5"/>
    <x v="23"/>
    <s v="de836d4f-f612-47f8-bd63-fd7960263be1"/>
    <s v="March 11, 2025 3:06:59 PM"/>
    <s v="March 11, 2025 3:26:30 PM"/>
    <s v="March 11, 2025 3:29:34 PM"/>
  </r>
  <r>
    <s v="Week1"/>
    <x v="0"/>
    <x v="39"/>
    <s v="JONATHAN COYNE"/>
    <n v="3.5"/>
    <x v="23"/>
    <s v="de836d4f-f612-47f8-bd63-fd7960263be1"/>
    <s v="March 11, 2025 2:30:57 PM"/>
    <s v="March 11, 2025 2:48:07 PM"/>
    <s v="March 11, 2025 2:48:07 PM"/>
  </r>
  <r>
    <s v="Week1"/>
    <x v="0"/>
    <x v="39"/>
    <s v="RUBY BOYD"/>
    <n v="3.5"/>
    <x v="23"/>
    <s v="de836d4f-f612-47f8-bd63-fd7960263be1"/>
    <s v="March 11, 2025 2:39:59 PM"/>
    <s v="March 11, 2025 3:42:28 PM"/>
    <s v="March 11, 2025 3:50:03 PM"/>
  </r>
  <r>
    <s v="Week1"/>
    <x v="0"/>
    <x v="39"/>
    <s v="FLORA TUCKER"/>
    <n v="3.5"/>
    <x v="23"/>
    <s v="de836d4f-f612-47f8-bd63-fd7960263be1"/>
    <s v="March 11, 2025 11:18:29 AM"/>
    <s v="March 11, 2025 11:53:29 AM"/>
    <s v="March 11, 2025 11:58:08 AM"/>
  </r>
  <r>
    <s v="Week1"/>
    <x v="1"/>
    <x v="39"/>
    <s v="KELTON MORRISON"/>
    <n v="3.5"/>
    <x v="23"/>
    <s v="e5943340-2125-4d9c-b065-18ff7bb629c3"/>
    <s v="March 12, 2025 8:26:58 AM"/>
    <s v="March 12, 2025 9:03:57 AM"/>
    <s v="March 12, 2025 9:05:08 AM"/>
  </r>
  <r>
    <s v="Week1"/>
    <x v="1"/>
    <x v="39"/>
    <s v="KESHA BLAKE"/>
    <n v="3.5"/>
    <x v="23"/>
    <s v="e5943340-2125-4d9c-b065-18ff7bb629c3"/>
    <s v="March 12, 2025 2:23:26 PM"/>
    <s v="March 12, 2025 4:24:58 PM"/>
    <s v="March 12, 2025 4:32:32 PM"/>
  </r>
  <r>
    <s v="Week1"/>
    <x v="1"/>
    <x v="39"/>
    <s v="PAUL BURDEN"/>
    <n v="3.5"/>
    <x v="23"/>
    <s v="e5943340-2125-4d9c-b065-18ff7bb629c3"/>
    <s v="March 12, 2025 2:46:57 PM"/>
    <s v="March 12, 2025 4:24:58 PM"/>
    <s v="March 12, 2025 4:31:36 PM"/>
  </r>
  <r>
    <s v="Week1"/>
    <x v="1"/>
    <x v="39"/>
    <s v="PATRICIA SCOTT"/>
    <n v="3.5"/>
    <x v="23"/>
    <s v="e5943340-2125-4d9c-b065-18ff7bb629c3"/>
    <s v="March 12, 2025 10:21:56 AM"/>
    <s v="March 12, 2025 10:45:58 AM"/>
    <s v="March 12, 2025 10:59:44 AM"/>
  </r>
  <r>
    <s v="Week1"/>
    <x v="1"/>
    <x v="39"/>
    <s v="KENNETH GARCIA"/>
    <n v="3.5"/>
    <x v="23"/>
    <s v="e5943340-2125-4d9c-b065-18ff7bb629c3"/>
    <s v="March 12, 2025 9:19:28 AM"/>
    <s v="March 12, 2025 9:45:58 AM"/>
    <s v="March 12, 2025 9:45:58 AM"/>
  </r>
  <r>
    <s v="Week1"/>
    <x v="1"/>
    <x v="39"/>
    <s v="RICARDO ZAMORA"/>
    <n v="3.5"/>
    <x v="23"/>
    <s v="e5943340-2125-4d9c-b065-18ff7bb629c3"/>
    <s v="March 12, 2025 1:26:59 PM"/>
    <s v="March 12, 2025 1:47:27 PM"/>
    <s v="March 12, 2025 1:49:07 PM"/>
  </r>
  <r>
    <s v="Week1"/>
    <x v="1"/>
    <x v="39"/>
    <s v="RICHARD ALEXANDER"/>
    <n v="3.5"/>
    <x v="23"/>
    <s v="e5943340-2125-4d9c-b065-18ff7bb629c3"/>
    <s v="March 12, 2025 3:11:23 PM"/>
    <s v="March 12, 2025 4:37:29 PM"/>
    <s v="March 12, 2025 4:50:08 PM"/>
  </r>
  <r>
    <s v="Week1"/>
    <x v="2"/>
    <x v="39"/>
    <s v="ANNIE BUTLER"/>
    <n v="3.5"/>
    <x v="23"/>
    <s v="be133940-9138-424f-8195-3c3c559ec0cb"/>
    <s v="March 13, 2025 2:38:29 PM"/>
    <s v="March 13, 2025 3:04:29 PM"/>
    <s v="March 13, 2025 3:07:04 PM"/>
  </r>
  <r>
    <s v="Week1"/>
    <x v="2"/>
    <x v="39"/>
    <s v="ALEXIS HIGHTOWER"/>
    <n v="3.5"/>
    <x v="23"/>
    <s v="be133940-9138-424f-8195-3c3c559ec0cb"/>
    <s v="March 13, 2025 3:21:27 PM"/>
    <s v="March 13, 2025 3:43:29 PM"/>
    <s v="March 13, 2025 3:47:06 PM"/>
  </r>
  <r>
    <s v="Week1"/>
    <x v="2"/>
    <x v="39"/>
    <s v="ALISIA MOSLEY"/>
    <n v="3.5"/>
    <x v="23"/>
    <s v="be133940-9138-424f-8195-3c3c559ec0cb"/>
    <s v="March 13, 2025 11:10:58 AM"/>
    <s v="March 13, 2025 11:20:59 AM"/>
    <s v="March 13, 2025 11:23:47 AM"/>
  </r>
  <r>
    <s v="Week1"/>
    <x v="2"/>
    <x v="39"/>
    <s v="EMMA SMITH"/>
    <n v="3.5"/>
    <x v="23"/>
    <s v="be133940-9138-424f-8195-3c3c559ec0cb"/>
    <s v="March 13, 2025 3:52:58 PM"/>
    <s v="March 13, 2025 4:39:54 PM"/>
    <s v="March 13, 2025 4:39:54 PM"/>
  </r>
  <r>
    <s v="Week1"/>
    <x v="2"/>
    <x v="39"/>
    <s v="CARLA PADILLA"/>
    <n v="3.5"/>
    <x v="23"/>
    <s v="be133940-9138-424f-8195-3c3c559ec0cb"/>
    <s v="March 13, 2025 1:19:26 PM"/>
    <s v="March 13, 2025 1:48:56 PM"/>
    <s v="March 13, 2025 1:54:15 PM"/>
  </r>
  <r>
    <s v="Week1"/>
    <x v="2"/>
    <x v="39"/>
    <s v="EDDIE DAWSON"/>
    <n v="3.5"/>
    <x v="23"/>
    <s v="be133940-9138-424f-8195-3c3c559ec0cb"/>
    <s v="March 13, 2025 8:53:59 AM"/>
    <s v="March 13, 2025 9:14:25 AM"/>
    <s v="March 13, 2025 9:24:02 AM"/>
  </r>
  <r>
    <s v="Week1"/>
    <x v="2"/>
    <x v="39"/>
    <s v="LOREN DIXON"/>
    <n v="3.5"/>
    <x v="23"/>
    <s v="be133940-9138-424f-8195-3c3c559ec0cb"/>
    <s v="March 13, 2025 10:04:23 AM"/>
    <s v="March 13, 2025 10:25:58 AM"/>
    <s v="March 13, 2025 10:27:23 AM"/>
  </r>
  <r>
    <s v="Week1"/>
    <x v="2"/>
    <x v="39"/>
    <s v="PAMELA PRICE"/>
    <n v="3.5"/>
    <x v="23"/>
    <s v="be133940-9138-424f-8195-3c3c559ec0cb"/>
    <s v="March 13, 2025 8:32:27 AM"/>
    <s v="March 13, 2025 8:46:55 AM"/>
    <s v="March 13, 2025 8:51:09 AM"/>
  </r>
  <r>
    <s v="Week1"/>
    <x v="2"/>
    <x v="39"/>
    <s v="SHIRLETHA VAUGHN"/>
    <n v="3.5"/>
    <x v="23"/>
    <s v="be133940-9138-424f-8195-3c3c559ec0cb"/>
    <s v="March 13, 2025 12:56:58 PM"/>
    <s v="March 13, 2025 1:09:28 PM"/>
    <s v="March 13, 2025 1:11:40 PM"/>
  </r>
  <r>
    <s v="Week1"/>
    <x v="2"/>
    <x v="39"/>
    <s v="FIDENCIO ALVAREZ JR"/>
    <n v="3.5"/>
    <x v="23"/>
    <s v="be133940-9138-424f-8195-3c3c559ec0cb"/>
    <s v="March 13, 2025 2:23:22 PM"/>
    <s v="March 13, 2025 2:39:00 PM"/>
    <s v="March 13, 2025 2:52:19 PM"/>
  </r>
  <r>
    <s v="Week1"/>
    <x v="5"/>
    <x v="40"/>
    <s v="LUCIA ANGELES"/>
    <n v="3.5"/>
    <x v="3"/>
    <s v="c878650c-ef6a-4810-9063-f21e0e726a55"/>
    <s v="March 10, 2025 9:37:27 AM"/>
    <s v="March 10, 2025 9:54:57 AM"/>
    <s v="March 10, 2025 9:56:05 AM"/>
  </r>
  <r>
    <s v="Week1"/>
    <x v="5"/>
    <x v="40"/>
    <s v="PAT OUM"/>
    <n v="3.5"/>
    <x v="3"/>
    <s v="c878650c-ef6a-4810-9063-f21e0e726a55"/>
    <s v="March 10, 2025 11:31:28 AM"/>
    <s v="March 10, 2025 12:25:58 PM"/>
    <s v="March 10, 2025 12:30:21 PM"/>
  </r>
  <r>
    <s v="Week1"/>
    <x v="5"/>
    <x v="40"/>
    <s v="JOHN ONCKEN"/>
    <n v="3.5"/>
    <x v="3"/>
    <s v="c878650c-ef6a-4810-9063-f21e0e726a55"/>
    <s v="March 10, 2025 4:11:57 PM"/>
    <s v="March 10, 2025 4:33:25 PM"/>
    <s v="March 10, 2025 4:36:10 PM"/>
  </r>
  <r>
    <s v="Week1"/>
    <x v="5"/>
    <x v="40"/>
    <s v="NATASHA LUTSCH"/>
    <n v="3.5"/>
    <x v="3"/>
    <s v="c878650c-ef6a-4810-9063-f21e0e726a55"/>
    <s v="March 10, 2025 12:55:29 PM"/>
    <s v="March 10, 2025 1:28:29 PM"/>
    <s v="March 10, 2025 1:30:09 PM"/>
  </r>
  <r>
    <s v="Week1"/>
    <x v="5"/>
    <x v="40"/>
    <s v="GETACHEW ALALA"/>
    <n v="3.5"/>
    <x v="3"/>
    <s v="c878650c-ef6a-4810-9063-f21e0e726a55"/>
    <s v="March 10, 2025 9:20:27 AM"/>
    <s v="March 10, 2025 10:11:57 AM"/>
    <s v="March 10, 2025 10:14:43 AM"/>
  </r>
  <r>
    <s v="Week1"/>
    <x v="5"/>
    <x v="40"/>
    <s v="TAMIKA BATES"/>
    <n v="3.5"/>
    <x v="3"/>
    <s v="c878650c-ef6a-4810-9063-f21e0e726a55"/>
    <s v="March 10, 2025 10:55:22 AM"/>
    <s v="March 10, 2025 11:55:57 AM"/>
    <s v="March 10, 2025 11:57:46 AM"/>
  </r>
  <r>
    <s v="Week1"/>
    <x v="6"/>
    <x v="40"/>
    <s v="MARIA MADERA"/>
    <n v="3.5"/>
    <x v="3"/>
    <s v="50484a68-dfe1-45f9-af76-dc361b1a0623"/>
    <s v="March 16, 2025 9:37:26 AM"/>
    <s v="March 16, 2025 9:52:23 AM"/>
    <s v="March 16, 2025 9:55:27 AM"/>
  </r>
  <r>
    <s v="Week1"/>
    <x v="6"/>
    <x v="40"/>
    <s v="BETTY ROSS"/>
    <n v="3.5"/>
    <x v="3"/>
    <s v="50484a68-dfe1-45f9-af76-dc361b1a0623"/>
    <s v="March 16, 2025 10:32:59 AM"/>
    <s v="March 16, 2025 10:44:58 AM"/>
    <s v="March 16, 2025 10:56:03 AM"/>
  </r>
  <r>
    <s v="Week1"/>
    <x v="6"/>
    <x v="40"/>
    <s v="Paula Leimer"/>
    <n v="3.5"/>
    <x v="3"/>
    <s v="50484a68-dfe1-45f9-af76-dc361b1a0623"/>
    <s v="March 16, 2025 12:09:23 PM"/>
    <s v="March 16, 2025 12:47:59 PM"/>
    <s v="March 16, 2025 12:49:07 PM"/>
  </r>
  <r>
    <s v="Week1"/>
    <x v="6"/>
    <x v="40"/>
    <s v="PEGGY BARBER"/>
    <n v="3.5"/>
    <x v="3"/>
    <s v="50484a68-dfe1-45f9-af76-dc361b1a0623"/>
    <s v="March 16, 2025 8:09:29 AM"/>
    <s v="March 16, 2025 8:21:00 AM"/>
    <s v="March 16, 2025 8:21:40 AM"/>
  </r>
  <r>
    <s v="Week1"/>
    <x v="6"/>
    <x v="40"/>
    <s v="RACHEL KENNEDY"/>
    <n v="3.5"/>
    <x v="3"/>
    <s v="50484a68-dfe1-45f9-af76-dc361b1a0623"/>
    <s v="March 16, 2025 12:56:25 PM"/>
    <s v="March 16, 2025 1:55:28 PM"/>
    <s v="March 16, 2025 2:02:00 PM"/>
  </r>
  <r>
    <s v="Week1"/>
    <x v="6"/>
    <x v="40"/>
    <s v="RAYLAND HAYNES"/>
    <n v="3.5"/>
    <x v="3"/>
    <s v="50484a68-dfe1-45f9-af76-dc361b1a0623"/>
    <s v="March 16, 2025 8:57:28 AM"/>
    <s v="March 16, 2025 9:11:58 AM"/>
    <s v="March 16, 2025 9:19:50 AM"/>
  </r>
  <r>
    <s v="Week1"/>
    <x v="0"/>
    <x v="41"/>
    <s v="VERNON THOMAS"/>
    <n v="3.5"/>
    <x v="20"/>
    <s v="cdf7639a-d23b-471d-a761-23324ca374ee"/>
    <s v="March 11, 2025 7:58:57 AM"/>
    <s v="March 11, 2025 8:28:56 AM"/>
    <s v="March 11, 2025 8:34:43 AM"/>
  </r>
  <r>
    <s v="Week1"/>
    <x v="0"/>
    <x v="41"/>
    <s v="JESUS RODRIGUEZ"/>
    <n v="3.5"/>
    <x v="20"/>
    <s v="cdf7639a-d23b-471d-a761-23324ca374ee"/>
    <s v="March 11, 2025 6:45:25 AM"/>
    <s v="March 11, 2025 7:24:59 AM"/>
    <s v="March 11, 2025 7:28:28 AM"/>
  </r>
  <r>
    <s v="Week1"/>
    <x v="0"/>
    <x v="41"/>
    <s v="Jose Guadalupe Jaime"/>
    <n v="3.5"/>
    <x v="20"/>
    <s v="cdf7639a-d23b-471d-a761-23324ca374ee"/>
    <s v="March 11, 2025 10:42:57 AM"/>
    <s v="March 11, 2025 10:59:27 AM"/>
    <s v="March 11, 2025 11:03:13 AM"/>
  </r>
  <r>
    <s v="Week1"/>
    <x v="0"/>
    <x v="41"/>
    <s v="VERNITA  ROBERSON "/>
    <n v="3.5"/>
    <x v="20"/>
    <s v="cdf7639a-d23b-471d-a761-23324ca374ee"/>
    <s v="March 11, 2025 4:43:29 AM"/>
    <s v="March 11, 2025 5:25:56 AM"/>
    <s v="March 11, 2025 5:29:00 AM"/>
  </r>
  <r>
    <s v="Week1"/>
    <x v="0"/>
    <x v="41"/>
    <s v="ANTHONY  HENSON "/>
    <n v="3.5"/>
    <x v="20"/>
    <s v="cdf7639a-d23b-471d-a761-23324ca374ee"/>
    <s v="March 11, 2025 10:00:25 AM"/>
    <s v="March 11, 2025 10:14:59 AM"/>
    <s v="March 11, 2025 10:17:14 AM"/>
  </r>
  <r>
    <s v="Week1"/>
    <x v="1"/>
    <x v="41"/>
    <s v="VICENTE OLAYO"/>
    <n v="3.5"/>
    <x v="20"/>
    <s v="a281f0f3-e8bb-4ba0-82d5-3c076dfea478"/>
    <s v="March 12, 2025 4:24:57 AM"/>
    <s v="March 12, 2025 4:53:27 AM"/>
    <s v="March 12, 2025 4:58:44 AM"/>
  </r>
  <r>
    <s v="Week1"/>
    <x v="1"/>
    <x v="41"/>
    <s v="NATHANIEL SHAW"/>
    <n v="3.5"/>
    <x v="20"/>
    <s v="a281f0f3-e8bb-4ba0-82d5-3c076dfea478"/>
    <s v="March 12, 2025 9:23:59 AM"/>
    <s v="March 12, 2025 9:45:51 AM"/>
    <s v="March 12, 2025 9:55:54 AM"/>
  </r>
  <r>
    <s v="Week1"/>
    <x v="1"/>
    <x v="41"/>
    <s v="MARK NEWMAN"/>
    <n v="3.5"/>
    <x v="20"/>
    <s v="a281f0f3-e8bb-4ba0-82d5-3c076dfea478"/>
    <s v="March 12, 2025 10:20:59 AM"/>
    <s v="March 12, 2025 10:55:27 AM"/>
    <s v="March 12, 2025 10:58:31 AM"/>
  </r>
  <r>
    <s v="Week1"/>
    <x v="1"/>
    <x v="41"/>
    <s v="VANICE WEBB"/>
    <n v="3.5"/>
    <x v="20"/>
    <s v="a281f0f3-e8bb-4ba0-82d5-3c076dfea478"/>
    <s v="March 12, 2025 5:20:27 AM"/>
    <s v="March 12, 2025 5:50:59 AM"/>
    <s v="March 12, 2025 5:57:33 AM"/>
  </r>
  <r>
    <s v="Week1"/>
    <x v="2"/>
    <x v="41"/>
    <s v="LLOYD RICHARDSON"/>
    <n v="3.5"/>
    <x v="20"/>
    <s v="6151d2ef-2932-4f96-863b-188d353d81eb"/>
    <s v="March 13, 2025 8:18:29 AM"/>
    <s v="March 13, 2025 8:49:58 AM"/>
    <s v="March 13, 2025 8:55:50 AM"/>
  </r>
  <r>
    <s v="Week1"/>
    <x v="2"/>
    <x v="41"/>
    <s v="LYNNE PERFETTI"/>
    <n v="3.5"/>
    <x v="20"/>
    <s v="6151d2ef-2932-4f96-863b-188d353d81eb"/>
    <s v="March 13, 2025 10:18:54 AM"/>
    <s v="March 13, 2025 10:58:50 AM"/>
    <s v="March 13, 2025 11:03:05 AM"/>
  </r>
  <r>
    <s v="Week1"/>
    <x v="2"/>
    <x v="41"/>
    <s v="Melvin Rios-Mendez "/>
    <n v="3.5"/>
    <x v="20"/>
    <s v="6151d2ef-2932-4f96-863b-188d353d81eb"/>
    <s v="March 13, 2025 8:32:26 AM"/>
    <s v="March 13, 2025 9:12:21 AM"/>
    <s v="March 13, 2025 9:13:59 AM"/>
  </r>
  <r>
    <s v="Week1"/>
    <x v="3"/>
    <x v="41"/>
    <s v="GABRIELLE WHITE"/>
    <n v="3.5"/>
    <x v="20"/>
    <s v="22bd3fff-f7de-47f9-9afe-04f9a2a2fea5"/>
    <s v="March 14, 2025 7:08:27 AM"/>
    <s v="March 14, 2025 9:00:05 AM"/>
    <s v="March 14, 2025 9:00:05 AM"/>
  </r>
  <r>
    <s v="Week1"/>
    <x v="3"/>
    <x v="41"/>
    <s v="JOSE ESTRADA"/>
    <n v="3.5"/>
    <x v="20"/>
    <s v="22bd3fff-f7de-47f9-9afe-04f9a2a2fea5"/>
    <s v="March 14, 2025 4:53:28 AM"/>
    <s v="March 14, 2025 5:16:28 AM"/>
    <s v="March 14, 2025 5:20:06 AM"/>
  </r>
  <r>
    <s v="Week1"/>
    <x v="3"/>
    <x v="41"/>
    <s v="ROBERTA HYMAN"/>
    <n v="10.5"/>
    <x v="20"/>
    <s v="22bd3fff-f7de-47f9-9afe-04f9a2a2fea5"/>
    <s v="March 14, 2025 5:33:24 AM"/>
    <s v="March 14, 2025 6:16:29 AM"/>
    <s v="March 14, 2025 6:18:38 AM"/>
  </r>
  <r>
    <s v="Week1"/>
    <x v="6"/>
    <x v="41"/>
    <s v="THELMA COOKS"/>
    <n v="3.5"/>
    <x v="20"/>
    <s v="518f6574-7f1d-4177-9923-2cb597bbc195"/>
    <s v="March 16, 2025 7:51:27 AM"/>
    <s v="March 16, 2025 8:25:27 AM"/>
    <s v="March 16, 2025 8:27:07 AM"/>
  </r>
  <r>
    <s v="Week1"/>
    <x v="6"/>
    <x v="41"/>
    <s v="HOWARD COLEMAN JR"/>
    <n v="3.5"/>
    <x v="20"/>
    <s v="518f6574-7f1d-4177-9923-2cb597bbc195"/>
    <s v="March 16, 2025 12:29:27 PM"/>
    <s v="March 16, 2025 12:45:58 PM"/>
    <s v="March 16, 2025 12:49:40 PM"/>
  </r>
  <r>
    <s v="Week1"/>
    <x v="6"/>
    <x v="41"/>
    <s v="VERLEE WILLIAMS"/>
    <n v="3.5"/>
    <x v="20"/>
    <s v="518f6574-7f1d-4177-9923-2cb597bbc195"/>
    <s v="March 16, 2025 11:35:24 AM"/>
    <s v="March 16, 2025 11:56:29 AM"/>
    <s v="March 16, 2025 12:01:10 PM"/>
  </r>
  <r>
    <s v="Week1"/>
    <x v="6"/>
    <x v="41"/>
    <s v="DEBRA REED"/>
    <n v="3.5"/>
    <x v="20"/>
    <s v="518f6574-7f1d-4177-9923-2cb597bbc195"/>
    <s v="March 16, 2025 9:33:21 AM"/>
    <s v="March 16, 2025 10:25:53 AM"/>
    <s v="March 16, 2025 10:30:42 AM"/>
  </r>
  <r>
    <s v="Week1"/>
    <x v="6"/>
    <x v="41"/>
    <s v="GUSSIE LEWIS"/>
    <n v="3.5"/>
    <x v="20"/>
    <s v="518f6574-7f1d-4177-9923-2cb597bbc195"/>
    <s v="March 16, 2025 2:15:29 PM"/>
    <s v="March 16, 2025 2:32:57 PM"/>
    <s v="March 16, 2025 2:41:50 PM"/>
  </r>
  <r>
    <s v="Week1"/>
    <x v="6"/>
    <x v="41"/>
    <s v="UGOCHI UGWU"/>
    <n v="3.5"/>
    <x v="20"/>
    <s v="518f6574-7f1d-4177-9923-2cb597bbc195"/>
    <s v="March 16, 2025 9:06:27 AM"/>
    <s v="March 16, 2025 9:47:56 AM"/>
    <s v="March 16, 2025 9:50:05 AM"/>
  </r>
  <r>
    <s v="Week1"/>
    <x v="0"/>
    <x v="42"/>
    <s v="ALMA AVINA"/>
    <n v="3.5"/>
    <x v="24"/>
    <s v="3972ceb3-2ab9-42f6-926b-1e3f29c45bc9"/>
    <s v="March 11, 2025 9:45:26 AM"/>
    <s v="March 11, 2025 10:18:59 AM"/>
    <s v="March 11, 2025 10:21:39 AM"/>
  </r>
  <r>
    <s v="Week1"/>
    <x v="0"/>
    <x v="42"/>
    <s v="LORA HACKWORTH"/>
    <n v="3.5"/>
    <x v="24"/>
    <s v="3972ceb3-2ab9-42f6-926b-1e3f29c45bc9"/>
    <s v="March 11, 2025 11:00:26 AM"/>
    <s v="March 11, 2025 11:45:56 AM"/>
    <s v="March 11, 2025 11:49:07 AM"/>
  </r>
  <r>
    <s v="Week1"/>
    <x v="0"/>
    <x v="42"/>
    <s v="Norma Velazquez"/>
    <n v="3.5"/>
    <x v="24"/>
    <s v="3972ceb3-2ab9-42f6-926b-1e3f29c45bc9"/>
    <s v="March 11, 2025 1:09:24 PM"/>
    <s v="March 11, 2025 1:52:54 PM"/>
    <s v="March 11, 2025 1:52:54 PM"/>
  </r>
  <r>
    <s v="Week1"/>
    <x v="0"/>
    <x v="42"/>
    <s v="LUCY BREWER"/>
    <n v="3.5"/>
    <x v="24"/>
    <s v="3972ceb3-2ab9-42f6-926b-1e3f29c45bc9"/>
    <s v="March 11, 2025 7:51:27 AM"/>
    <s v="March 11, 2025 8:39:54 AM"/>
    <s v="March 11, 2025 8:43:02 AM"/>
  </r>
  <r>
    <s v="Week1"/>
    <x v="0"/>
    <x v="42"/>
    <s v="ROSA CARILLO"/>
    <n v="3.5"/>
    <x v="24"/>
    <s v="3972ceb3-2ab9-42f6-926b-1e3f29c45bc9"/>
    <s v="March 11, 2025 2:15:31 PM"/>
    <s v="March 11, 2025 2:54:53 PM"/>
    <s v="March 11, 2025 2:57:10 PM"/>
  </r>
  <r>
    <s v="Week1"/>
    <x v="0"/>
    <x v="42"/>
    <s v="SONDRA ATES"/>
    <n v="3.5"/>
    <x v="24"/>
    <s v="3972ceb3-2ab9-42f6-926b-1e3f29c45bc9"/>
    <s v="March 11, 2025 7:15:22 AM"/>
    <s v="March 11, 2025 9:11:26 AM"/>
    <s v="March 11, 2025 9:16:25 AM"/>
  </r>
  <r>
    <s v="Week1"/>
    <x v="0"/>
    <x v="42"/>
    <s v="GWENDOLYN BRANTLEY"/>
    <n v="3.5"/>
    <x v="24"/>
    <s v="3972ceb3-2ab9-42f6-926b-1e3f29c45bc9"/>
    <s v="March 11, 2025 12:15:22 PM"/>
    <s v="March 11, 2025 12:45:28 PM"/>
    <s v="March 11, 2025 12:48:34 PM"/>
  </r>
  <r>
    <s v="Week1"/>
    <x v="0"/>
    <x v="42"/>
    <s v="HOWARD COLEMAN JR"/>
    <n v="3.5"/>
    <x v="24"/>
    <s v="3972ceb3-2ab9-42f6-926b-1e3f29c45bc9"/>
    <s v="March 11, 2025 3:25:22 PM"/>
    <s v="March 11, 2025 3:52:26 PM"/>
    <s v="March 11, 2025 3:57:50 PM"/>
  </r>
  <r>
    <s v="Week1"/>
    <x v="0"/>
    <x v="42"/>
    <s v="VICTOR BENITEZ-LUGO"/>
    <n v="3.5"/>
    <x v="24"/>
    <s v="3972ceb3-2ab9-42f6-926b-1e3f29c45bc9"/>
    <s v="March 11, 2025 6:16:23 AM"/>
    <s v="March 11, 2025 6:28:55 AM"/>
    <s v="March 11, 2025 6:32:46 AM"/>
  </r>
  <r>
    <s v="Week1"/>
    <x v="0"/>
    <x v="42"/>
    <s v="MICHAEL LOVE"/>
    <n v="3.5"/>
    <x v="24"/>
    <s v="3972ceb3-2ab9-42f6-926b-1e3f29c45bc9"/>
    <s v="March 11, 2025 11:31:28 AM"/>
    <s v="March 11, 2025 11:51:22 AM"/>
    <s v="March 11, 2025 11:55:16 AM"/>
  </r>
  <r>
    <s v="Week1"/>
    <x v="0"/>
    <x v="42"/>
    <s v="MELVIN FONTAINE"/>
    <n v="3.5"/>
    <x v="24"/>
    <s v="3972ceb3-2ab9-42f6-926b-1e3f29c45bc9"/>
    <s v="March 11, 2025 10:44:59 AM"/>
    <s v="March 11, 2025 11:20:59 AM"/>
    <s v="March 11, 2025 11:24:44 AM"/>
  </r>
  <r>
    <s v="Week1"/>
    <x v="0"/>
    <x v="42"/>
    <s v="ROSENDO SOTO"/>
    <n v="3.5"/>
    <x v="24"/>
    <s v="3972ceb3-2ab9-42f6-926b-1e3f29c45bc9"/>
    <s v="March 11, 2025 2:36:20 PM"/>
    <s v="March 11, 2025 3:01:25 PM"/>
    <s v="March 11, 2025 3:06:21 PM"/>
  </r>
  <r>
    <s v="Week1"/>
    <x v="1"/>
    <x v="42"/>
    <s v="CRUZ MORENO"/>
    <n v="0"/>
    <x v="24"/>
    <s v="793e57cb-a259-490b-9c20-413b6b409141"/>
    <s v="March 12, 2025 9:49:28 AM"/>
    <s v="March 12, 2025 10:07:29 AM"/>
    <s v="March 12, 2025 10:12:52 AM"/>
  </r>
  <r>
    <s v="Week1"/>
    <x v="1"/>
    <x v="42"/>
    <s v="LINDA SMITH"/>
    <n v="3.5"/>
    <x v="24"/>
    <s v="793e57cb-a259-490b-9c20-413b6b409141"/>
    <s v="March 12, 2025 8:51:25 AM"/>
    <s v="March 12, 2025 9:40:52 AM"/>
    <s v="March 12, 2025 9:47:12 AM"/>
  </r>
  <r>
    <s v="Week1"/>
    <x v="1"/>
    <x v="42"/>
    <s v="JENNIFER HUTTON"/>
    <n v="3.5"/>
    <x v="24"/>
    <s v="793e57cb-a259-490b-9c20-413b6b409141"/>
    <s v="March 12, 2025 7:31:27 AM"/>
    <s v="March 12, 2025 7:58:49 AM"/>
    <s v="March 12, 2025 8:08:20 AM"/>
  </r>
  <r>
    <s v="Week1"/>
    <x v="1"/>
    <x v="42"/>
    <s v="HEBER VELASQUEZ"/>
    <n v="3.5"/>
    <x v="24"/>
    <s v="793e57cb-a259-490b-9c20-413b6b409141"/>
    <s v="March 12, 2025 6:11:56 AM"/>
    <s v="March 12, 2025 6:48:58 AM"/>
    <s v="March 12, 2025 6:51:38 AM"/>
  </r>
  <r>
    <s v="Week1"/>
    <x v="1"/>
    <x v="42"/>
    <s v="ALFONSO RODRIGUEZ"/>
    <n v="3.5"/>
    <x v="24"/>
    <s v="793e57cb-a259-490b-9c20-413b6b409141"/>
    <s v="March 12, 2025 2:27:53 PM"/>
    <s v="March 12, 2025 3:41:26 PM"/>
    <s v="March 12, 2025 3:43:53 PM"/>
  </r>
  <r>
    <s v="Week1"/>
    <x v="1"/>
    <x v="42"/>
    <s v="JESUS MALTOS"/>
    <n v="3.5"/>
    <x v="24"/>
    <s v="793e57cb-a259-490b-9c20-413b6b409141"/>
    <s v="March 12, 2025 10:34:23 AM"/>
    <s v="March 12, 2025 11:02:59 AM"/>
    <s v="March 12, 2025 11:06:12 AM"/>
  </r>
  <r>
    <s v="Week1"/>
    <x v="1"/>
    <x v="42"/>
    <s v="MARIA LOPEZ"/>
    <n v="3.5"/>
    <x v="24"/>
    <s v="793e57cb-a259-490b-9c20-413b6b409141"/>
    <s v="March 12, 2025 10:50:24 AM"/>
    <s v="March 12, 2025 11:12:57 AM"/>
    <s v="March 12, 2025 11:15:07 AM"/>
  </r>
  <r>
    <s v="Week1"/>
    <x v="1"/>
    <x v="42"/>
    <s v="JOSHUA GARNER"/>
    <n v="3.5"/>
    <x v="24"/>
    <s v="793e57cb-a259-490b-9c20-413b6b409141"/>
    <s v="March 12, 2025 1:25:57 PM"/>
    <s v="March 12, 2025 2:09:58 PM"/>
    <s v="March 12, 2025 2:12:02 PM"/>
  </r>
  <r>
    <s v="Week1"/>
    <x v="1"/>
    <x v="42"/>
    <s v="VALENTIN LUNA"/>
    <n v="3.5"/>
    <x v="24"/>
    <s v="793e57cb-a259-490b-9c20-413b6b409141"/>
    <s v="March 12, 2025 3:18:58 PM"/>
    <s v="March 12, 2025 3:52:25 PM"/>
    <s v="March 12, 2025 3:55:06 PM"/>
  </r>
  <r>
    <s v="Week1"/>
    <x v="1"/>
    <x v="42"/>
    <s v="IVA (JEWELL) CROSS"/>
    <n v="3.5"/>
    <x v="24"/>
    <s v="793e57cb-a259-490b-9c20-413b6b409141"/>
    <s v="March 12, 2025 8:19:28 AM"/>
    <s v="March 12, 2025 8:36:27 AM"/>
    <s v="March 12, 2025 8:38:47 AM"/>
  </r>
  <r>
    <s v="Week1"/>
    <x v="1"/>
    <x v="42"/>
    <s v="DARRIN WATTS"/>
    <n v="3.5"/>
    <x v="24"/>
    <s v="793e57cb-a259-490b-9c20-413b6b409141"/>
    <s v="March 12, 2025 2:27:53 PM"/>
    <s v="March 12, 2025 3:09:23 PM"/>
    <s v="March 12, 2025 3:15:15 PM"/>
  </r>
  <r>
    <s v="Week1"/>
    <x v="2"/>
    <x v="42"/>
    <s v="ROBERT REYES"/>
    <n v="3.5"/>
    <x v="24"/>
    <s v="a16e1b5f-67ec-4e5b-a868-d9e12f1525b0"/>
    <s v="March 13, 2025 5:45:26 AM"/>
    <s v="March 13, 2025 6:18:59 AM"/>
    <s v="March 13, 2025 6:24:04 AM"/>
  </r>
  <r>
    <s v="Week1"/>
    <x v="2"/>
    <x v="42"/>
    <s v="KELLIE MESSICK"/>
    <n v="3.5"/>
    <x v="24"/>
    <s v="a16e1b5f-67ec-4e5b-a868-d9e12f1525b0"/>
    <s v="March 13, 2025 6:44:55 AM"/>
    <s v="March 13, 2025 7:34:54 AM"/>
    <s v="March 13, 2025 7:38:16 AM"/>
  </r>
  <r>
    <s v="Week1"/>
    <x v="2"/>
    <x v="42"/>
    <s v="PAMELA KELLUM"/>
    <n v="0"/>
    <x v="24"/>
    <s v="a16e1b5f-67ec-4e5b-a868-d9e12f1525b0"/>
    <s v="March 13, 2025 7:49:59 AM"/>
    <s v="March 13, 2025 8:27:53 AM"/>
    <s v="March 13, 2025 8:31:24 AM"/>
  </r>
  <r>
    <s v="Week1"/>
    <x v="2"/>
    <x v="42"/>
    <s v="KENT TURNER"/>
    <n v="3.5"/>
    <x v="24"/>
    <s v="a16e1b5f-67ec-4e5b-a868-d9e12f1525b0"/>
    <s v="March 13, 2025 2:10:54 PM"/>
    <s v="March 13, 2025 3:05:27 PM"/>
    <s v="March 13, 2025 3:07:31 PM"/>
  </r>
  <r>
    <s v="Week1"/>
    <x v="2"/>
    <x v="42"/>
    <s v="GENE LONG"/>
    <n v="3.5"/>
    <x v="24"/>
    <s v="a16e1b5f-67ec-4e5b-a868-d9e12f1525b0"/>
    <s v="March 13, 2025 12:52:53 PM"/>
    <s v="March 13, 2025 1:44:59 PM"/>
    <s v="March 13, 2025 1:47:21 PM"/>
  </r>
  <r>
    <s v="Week1"/>
    <x v="2"/>
    <x v="42"/>
    <s v="GARLINDA PARKER"/>
    <n v="3.5"/>
    <x v="24"/>
    <s v="a16e1b5f-67ec-4e5b-a868-d9e12f1525b0"/>
    <s v="March 13, 2025 12:40:21 PM"/>
    <s v="March 13, 2025 1:20:58 PM"/>
    <s v="March 13, 2025 1:24:57 PM"/>
  </r>
  <r>
    <s v="Week1"/>
    <x v="2"/>
    <x v="42"/>
    <s v="JOHN SOTO"/>
    <n v="3.5"/>
    <x v="24"/>
    <s v="a16e1b5f-67ec-4e5b-a868-d9e12f1525b0"/>
    <s v="March 13, 2025 1:55:57 PM"/>
    <s v="March 13, 2025 2:40:29 PM"/>
    <s v="March 13, 2025 2:42:54 PM"/>
  </r>
  <r>
    <s v="Week1"/>
    <x v="2"/>
    <x v="42"/>
    <s v="GENEVIA LOVATO"/>
    <n v="3.5"/>
    <x v="24"/>
    <s v="a16e1b5f-67ec-4e5b-a868-d9e12f1525b0"/>
    <s v="March 13, 2025 11:15:24 AM"/>
    <s v="March 13, 2025 12:08:27 PM"/>
    <s v="March 13, 2025 12:12:02 PM"/>
  </r>
  <r>
    <s v="Week1"/>
    <x v="2"/>
    <x v="42"/>
    <s v="Lindsey  Barajas "/>
    <n v="3.5"/>
    <x v="24"/>
    <s v="a16e1b5f-67ec-4e5b-a868-d9e12f1525b0"/>
    <s v="March 13, 2025 7:00:56 AM"/>
    <s v="March 13, 2025 7:29:50 AM"/>
    <s v="March 13, 2025 7:35:11 AM"/>
  </r>
  <r>
    <s v="Week1"/>
    <x v="2"/>
    <x v="42"/>
    <s v="CHRISTINA SOTO"/>
    <n v="3.5"/>
    <x v="24"/>
    <s v="a16e1b5f-67ec-4e5b-a868-d9e12f1525b0"/>
    <s v="March 13, 2025 1:55:57 PM"/>
    <s v="March 13, 2025 2:40:29 PM"/>
    <s v="March 13, 2025 2:42:52 PM"/>
  </r>
  <r>
    <s v="Week1"/>
    <x v="2"/>
    <x v="42"/>
    <s v="JAMES BIESENBERGER"/>
    <n v="3.5"/>
    <x v="24"/>
    <s v="a16e1b5f-67ec-4e5b-a868-d9e12f1525b0"/>
    <s v="March 13, 2025 8:54:58 AM"/>
    <s v="March 13, 2025 9:08:28 AM"/>
    <s v="March 13, 2025 9:10:50 AM"/>
  </r>
  <r>
    <s v="Week1"/>
    <x v="2"/>
    <x v="42"/>
    <s v="JABRE SWANIGAN"/>
    <n v="3.5"/>
    <x v="24"/>
    <s v="a16e1b5f-67ec-4e5b-a868-d9e12f1525b0"/>
    <s v="March 13, 2025 11:45:29 AM"/>
    <s v="March 13, 2025 11:57:28 AM"/>
    <s v="March 13, 2025 11:59:16 AM"/>
  </r>
  <r>
    <s v="Week1"/>
    <x v="3"/>
    <x v="42"/>
    <s v="AUDREY SPIKER"/>
    <n v="3.5"/>
    <x v="24"/>
    <s v="05f1bed0-f06e-46d3-a9fb-42e49e2fea15"/>
    <s v="March 14, 2025 10:51:58 AM"/>
    <s v="March 14, 2025 11:34:59 AM"/>
    <s v="March 14, 2025 12:03:10 PM"/>
  </r>
  <r>
    <s v="Week1"/>
    <x v="3"/>
    <x v="42"/>
    <s v="DANIEL MILLS"/>
    <n v="3.5"/>
    <x v="24"/>
    <s v="05f1bed0-f06e-46d3-a9fb-42e49e2fea15"/>
    <s v="March 14, 2025 6:15:21 AM"/>
    <s v="March 14, 2025 7:51:28 AM"/>
    <s v="March 14, 2025 8:05:50 AM"/>
  </r>
  <r>
    <s v="Week1"/>
    <x v="3"/>
    <x v="42"/>
    <s v="HERBERT MINDLE"/>
    <n v="3.5"/>
    <x v="24"/>
    <s v="05f1bed0-f06e-46d3-a9fb-42e49e2fea15"/>
    <s v="March 14, 2025 7:35:28 AM"/>
    <s v="March 14, 2025 7:51:28 AM"/>
    <s v="March 14, 2025 8:05:48 AM"/>
  </r>
  <r>
    <s v="Week1"/>
    <x v="3"/>
    <x v="42"/>
    <s v="JUSTIN HORTON"/>
    <n v="3.5"/>
    <x v="24"/>
    <s v="05f1bed0-f06e-46d3-a9fb-42e49e2fea15"/>
    <s v="March 14, 2025 7:35:28 AM"/>
    <s v="March 14, 2025 7:51:28 AM"/>
    <s v="March 14, 2025 8:05:53 AM"/>
  </r>
  <r>
    <s v="Week1"/>
    <x v="3"/>
    <x v="42"/>
    <s v="LAUREN COLBERT"/>
    <n v="3.5"/>
    <x v="24"/>
    <s v="05f1bed0-f06e-46d3-a9fb-42e49e2fea15"/>
    <s v="March 14, 2025 6:49:27 AM"/>
    <s v="March 14, 2025 7:51:28 AM"/>
    <s v="March 14, 2025 8:05:51 AM"/>
  </r>
  <r>
    <s v="Week1"/>
    <x v="3"/>
    <x v="42"/>
    <s v="WALTER NEVILLS"/>
    <n v="3.5"/>
    <x v="24"/>
    <s v="05f1bed0-f06e-46d3-a9fb-42e49e2fea15"/>
    <s v="March 14, 2025 9:04:25 AM"/>
    <s v="March 14, 2025 9:36:28 AM"/>
    <s v="March 14, 2025 9:40:56 AM"/>
  </r>
  <r>
    <s v="Week1"/>
    <x v="3"/>
    <x v="42"/>
    <s v="ROY WILSON"/>
    <n v="3.5"/>
    <x v="24"/>
    <s v="05f1bed0-f06e-46d3-a9fb-42e49e2fea15"/>
    <s v="March 14, 2025 10:11:27 AM"/>
    <s v="March 14, 2025 10:34:55 AM"/>
    <s v="March 14, 2025 10:38:40 AM"/>
  </r>
  <r>
    <s v="Week1"/>
    <x v="3"/>
    <x v="42"/>
    <s v="MARTHA VASQUEZ"/>
    <n v="3.5"/>
    <x v="24"/>
    <s v="05f1bed0-f06e-46d3-a9fb-42e49e2fea15"/>
    <s v="March 14, 2025 8:47:27 AM"/>
    <s v="March 14, 2025 9:03:29 AM"/>
    <s v="March 14, 2025 9:05:33 AM"/>
  </r>
  <r>
    <s v="Week1"/>
    <x v="3"/>
    <x v="42"/>
    <s v="NARGIS SULTANA"/>
    <n v="3.5"/>
    <x v="24"/>
    <s v="05f1bed0-f06e-46d3-a9fb-42e49e2fea15"/>
    <s v="March 14, 2025 12:36:00 PM"/>
    <s v="March 14, 2025 1:04:58 PM"/>
    <s v="March 14, 2025 1:08:13 PM"/>
  </r>
  <r>
    <s v="Week1"/>
    <x v="3"/>
    <x v="42"/>
    <s v="SAMUEL VOLNER"/>
    <n v="3.5"/>
    <x v="24"/>
    <s v="05f1bed0-f06e-46d3-a9fb-42e49e2fea15"/>
    <s v="March 14, 2025 11:27:52 AM"/>
    <s v="March 14, 2025 12:14:58 PM"/>
    <s v="March 14, 2025 12:17:15 PM"/>
  </r>
  <r>
    <s v="Week1"/>
    <x v="3"/>
    <x v="42"/>
    <s v="GHAZAUL MONSHIZADEH"/>
    <n v="3.5"/>
    <x v="24"/>
    <s v="05f1bed0-f06e-46d3-a9fb-42e49e2fea15"/>
    <s v="March 14, 2025 11:02:28 AM"/>
    <s v="March 14, 2025 11:34:59 AM"/>
    <s v="March 14, 2025 12:03:07 PM"/>
  </r>
  <r>
    <s v="Week1"/>
    <x v="1"/>
    <x v="43"/>
    <s v="VANESSA HARRIS"/>
    <n v="3.5"/>
    <x v="3"/>
    <s v="aca58e8d-c76c-4635-a6e8-6a058b4a7c42"/>
    <s v="March 12, 2025 1:11:27 PM"/>
    <s v="March 12, 2025 1:57:56 PM"/>
    <s v="March 12, 2025 2:02:41 PM"/>
  </r>
  <r>
    <s v="Week1"/>
    <x v="1"/>
    <x v="43"/>
    <s v="ANGELLE DEGRUY"/>
    <n v="3.5"/>
    <x v="3"/>
    <s v="aca58e8d-c76c-4635-a6e8-6a058b4a7c42"/>
    <s v="March 12, 2025 7:55:29 AM"/>
    <s v="March 12, 2025 8:10:25 AM"/>
    <s v="March 12, 2025 8:12:07 AM"/>
  </r>
  <r>
    <s v="Week1"/>
    <x v="1"/>
    <x v="43"/>
    <s v="JOSEFINA ESTRADA"/>
    <n v="3.5"/>
    <x v="3"/>
    <s v="aca58e8d-c76c-4635-a6e8-6a058b4a7c42"/>
    <s v="March 12, 2025 2:45:28 PM"/>
    <s v="March 12, 2025 3:12:58 PM"/>
    <s v="March 12, 2025 3:20:24 PM"/>
  </r>
  <r>
    <s v="Week1"/>
    <x v="1"/>
    <x v="43"/>
    <s v="DALIAH ESPINOZA"/>
    <n v="3.5"/>
    <x v="3"/>
    <s v="aca58e8d-c76c-4635-a6e8-6a058b4a7c42"/>
    <s v="March 12, 2025 9:39:23 AM"/>
    <s v="March 12, 2025 10:00:28 AM"/>
    <s v="March 12, 2025 10:01:19 AM"/>
  </r>
  <r>
    <s v="Week1"/>
    <x v="1"/>
    <x v="43"/>
    <s v="AGERE TADESSE"/>
    <n v="3.5"/>
    <x v="3"/>
    <s v="aca58e8d-c76c-4635-a6e8-6a058b4a7c42"/>
    <s v="March 12, 2025 12:15:29 PM"/>
    <s v="March 12, 2025 12:43:29 PM"/>
    <s v="March 12, 2025 12:44:36 PM"/>
  </r>
  <r>
    <s v="Week1"/>
    <x v="1"/>
    <x v="43"/>
    <s v="CALVIN JARVIS"/>
    <n v="3.5"/>
    <x v="3"/>
    <s v="aca58e8d-c76c-4635-a6e8-6a058b4a7c42"/>
    <s v="March 12, 2025 8:31:25 AM"/>
    <s v="March 12, 2025 8:52:22 AM"/>
    <s v="March 12, 2025 8:52:22 AM"/>
  </r>
  <r>
    <s v="Week1"/>
    <x v="1"/>
    <x v="43"/>
    <s v="DIANA CARREON"/>
    <n v="3.5"/>
    <x v="3"/>
    <s v="aca58e8d-c76c-4635-a6e8-6a058b4a7c42"/>
    <s v="March 12, 2025 7:24:58 AM"/>
    <s v="March 12, 2025 8:10:25 AM"/>
    <s v="March 12, 2025 8:12:10 AM"/>
  </r>
  <r>
    <s v="Week1"/>
    <x v="1"/>
    <x v="43"/>
    <s v="AGERE TADESSE"/>
    <n v="3.5"/>
    <x v="3"/>
    <s v="aca58e8d-c76c-4635-a6e8-6a058b4a7c42"/>
    <s v="March 12, 2025 11:09:00 AM"/>
    <s v="March 12, 2025 11:17:53 AM"/>
    <s v="March 12, 2025 11:20:20 AM"/>
  </r>
  <r>
    <s v="Week1"/>
    <x v="1"/>
    <x v="43"/>
    <s v="SAMUEL RICHARDS"/>
    <n v="3.5"/>
    <x v="3"/>
    <s v="aca58e8d-c76c-4635-a6e8-6a058b4a7c42"/>
    <s v="March 12, 2025 10:11:25 AM"/>
    <s v="March 12, 2025 10:49:29 AM"/>
    <s v="March 12, 2025 10:55:15 AM"/>
  </r>
  <r>
    <s v="Week1"/>
    <x v="1"/>
    <x v="43"/>
    <s v="GLENDA  CRUELL "/>
    <n v="3.5"/>
    <x v="3"/>
    <s v="aca58e8d-c76c-4635-a6e8-6a058b4a7c42"/>
    <s v="March 12, 2025 9:18:57 AM"/>
    <s v="March 12, 2025 9:30:55 AM"/>
    <s v="March 12, 2025 9:33:40 AM"/>
  </r>
  <r>
    <s v="Week1"/>
    <x v="5"/>
    <x v="44"/>
    <s v="JERMAINE JOHNSON"/>
    <n v="3.5"/>
    <x v="25"/>
    <s v="0750768d-4362-400b-a11f-583b2d9359dd"/>
    <s v="March 10, 2025 9:15:59 AM"/>
    <s v="March 10, 2025 10:00:25 AM"/>
    <s v="March 10, 2025 10:02:06 AM"/>
  </r>
  <r>
    <s v="Week1"/>
    <x v="5"/>
    <x v="44"/>
    <s v="REGINA SINCLAIR"/>
    <n v="3.5"/>
    <x v="25"/>
    <s v="0750768d-4362-400b-a11f-583b2d9359dd"/>
    <s v="March 10, 2025 7:07:29 AM"/>
    <s v="March 10, 2025 7:38:29 AM"/>
    <s v="March 10, 2025 7:40:43 AM"/>
  </r>
  <r>
    <s v="Week1"/>
    <x v="5"/>
    <x v="44"/>
    <s v="JEANETTE CLAXTON"/>
    <n v="3.5"/>
    <x v="25"/>
    <s v="0750768d-4362-400b-a11f-583b2d9359dd"/>
    <s v="March 10, 2025 11:16:28 AM"/>
    <s v="March 10, 2025 11:40:24 AM"/>
    <s v="March 10, 2025 11:50:44 AM"/>
  </r>
  <r>
    <s v="Week1"/>
    <x v="5"/>
    <x v="44"/>
    <s v="EMMITT YOUNG JR"/>
    <n v="3.5"/>
    <x v="25"/>
    <s v="0750768d-4362-400b-a11f-583b2d9359dd"/>
    <s v="March 10, 2025 2:03:53 PM"/>
    <s v="March 10, 2025 3:37:28 PM"/>
    <s v="March 10, 2025 3:56:44 PM"/>
  </r>
  <r>
    <s v="Week1"/>
    <x v="5"/>
    <x v="44"/>
    <s v="WILLARD CORDER"/>
    <n v="3.5"/>
    <x v="25"/>
    <s v="0750768d-4362-400b-a11f-583b2d9359dd"/>
    <s v="March 10, 2025 12:57:26 PM"/>
    <s v="March 10, 2025 1:11:59 PM"/>
    <s v="March 10, 2025 1:31:53 PM"/>
  </r>
  <r>
    <s v="Week1"/>
    <x v="5"/>
    <x v="44"/>
    <s v="Charles  Brown "/>
    <n v="3.5"/>
    <x v="25"/>
    <s v="0750768d-4362-400b-a11f-583b2d9359dd"/>
    <s v="March 10, 2025 12:02:59 PM"/>
    <s v="March 10, 2025 12:30:59 PM"/>
    <s v="March 10, 2025 12:33:13 PM"/>
  </r>
  <r>
    <s v="Week1"/>
    <x v="5"/>
    <x v="44"/>
    <s v="MYRON HASKINS"/>
    <n v="3.5"/>
    <x v="25"/>
    <s v="0750768d-4362-400b-a11f-583b2d9359dd"/>
    <s v="March 10, 2025 2:30:29 PM"/>
    <s v="March 10, 2025 3:09:29 PM"/>
    <s v="March 10, 2025 3:11:57 PM"/>
  </r>
  <r>
    <s v="Week1"/>
    <x v="0"/>
    <x v="44"/>
    <s v="CONNIE HUGHES"/>
    <n v="0"/>
    <x v="25"/>
    <s v="c507f502-ca3b-4db6-b1e9-83ca6eef5342"/>
    <s v="March 11, 2025 11:06:57 AM"/>
    <s v="March 11, 2025 11:22:24 AM"/>
    <s v="March 11, 2025 11:26:28 AM"/>
  </r>
  <r>
    <s v="Week1"/>
    <x v="0"/>
    <x v="44"/>
    <s v="EMMITT YOUNG JR"/>
    <n v="3.5"/>
    <x v="25"/>
    <s v="c507f502-ca3b-4db6-b1e9-83ca6eef5342"/>
    <s v="March 11, 2025 7:51:26 AM"/>
    <s v="March 11, 2025 8:37:29 AM"/>
    <s v="March 11, 2025 8:40:23 AM"/>
  </r>
  <r>
    <s v="Week1"/>
    <x v="0"/>
    <x v="44"/>
    <s v="MARTIN LUNA"/>
    <n v="3.5"/>
    <x v="25"/>
    <s v="c507f502-ca3b-4db6-b1e9-83ca6eef5342"/>
    <s v="March 11, 2025 9:23:29 AM"/>
    <s v="March 11, 2025 9:59:59 AM"/>
    <s v="March 11, 2025 10:03:08 AM"/>
  </r>
  <r>
    <s v="Week1"/>
    <x v="0"/>
    <x v="44"/>
    <s v="CHUNTELL LEWIS"/>
    <n v="3.5"/>
    <x v="25"/>
    <s v="c507f502-ca3b-4db6-b1e9-83ca6eef5342"/>
    <s v="March 11, 2025 4:48:27 AM"/>
    <s v="March 11, 2025 5:14:28 AM"/>
    <s v="March 11, 2025 5:23:07 AM"/>
  </r>
  <r>
    <s v="Week1"/>
    <x v="1"/>
    <x v="44"/>
    <s v="DANNY WEAVER"/>
    <n v="3.5"/>
    <x v="25"/>
    <s v="0a873e1d-e3cc-477f-ba66-faae69ebfdb9"/>
    <s v="March 12, 2025 7:45:59 AM"/>
    <s v="March 12, 2025 8:09:59 AM"/>
    <s v="March 12, 2025 8:11:50 AM"/>
  </r>
  <r>
    <s v="Week1"/>
    <x v="1"/>
    <x v="44"/>
    <s v="NIASHI SAMUEL"/>
    <n v="3.5"/>
    <x v="25"/>
    <s v="0a873e1d-e3cc-477f-ba66-faae69ebfdb9"/>
    <s v="March 12, 2025 5:49:28 AM"/>
    <s v="March 12, 2025 6:06:58 AM"/>
    <s v="March 12, 2025 6:08:48 AM"/>
  </r>
  <r>
    <s v="Week1"/>
    <x v="1"/>
    <x v="44"/>
    <s v="MARY CAMPBELL"/>
    <n v="3.5"/>
    <x v="25"/>
    <s v="0a873e1d-e3cc-477f-ba66-faae69ebfdb9"/>
    <s v="March 12, 2025 8:33:58 AM"/>
    <s v="March 12, 2025 8:56:28 AM"/>
    <s v="March 12, 2025 8:59:47 AM"/>
  </r>
  <r>
    <s v="Week1"/>
    <x v="1"/>
    <x v="44"/>
    <s v="JOHN OSBORNE"/>
    <n v="3.5"/>
    <x v="25"/>
    <s v="0a873e1d-e3cc-477f-ba66-faae69ebfdb9"/>
    <s v="March 12, 2025 6:32:58 AM"/>
    <s v="March 12, 2025 7:36:59 AM"/>
    <s v="March 12, 2025 7:38:21 AM"/>
  </r>
  <r>
    <s v="Week1"/>
    <x v="1"/>
    <x v="44"/>
    <s v="KIAMESHA MINTER"/>
    <n v="3.5"/>
    <x v="25"/>
    <s v="0a873e1d-e3cc-477f-ba66-faae69ebfdb9"/>
    <s v="March 12, 2025 4:14:59 AM"/>
    <s v="March 12, 2025 5:12:58 AM"/>
    <s v="March 12, 2025 5:14:36 AM"/>
  </r>
  <r>
    <s v="Week1"/>
    <x v="1"/>
    <x v="44"/>
    <s v="LAPATRICK ROBERSON"/>
    <n v="3.5"/>
    <x v="25"/>
    <s v="0a873e1d-e3cc-477f-ba66-faae69ebfdb9"/>
    <s v="March 12, 2025 9:33:28 AM"/>
    <s v="March 12, 2025 9:52:59 AM"/>
    <s v="March 12, 2025 9:55:23 AM"/>
  </r>
  <r>
    <s v="Week1"/>
    <x v="1"/>
    <x v="44"/>
    <s v="SYDNEY  FLYGARE "/>
    <n v="3.5"/>
    <x v="25"/>
    <s v="0a873e1d-e3cc-477f-ba66-faae69ebfdb9"/>
    <s v="March 12, 2025 7:15:21 AM"/>
    <s v="March 12, 2025 8:09:59 AM"/>
    <s v="March 12, 2025 8:11:48 AM"/>
  </r>
  <r>
    <s v="Week1"/>
    <x v="1"/>
    <x v="44"/>
    <s v="JAMARI LATTIMORE"/>
    <n v="3.5"/>
    <x v="25"/>
    <s v="0a873e1d-e3cc-477f-ba66-faae69ebfdb9"/>
    <s v="March 12, 2025 9:16:00 AM"/>
    <s v="March 12, 2025 9:40:59 AM"/>
    <s v="March 12, 2025 9:42:22 AM"/>
  </r>
  <r>
    <s v="Week1"/>
    <x v="1"/>
    <x v="44"/>
    <s v="GUADALUPE GONZALEZ"/>
    <n v="3.5"/>
    <x v="25"/>
    <s v="0a873e1d-e3cc-477f-ba66-faae69ebfdb9"/>
    <s v="March 12, 2025 10:31:57 AM"/>
    <s v="March 12, 2025 11:17:53 AM"/>
    <s v="March 12, 2025 11:23:23 AM"/>
  </r>
  <r>
    <s v="Week1"/>
    <x v="1"/>
    <x v="44"/>
    <s v="YESSENIA REYES"/>
    <n v="3.5"/>
    <x v="25"/>
    <s v="0a873e1d-e3cc-477f-ba66-faae69ebfdb9"/>
    <s v="March 12, 2025 6:47:57 AM"/>
    <s v="March 12, 2025 7:03:59 AM"/>
    <s v="March 12, 2025 7:07:35 AM"/>
  </r>
  <r>
    <s v="Week1"/>
    <x v="1"/>
    <x v="44"/>
    <s v="RAMON JIMENEZ"/>
    <n v="3.5"/>
    <x v="25"/>
    <s v="0a873e1d-e3cc-477f-ba66-faae69ebfdb9"/>
    <s v="March 12, 2025 11:35:58 AM"/>
    <s v="March 12, 2025 12:06:59 PM"/>
    <s v="March 12, 2025 12:12:51 PM"/>
  </r>
  <r>
    <s v="Week1"/>
    <x v="3"/>
    <x v="44"/>
    <s v="DEBORAH WEAVER"/>
    <n v="3.5"/>
    <x v="25"/>
    <s v="fb7324ba-5866-43ec-96a6-b9d39170f7dd"/>
    <s v="March 14, 2025 4:24:27 PM"/>
    <s v="March 14, 2025 4:47:29 PM"/>
    <s v="March 14, 2025 4:59:06 PM"/>
  </r>
  <r>
    <s v="Week1"/>
    <x v="3"/>
    <x v="44"/>
    <s v="Alberto Gutierrez"/>
    <n v="0"/>
    <x v="25"/>
    <s v="fb7324ba-5866-43ec-96a6-b9d39170f7dd"/>
    <s v="March 14, 2025 3:49:59 PM"/>
    <s v="March 14, 2025 4:12:27 PM"/>
    <s v="March 14, 2025 4:17:09 PM"/>
  </r>
  <r>
    <s v="Week1"/>
    <x v="3"/>
    <x v="44"/>
    <s v="SERENA STAFFELD"/>
    <n v="3.5"/>
    <x v="25"/>
    <s v="fb7324ba-5866-43ec-96a6-b9d39170f7dd"/>
    <s v="March 14, 2025 8:29:59 AM"/>
    <s v="March 14, 2025 9:10:53 AM"/>
    <s v="March 14, 2025 9:17:21 AM"/>
  </r>
  <r>
    <s v="Week1"/>
    <x v="3"/>
    <x v="44"/>
    <s v="CARLOS MARTINEZ JR"/>
    <n v="3.5"/>
    <x v="25"/>
    <s v="fb7324ba-5866-43ec-96a6-b9d39170f7dd"/>
    <s v="March 14, 2025 7:23:29 AM"/>
    <s v="March 14, 2025 7:45:21 AM"/>
    <s v="March 14, 2025 7:47:54 AM"/>
  </r>
  <r>
    <s v="Week1"/>
    <x v="3"/>
    <x v="44"/>
    <s v="ANA MARQUEZ GUERRERO"/>
    <n v="3.5"/>
    <x v="25"/>
    <s v="fb7324ba-5866-43ec-96a6-b9d39170f7dd"/>
    <s v="March 14, 2025 2:25:56 PM"/>
    <s v="March 14, 2025 2:48:00 PM"/>
    <s v="March 14, 2025 2:50:28 PM"/>
  </r>
  <r>
    <s v="Week1"/>
    <x v="3"/>
    <x v="44"/>
    <s v="ROBERTO PINEDO"/>
    <n v="3.5"/>
    <x v="25"/>
    <s v="fb7324ba-5866-43ec-96a6-b9d39170f7dd"/>
    <s v="March 14, 2025 3:01:57 PM"/>
    <s v="March 14, 2025 3:30:59 PM"/>
    <s v="March 14, 2025 3:32:42 PM"/>
  </r>
  <r>
    <s v="Week1"/>
    <x v="3"/>
    <x v="44"/>
    <s v="MARIA SEGOVIA"/>
    <n v="3.5"/>
    <x v="25"/>
    <s v="fb7324ba-5866-43ec-96a6-b9d39170f7dd"/>
    <s v="March 14, 2025 11:05:59 AM"/>
    <s v="March 14, 2025 11:17:57 AM"/>
    <s v="March 14, 2025 11:23:25 AM"/>
  </r>
  <r>
    <s v="Week1"/>
    <x v="3"/>
    <x v="44"/>
    <s v="Melissa  McMurray "/>
    <n v="0"/>
    <x v="25"/>
    <s v="fb7324ba-5866-43ec-96a6-b9d39170f7dd"/>
    <s v="March 14, 2025 11:45:24 AM"/>
    <s v="March 14, 2025 12:47:28 PM"/>
    <s v="March 14, 2025 12:51:51 PM"/>
  </r>
  <r>
    <s v="Week1"/>
    <x v="3"/>
    <x v="44"/>
    <s v="JOYCE  CABE "/>
    <n v="0"/>
    <x v="25"/>
    <s v="fb7324ba-5866-43ec-96a6-b9d39170f7dd"/>
    <s v="March 14, 2025 9:55:55 AM"/>
    <s v="March 14, 2025 10:19:28 AM"/>
    <s v="March 14, 2025 10:19:28 AM"/>
  </r>
  <r>
    <s v="Week2"/>
    <x v="7"/>
    <x v="0"/>
    <s v="ANDERSON WILLIAMS"/>
    <n v="3.5"/>
    <x v="0"/>
    <s v="dc92c14b-21f8-401c-a6ab-48e237489b93"/>
    <s v="March 18, 2025 2:35:57 PM"/>
    <s v="March 18, 2025 3:14:27 PM"/>
    <s v="March 18, 2025 3:15:12 PM"/>
  </r>
  <r>
    <s v="Week2"/>
    <x v="7"/>
    <x v="0"/>
    <s v="LINDA MARTIN"/>
    <n v="3.5"/>
    <x v="0"/>
    <s v="dc92c14b-21f8-401c-a6ab-48e237489b93"/>
    <s v="March 18, 2025 12:17:21 PM"/>
    <s v="March 18, 2025 12:30:26 PM"/>
    <s v="March 18, 2025 12:31:39 PM"/>
  </r>
  <r>
    <s v="Week2"/>
    <x v="7"/>
    <x v="0"/>
    <s v="Sergio  Requena "/>
    <n v="3.5"/>
    <x v="0"/>
    <s v="dc92c14b-21f8-401c-a6ab-48e237489b93"/>
    <s v="March 18, 2025 10:00:22 AM"/>
    <s v="March 18, 2025 10:26:28 AM"/>
    <s v="March 18, 2025 10:32:12 AM"/>
  </r>
  <r>
    <s v="Week2"/>
    <x v="7"/>
    <x v="0"/>
    <s v="OSCAR OLIVAREZ"/>
    <n v="3.5"/>
    <x v="0"/>
    <s v="dc92c14b-21f8-401c-a6ab-48e237489b93"/>
    <s v="March 18, 2025 4:04:26 PM"/>
    <s v="March 18, 2025 4:25:56 PM"/>
    <s v="March 18, 2025 4:26:42 PM"/>
  </r>
  <r>
    <s v="Week2"/>
    <x v="7"/>
    <x v="0"/>
    <s v="THEORTHER WHITE"/>
    <n v="3.5"/>
    <x v="0"/>
    <s v="dc92c14b-21f8-401c-a6ab-48e237489b93"/>
    <s v="March 18, 2025 2:35:57 PM"/>
    <s v="March 18, 2025 3:08:57 PM"/>
    <s v="March 18, 2025 3:10:37 PM"/>
  </r>
  <r>
    <s v="Week2"/>
    <x v="7"/>
    <x v="0"/>
    <s v="JESUS ZAVALA"/>
    <n v="3.5"/>
    <x v="0"/>
    <s v="dc92c14b-21f8-401c-a6ab-48e237489b93"/>
    <s v="March 18, 2025 8:30:23 AM"/>
    <s v="March 18, 2025 8:48:29 AM"/>
    <s v="March 18, 2025 8:49:24 AM"/>
  </r>
  <r>
    <s v="Week2"/>
    <x v="7"/>
    <x v="0"/>
    <s v="RAUL VELAZQUEZ"/>
    <n v="3.5"/>
    <x v="0"/>
    <s v="dc92c14b-21f8-401c-a6ab-48e237489b93"/>
    <s v="March 18, 2025 11:32:28 AM"/>
    <s v="March 18, 2025 11:50:23 AM"/>
    <s v="March 18, 2025 11:51:13 AM"/>
  </r>
  <r>
    <s v="Week2"/>
    <x v="7"/>
    <x v="0"/>
    <s v="ERICA PORTER"/>
    <n v="3.5"/>
    <x v="0"/>
    <s v="dc92c14b-21f8-401c-a6ab-48e237489b93"/>
    <s v="March 18, 2025 2:35:57 PM"/>
    <s v="March 18, 2025 3:37:56 PM"/>
    <s v="March 18, 2025 3:39:36 PM"/>
  </r>
  <r>
    <s v="Week2"/>
    <x v="7"/>
    <x v="0"/>
    <s v="SAMUEL YANEZ"/>
    <n v="3.5"/>
    <x v="0"/>
    <s v="dc92c14b-21f8-401c-a6ab-48e237489b93"/>
    <s v="March 18, 2025 9:00:26 AM"/>
    <s v="March 18, 2025 9:16:16 AM"/>
    <s v="March 18, 2025 9:16:16 AM"/>
  </r>
  <r>
    <s v="Week2"/>
    <x v="8"/>
    <x v="0"/>
    <s v="MAIRA CLAUDIO"/>
    <n v="3.5"/>
    <x v="0"/>
    <s v="4263d235-f9bf-44cd-824f-118bcb085f66"/>
    <s v="March 19, 2025 9:09:28 AM"/>
    <s v="March 19, 2025 9:22:55 AM"/>
    <s v="March 19, 2025 9:25:57 AM"/>
  </r>
  <r>
    <s v="Week2"/>
    <x v="8"/>
    <x v="0"/>
    <s v="RYAN BAKER"/>
    <n v="3.5"/>
    <x v="0"/>
    <s v="4263d235-f9bf-44cd-824f-118bcb085f66"/>
    <s v="March 19, 2025 8:30:46 AM"/>
    <s v="March 19, 2025 9:36:25 AM"/>
    <s v="March 19, 2025 9:37:33 AM"/>
  </r>
  <r>
    <s v="Week2"/>
    <x v="8"/>
    <x v="0"/>
    <s v="KATHEY FAVORS"/>
    <n v="3.5"/>
    <x v="0"/>
    <s v="4263d235-f9bf-44cd-824f-118bcb085f66"/>
    <s v="March 19, 2025 3:25:35 PM"/>
    <s v="March 19, 2025 4:33:57 PM"/>
    <s v="March 19, 2025 4:36:33 PM"/>
  </r>
  <r>
    <s v="Week2"/>
    <x v="8"/>
    <x v="0"/>
    <s v="ESTELA MARQUEZ"/>
    <n v="3.5"/>
    <x v="0"/>
    <s v="4263d235-f9bf-44cd-824f-118bcb085f66"/>
    <s v="March 19, 2025 8:18:25 AM"/>
    <s v="March 19, 2025 8:52:54 AM"/>
    <s v="March 19, 2025 8:54:55 AM"/>
  </r>
  <r>
    <s v="Week2"/>
    <x v="8"/>
    <x v="0"/>
    <s v="GLORIA BONAPARTE"/>
    <n v="3.5"/>
    <x v="0"/>
    <s v="4263d235-f9bf-44cd-824f-118bcb085f66"/>
    <s v="March 19, 2025 1:02:25 PM"/>
    <s v="March 19, 2025 1:48:27 PM"/>
    <s v="March 19, 2025 1:50:22 PM"/>
  </r>
  <r>
    <s v="Week2"/>
    <x v="8"/>
    <x v="0"/>
    <s v="SHARON HOSKINS"/>
    <n v="3.5"/>
    <x v="0"/>
    <s v="4263d235-f9bf-44cd-824f-118bcb085f66"/>
    <s v="March 19, 2025 11:59:28 AM"/>
    <s v="March 19, 2025 12:33:29 PM"/>
    <s v="March 19, 2025 12:36:25 PM"/>
  </r>
  <r>
    <s v="Week2"/>
    <x v="8"/>
    <x v="0"/>
    <s v="KAREN PARAMO"/>
    <n v="7"/>
    <x v="0"/>
    <s v="4263d235-f9bf-44cd-824f-118bcb085f66"/>
    <s v="March 19, 2025 11:00:58 AM"/>
    <s v="March 19, 2025 11:23:53 AM"/>
    <s v="March 19, 2025 11:27:25 AM"/>
  </r>
  <r>
    <s v="Week2"/>
    <x v="8"/>
    <x v="0"/>
    <s v="Mark  McGaugh"/>
    <n v="3.5"/>
    <x v="0"/>
    <s v="4263d235-f9bf-44cd-824f-118bcb085f66"/>
    <s v="March 19, 2025 10:05:25 AM"/>
    <s v="March 19, 2025 10:15:51 AM"/>
    <s v="March 19, 2025 10:19:46 AM"/>
  </r>
  <r>
    <s v="Week2"/>
    <x v="8"/>
    <x v="0"/>
    <s v="ANA MONTERROSA"/>
    <n v="3.5"/>
    <x v="0"/>
    <s v="4263d235-f9bf-44cd-824f-118bcb085f66"/>
    <s v="March 19, 2025 8:45:25 AM"/>
    <s v="March 19, 2025 8:52:54 AM"/>
    <s v="March 19, 2025 8:54:50 AM"/>
  </r>
  <r>
    <s v="Week2"/>
    <x v="8"/>
    <x v="0"/>
    <s v="FREDERICK STEELE"/>
    <n v="3.5"/>
    <x v="0"/>
    <s v="4263d235-f9bf-44cd-824f-118bcb085f66"/>
    <s v="March 19, 2025 2:00:28 PM"/>
    <s v="March 19, 2025 2:23:53 PM"/>
    <s v="March 19, 2025 2:27:09 PM"/>
  </r>
  <r>
    <s v="Week2"/>
    <x v="8"/>
    <x v="0"/>
    <s v="LOIS LAMPKIN"/>
    <n v="3.5"/>
    <x v="0"/>
    <s v="4263d235-f9bf-44cd-824f-118bcb085f66"/>
    <s v="March 19, 2025 3:01:26 PM"/>
    <s v="March 19, 2025 3:59:59 PM"/>
    <s v="March 19, 2025 3:59:59 PM"/>
  </r>
  <r>
    <s v="Week2"/>
    <x v="8"/>
    <x v="0"/>
    <s v="MELVIN BRACKEEN"/>
    <n v="3.5"/>
    <x v="0"/>
    <s v="4263d235-f9bf-44cd-824f-118bcb085f66"/>
    <s v="March 19, 2025 4:14:22 PM"/>
    <s v="March 19, 2025 4:23:24 PM"/>
    <s v="March 19, 2025 4:25:29 PM"/>
  </r>
  <r>
    <s v="Week2"/>
    <x v="9"/>
    <x v="0"/>
    <s v="ALBERTA WILLIAMS"/>
    <n v="3.5"/>
    <x v="0"/>
    <s v="8aa8430a-40b2-4f9b-8d63-c85dc4ecfb39"/>
    <s v="March 21, 2025 9:51:58 AM"/>
    <s v="March 21, 2025 10:14:37 AM"/>
    <s v="March 21, 2025 10:14:37 AM"/>
  </r>
  <r>
    <s v="Week2"/>
    <x v="9"/>
    <x v="0"/>
    <s v="IRENE BARGE"/>
    <n v="3.5"/>
    <x v="0"/>
    <s v="8aa8430a-40b2-4f9b-8d63-c85dc4ecfb39"/>
    <s v="March 21, 2025 11:45:29 AM"/>
    <s v="March 21, 2025 11:54:28 AM"/>
    <s v="March 21, 2025 11:56:03 AM"/>
  </r>
  <r>
    <s v="Week2"/>
    <x v="9"/>
    <x v="0"/>
    <s v="JOSE BAUTISTA"/>
    <n v="3.5"/>
    <x v="0"/>
    <s v="8aa8430a-40b2-4f9b-8d63-c85dc4ecfb39"/>
    <s v="March 21, 2025 3:58:54 PM"/>
    <s v="March 21, 2025 4:04:58 PM"/>
    <s v="March 21, 2025 4:09:11 PM"/>
  </r>
  <r>
    <s v="Week2"/>
    <x v="9"/>
    <x v="0"/>
    <s v="ROGER LOVILL JR"/>
    <n v="3.5"/>
    <x v="0"/>
    <s v="8aa8430a-40b2-4f9b-8d63-c85dc4ecfb39"/>
    <s v="March 21, 2025 4:57:57 PM"/>
    <s v="March 21, 2025 5:25:56 PM"/>
    <s v="March 21, 2025 5:29:11 PM"/>
  </r>
  <r>
    <s v="Week2"/>
    <x v="9"/>
    <x v="0"/>
    <s v="DAVID WILLIS"/>
    <n v="3.5"/>
    <x v="0"/>
    <s v="8aa8430a-40b2-4f9b-8d63-c85dc4ecfb39"/>
    <s v="March 21, 2025 8:06:52 AM"/>
    <s v="March 21, 2025 8:51:52 AM"/>
    <s v="March 21, 2025 8:55:29 AM"/>
  </r>
  <r>
    <s v="Week2"/>
    <x v="9"/>
    <x v="0"/>
    <s v="YVETTE PEACE"/>
    <n v="3.5"/>
    <x v="0"/>
    <s v="8aa8430a-40b2-4f9b-8d63-c85dc4ecfb39"/>
    <s v="March 21, 2025 9:31:28 AM"/>
    <s v="March 21, 2025 10:24:55 AM"/>
    <s v="March 21, 2025 10:29:00 AM"/>
  </r>
  <r>
    <s v="Week2"/>
    <x v="9"/>
    <x v="0"/>
    <s v="DANECIA BURESS"/>
    <n v="3.5"/>
    <x v="0"/>
    <s v="8aa8430a-40b2-4f9b-8d63-c85dc4ecfb39"/>
    <s v="March 21, 2025 2:45:24 PM"/>
    <s v="March 21, 2025 2:56:58 PM"/>
    <s v="March 21, 2025 2:58:20 PM"/>
  </r>
  <r>
    <s v="Week2"/>
    <x v="9"/>
    <x v="0"/>
    <s v="JAMES FLEMMING"/>
    <n v="3.5"/>
    <x v="0"/>
    <s v="8aa8430a-40b2-4f9b-8d63-c85dc4ecfb39"/>
    <s v="March 21, 2025 2:43:24 PM"/>
    <s v="March 21, 2025 3:26:25 PM"/>
    <s v="March 21, 2025 3:27:31 PM"/>
  </r>
  <r>
    <s v="Week2"/>
    <x v="9"/>
    <x v="0"/>
    <s v="CANDACE WICKS"/>
    <n v="0"/>
    <x v="0"/>
    <s v="8aa8430a-40b2-4f9b-8d63-c85dc4ecfb39"/>
    <s v="March 21, 2025 4:29:53 PM"/>
    <s v="March 21, 2025 5:35:57 PM"/>
    <s v="March 21, 2025 5:46:53 PM"/>
  </r>
  <r>
    <s v="Week2"/>
    <x v="9"/>
    <x v="0"/>
    <s v="MAXINE REDDICK"/>
    <n v="3.5"/>
    <x v="0"/>
    <s v="8aa8430a-40b2-4f9b-8d63-c85dc4ecfb39"/>
    <s v="March 21, 2025 10:50:57 AM"/>
    <s v="March 21, 2025 11:34:29 AM"/>
    <s v="March 21, 2025 11:35:47 AM"/>
  </r>
  <r>
    <s v="Week2"/>
    <x v="9"/>
    <x v="0"/>
    <s v="FLORENTINO TORRES"/>
    <n v="3.5"/>
    <x v="0"/>
    <s v="8aa8430a-40b2-4f9b-8d63-c85dc4ecfb39"/>
    <s v="March 21, 2025 2:05:59 PM"/>
    <s v="March 21, 2025 2:21:25 PM"/>
    <s v="March 21, 2025 2:24:49 PM"/>
  </r>
  <r>
    <s v="Week2"/>
    <x v="9"/>
    <x v="0"/>
    <s v="JEAN SWINDELL "/>
    <n v="3.5"/>
    <x v="0"/>
    <s v="8aa8430a-40b2-4f9b-8d63-c85dc4ecfb39"/>
    <s v="March 21, 2025 11:00:52 AM"/>
    <s v="March 21, 2025 11:26:29 AM"/>
    <s v="March 21, 2025 11:28:24 AM"/>
  </r>
  <r>
    <s v="Week2"/>
    <x v="9"/>
    <x v="0"/>
    <s v="Desmond  Wesley"/>
    <n v="3.5"/>
    <x v="0"/>
    <s v="8aa8430a-40b2-4f9b-8d63-c85dc4ecfb39"/>
    <s v="March 21, 2025 12:55:58 PM"/>
    <s v="March 21, 2025 1:20:54 PM"/>
    <s v="March 21, 2025 1:22:38 PM"/>
  </r>
  <r>
    <s v="Week2"/>
    <x v="9"/>
    <x v="0"/>
    <s v="THADDEUS DOUGLAS"/>
    <n v="3.5"/>
    <x v="0"/>
    <s v="8aa8430a-40b2-4f9b-8d63-c85dc4ecfb39"/>
    <s v="March 21, 2025 2:43:24 PM"/>
    <s v="March 21, 2025 3:08:28 PM"/>
    <s v="March 21, 2025 3:10:11 PM"/>
  </r>
  <r>
    <s v="Week2"/>
    <x v="10"/>
    <x v="0"/>
    <s v="PHYLLIS SAGER"/>
    <n v="3.5"/>
    <x v="0"/>
    <s v="d0355538-228f-4633-9cae-95862535e028"/>
    <s v="March 22, 2025 1:27:26 PM"/>
    <s v="March 22, 2025 1:44:58 PM"/>
    <s v="March 22, 2025 1:53:58 PM"/>
  </r>
  <r>
    <s v="Week2"/>
    <x v="10"/>
    <x v="0"/>
    <s v="BRANDON BOLLISH"/>
    <n v="3.5"/>
    <x v="0"/>
    <s v="d0355538-228f-4633-9cae-95862535e028"/>
    <s v="March 22, 2025 10:15:20 AM"/>
    <s v="March 22, 2025 10:39:26 AM"/>
    <s v="March 22, 2025 10:41:24 AM"/>
  </r>
  <r>
    <s v="Week2"/>
    <x v="10"/>
    <x v="0"/>
    <s v="LOUIS POWELL JR"/>
    <n v="3.5"/>
    <x v="0"/>
    <s v="d0355538-228f-4633-9cae-95862535e028"/>
    <s v="March 22, 2025 10:52:57 AM"/>
    <s v="March 22, 2025 11:24:29 AM"/>
    <s v="March 22, 2025 11:26:15 AM"/>
  </r>
  <r>
    <s v="Week2"/>
    <x v="10"/>
    <x v="0"/>
    <s v="CHEVELLE COSEY"/>
    <n v="3.5"/>
    <x v="0"/>
    <s v="d0355538-228f-4633-9cae-95862535e028"/>
    <s v="March 22, 2025 3:49:55 PM"/>
    <s v="March 22, 2025 4:20:55 PM"/>
    <s v="March 22, 2025 4:25:06 PM"/>
  </r>
  <r>
    <s v="Week2"/>
    <x v="10"/>
    <x v="0"/>
    <s v="JIMMY SANCHEZ"/>
    <n v="3.5"/>
    <x v="0"/>
    <s v="d0355538-228f-4633-9cae-95862535e028"/>
    <s v="March 22, 2025 2:59:29 PM"/>
    <s v="March 22, 2025 3:13:57 PM"/>
    <s v="March 22, 2025 3:15:54 PM"/>
  </r>
  <r>
    <s v="Week2"/>
    <x v="10"/>
    <x v="0"/>
    <s v="DEDRIC TAYLOR"/>
    <n v="3.5"/>
    <x v="0"/>
    <s v="d0355538-228f-4633-9cae-95862535e028"/>
    <s v="March 22, 2025 4:09:22 PM"/>
    <s v="March 22, 2025 4:32:56 PM"/>
    <s v="March 22, 2025 4:34:39 PM"/>
  </r>
  <r>
    <s v="Week2"/>
    <x v="10"/>
    <x v="0"/>
    <s v="GERALD  GRIGGS"/>
    <n v="3.5"/>
    <x v="0"/>
    <s v="d0355538-228f-4633-9cae-95862535e028"/>
    <s v="March 22, 2025 10:26:26 AM"/>
    <s v="March 22, 2025 11:07:26 AM"/>
    <s v="March 22, 2025 11:15:39 AM"/>
  </r>
  <r>
    <s v="Week2"/>
    <x v="10"/>
    <x v="0"/>
    <s v="ROSENDO SOTO"/>
    <n v="3.5"/>
    <x v="0"/>
    <s v="d0355538-228f-4633-9cae-95862535e028"/>
    <s v="March 22, 2025 2:22:26 PM"/>
    <s v="March 22, 2025 2:39:28 PM"/>
    <s v="March 22, 2025 2:41:53 PM"/>
  </r>
  <r>
    <s v="Week2"/>
    <x v="10"/>
    <x v="0"/>
    <s v="ERASMO GARCIA"/>
    <n v="3.5"/>
    <x v="0"/>
    <s v="d0355538-228f-4633-9cae-95862535e028"/>
    <s v="March 22, 2025 9:19:00 AM"/>
    <s v="March 22, 2025 9:29:56 AM"/>
    <s v="March 22, 2025 9:32:47 AM"/>
  </r>
  <r>
    <s v="Week2"/>
    <x v="8"/>
    <x v="1"/>
    <s v="PHILIP JONES"/>
    <n v="0"/>
    <x v="1"/>
    <s v="1401253e-0ed2-4d33-9fec-02c678818985"/>
    <s v="March 19, 2025 3:06:21 PM"/>
    <s v="March 19, 2025 4:05:27 PM"/>
    <s v="March 19, 2025 4:06:58 PM"/>
  </r>
  <r>
    <s v="Week2"/>
    <x v="8"/>
    <x v="1"/>
    <s v="REX WISDOM"/>
    <n v="3.5"/>
    <x v="1"/>
    <s v="1401253e-0ed2-4d33-9fec-02c678818985"/>
    <s v="March 19, 2025 9:57:26 AM"/>
    <s v="March 19, 2025 10:31:21 AM"/>
    <s v="March 19, 2025 10:34:07 AM"/>
  </r>
  <r>
    <s v="Week2"/>
    <x v="8"/>
    <x v="1"/>
    <s v="MARY SMITH"/>
    <n v="3.5"/>
    <x v="1"/>
    <s v="1401253e-0ed2-4d33-9fec-02c678818985"/>
    <s v="March 19, 2025 9:25:26 AM"/>
    <s v="March 19, 2025 9:40:28 AM"/>
    <s v="March 19, 2025 9:40:28 AM"/>
  </r>
  <r>
    <s v="Week2"/>
    <x v="8"/>
    <x v="1"/>
    <s v="JUANA  DELGADO "/>
    <n v="3.5"/>
    <x v="1"/>
    <s v="1401253e-0ed2-4d33-9fec-02c678818985"/>
    <s v="March 19, 2025 8:28:51 AM"/>
    <s v="March 19, 2025 8:40:21 AM"/>
    <s v="March 19, 2025 8:45:26 AM"/>
  </r>
  <r>
    <s v="Week2"/>
    <x v="8"/>
    <x v="1"/>
    <s v="TERESA ESPINOSA"/>
    <n v="3.5"/>
    <x v="1"/>
    <s v="1401253e-0ed2-4d33-9fec-02c678818985"/>
    <s v="March 19, 2025 7:09:30 AM"/>
    <s v="March 19, 2025 8:24:06 AM"/>
    <s v="March 19, 2025 8:24:06 AM"/>
  </r>
  <r>
    <s v="Week2"/>
    <x v="8"/>
    <x v="1"/>
    <s v="CLIFFORD BOARDMAN"/>
    <n v="3.5"/>
    <x v="1"/>
    <s v="1401253e-0ed2-4d33-9fec-02c678818985"/>
    <s v="March 19, 2025 7:55:52 AM"/>
    <s v="March 19, 2025 8:10:47 AM"/>
    <s v="March 19, 2025 8:10:47 AM"/>
  </r>
  <r>
    <s v="Week2"/>
    <x v="8"/>
    <x v="1"/>
    <s v="CHRIS TRAYNOR"/>
    <n v="3.5"/>
    <x v="1"/>
    <s v="1401253e-0ed2-4d33-9fec-02c678818985"/>
    <s v="March 19, 2025 7:25:25 AM"/>
    <s v="March 19, 2025 7:39:29 AM"/>
    <s v="March 19, 2025 7:41:04 AM"/>
  </r>
  <r>
    <s v="Week2"/>
    <x v="8"/>
    <x v="1"/>
    <s v="ETHEL DAVIS"/>
    <n v="3.5"/>
    <x v="1"/>
    <s v="1401253e-0ed2-4d33-9fec-02c678818985"/>
    <s v="March 19, 2025 2:44:13 PM"/>
    <s v="March 19, 2025 3:47:55 PM"/>
    <s v="March 19, 2025 3:53:32 PM"/>
  </r>
  <r>
    <s v="Week2"/>
    <x v="8"/>
    <x v="1"/>
    <s v="Alberto Lara-Torres"/>
    <n v="3.5"/>
    <x v="1"/>
    <s v="1401253e-0ed2-4d33-9fec-02c678818985"/>
    <s v="March 19, 2025 11:00:27 AM"/>
    <s v="March 19, 2025 11:52:26 AM"/>
    <s v="March 19, 2025 11:56:22 AM"/>
  </r>
  <r>
    <s v="Week2"/>
    <x v="8"/>
    <x v="1"/>
    <s v="MALORI HENDRICKS"/>
    <n v="3.5"/>
    <x v="1"/>
    <s v="1401253e-0ed2-4d33-9fec-02c678818985"/>
    <s v="March 19, 2025 1:18:29 PM"/>
    <s v="March 19, 2025 2:06:27 PM"/>
    <s v="March 19, 2025 2:07:54 PM"/>
  </r>
  <r>
    <s v="Week2"/>
    <x v="11"/>
    <x v="1"/>
    <s v="NINA SCHULTZ"/>
    <n v="3.5"/>
    <x v="1"/>
    <s v="af475834-5c72-4f37-9005-f780ead8cbe9"/>
    <s v="March 20, 2025 7:05:59 AM"/>
    <s v="March 20, 2025 8:55:22 AM"/>
    <s v="March 20, 2025 9:01:18 AM"/>
  </r>
  <r>
    <s v="Week2"/>
    <x v="11"/>
    <x v="1"/>
    <s v="OSEI BONSU"/>
    <n v="3.5"/>
    <x v="1"/>
    <s v="af475834-5c72-4f37-9005-f780ead8cbe9"/>
    <s v="March 20, 2025 2:59:58 PM"/>
    <s v="March 20, 2025 3:23:57 PM"/>
    <s v="March 20, 2025 3:25:56 PM"/>
  </r>
  <r>
    <s v="Week2"/>
    <x v="11"/>
    <x v="1"/>
    <s v="RUBY WHORTON"/>
    <n v="3.5"/>
    <x v="1"/>
    <s v="af475834-5c72-4f37-9005-f780ead8cbe9"/>
    <s v="March 20, 2025 9:57:58 AM"/>
    <s v="March 20, 2025 10:08:57 AM"/>
    <s v="March 20, 2025 10:10:32 AM"/>
  </r>
  <r>
    <s v="Week2"/>
    <x v="11"/>
    <x v="1"/>
    <s v="PATRICIA GUARIN"/>
    <n v="7"/>
    <x v="1"/>
    <s v="af475834-5c72-4f37-9005-f780ead8cbe9"/>
    <s v="March 20, 2025 11:11:22 AM"/>
    <s v="March 20, 2025 11:31:26 AM"/>
    <s v="March 20, 2025 11:34:46 AM"/>
  </r>
  <r>
    <s v="Week2"/>
    <x v="11"/>
    <x v="1"/>
    <s v="MARK HAHN"/>
    <n v="3.5"/>
    <x v="1"/>
    <s v="af475834-5c72-4f37-9005-f780ead8cbe9"/>
    <s v="March 20, 2025 7:31:28 AM"/>
    <s v="March 20, 2025 8:37:57 AM"/>
    <s v="March 20, 2025 8:40:13 AM"/>
  </r>
  <r>
    <s v="Week2"/>
    <x v="11"/>
    <x v="1"/>
    <s v="HASEEB CHISHTY"/>
    <n v="0"/>
    <x v="1"/>
    <s v="af475834-5c72-4f37-9005-f780ead8cbe9"/>
    <s v="March 20, 2025 1:55:24 PM"/>
    <s v="March 20, 2025 2:29:26 PM"/>
    <s v="March 20, 2025 2:34:12 PM"/>
  </r>
  <r>
    <s v="Week2"/>
    <x v="11"/>
    <x v="1"/>
    <s v="CHRISTOPHER KRISAK"/>
    <n v="0"/>
    <x v="1"/>
    <s v="af475834-5c72-4f37-9005-f780ead8cbe9"/>
    <s v="March 20, 2025 6:54:57 AM"/>
    <s v="March 20, 2025 8:09:28 AM"/>
    <s v="March 20, 2025 8:14:22 AM"/>
  </r>
  <r>
    <s v="Week2"/>
    <x v="9"/>
    <x v="1"/>
    <s v="OLIBETTY MENDOZA"/>
    <n v="3.5"/>
    <x v="1"/>
    <s v="62284b9e-3e61-4a09-8f94-6690bb6e3434"/>
    <s v="March 21, 2025 12:41:29 PM"/>
    <s v="March 21, 2025 1:56:53 PM"/>
    <s v="March 21, 2025 2:01:02 PM"/>
  </r>
  <r>
    <s v="Week2"/>
    <x v="9"/>
    <x v="1"/>
    <s v="WANDA PAIGE"/>
    <n v="3.5"/>
    <x v="1"/>
    <s v="62284b9e-3e61-4a09-8f94-6690bb6e3434"/>
    <s v="March 21, 2025 11:58:52 AM"/>
    <s v="March 21, 2025 12:17:27 PM"/>
    <s v="March 21, 2025 12:20:40 PM"/>
  </r>
  <r>
    <s v="Week2"/>
    <x v="9"/>
    <x v="1"/>
    <s v="MARIA FLORES"/>
    <n v="3.5"/>
    <x v="1"/>
    <s v="62284b9e-3e61-4a09-8f94-6690bb6e3434"/>
    <s v="March 21, 2025 11:30:23 AM"/>
    <s v="March 21, 2025 11:48:30 AM"/>
    <s v="March 21, 2025 11:51:54 AM"/>
  </r>
  <r>
    <s v="Week2"/>
    <x v="9"/>
    <x v="1"/>
    <s v="BILLY CARROLL"/>
    <n v="0"/>
    <x v="1"/>
    <s v="62284b9e-3e61-4a09-8f94-6690bb6e3434"/>
    <s v="March 21, 2025 8:39:28 AM"/>
    <s v="March 21, 2025 9:21:28 AM"/>
    <s v="March 21, 2025 9:23:13 AM"/>
  </r>
  <r>
    <s v="Week2"/>
    <x v="9"/>
    <x v="1"/>
    <s v="DOROTHY GARCIA"/>
    <n v="3.5"/>
    <x v="1"/>
    <s v="62284b9e-3e61-4a09-8f94-6690bb6e3434"/>
    <s v="March 21, 2025 10:08:56 AM"/>
    <s v="March 21, 2025 10:22:23 AM"/>
    <s v="March 21, 2025 10:26:41 AM"/>
  </r>
  <r>
    <s v="Week2"/>
    <x v="9"/>
    <x v="1"/>
    <s v="MONA DAVIS"/>
    <n v="3.5"/>
    <x v="1"/>
    <s v="62284b9e-3e61-4a09-8f94-6690bb6e3434"/>
    <s v="March 21, 2025 3:40:54 PM"/>
    <s v="March 21, 2025 3:47:54 PM"/>
    <s v="March 21, 2025 3:54:27 PM"/>
  </r>
  <r>
    <s v="Week2"/>
    <x v="9"/>
    <x v="1"/>
    <s v="BRODY MARTIN"/>
    <n v="3.5"/>
    <x v="1"/>
    <s v="62284b9e-3e61-4a09-8f94-6690bb6e3434"/>
    <s v="March 21, 2025 1:03:55 PM"/>
    <s v="March 21, 2025 2:43:57 PM"/>
    <s v="March 21, 2025 2:45:44 PM"/>
  </r>
  <r>
    <s v="Week2"/>
    <x v="9"/>
    <x v="1"/>
    <s v="THOMAS CHAMBERS"/>
    <n v="3.5"/>
    <x v="1"/>
    <s v="62284b9e-3e61-4a09-8f94-6690bb6e3434"/>
    <s v="March 21, 2025 2:15:26 PM"/>
    <s v="March 21, 2025 3:15:22 PM"/>
    <s v="March 21, 2025 3:17:09 PM"/>
  </r>
  <r>
    <s v="Week2"/>
    <x v="9"/>
    <x v="1"/>
    <s v="DAVID DAVIDSON"/>
    <n v="3.5"/>
    <x v="1"/>
    <s v="62284b9e-3e61-4a09-8f94-6690bb6e3434"/>
    <s v="March 21, 2025 7:06:56 AM"/>
    <s v="March 21, 2025 7:20:24 AM"/>
    <s v="March 21, 2025 7:25:01 AM"/>
  </r>
  <r>
    <s v="Week2"/>
    <x v="12"/>
    <x v="2"/>
    <s v="EMMITT YOUNG JR"/>
    <n v="3.5"/>
    <x v="2"/>
    <s v="5bc3775c-33a8-4c57-8721-6a1e325b2897"/>
    <s v="March 17, 2025 6:56:56 AM"/>
    <s v="March 17, 2025 8:34:58 AM"/>
    <s v="March 17, 2025 8:37:19 AM"/>
  </r>
  <r>
    <s v="Week2"/>
    <x v="12"/>
    <x v="2"/>
    <s v="NOHEMI GARCIA"/>
    <n v="3.5"/>
    <x v="2"/>
    <s v="5bc3775c-33a8-4c57-8721-6a1e325b2897"/>
    <s v="March 17, 2025 3:09:54 PM"/>
    <s v="March 17, 2025 3:27:54 PM"/>
    <s v="March 17, 2025 3:31:32 PM"/>
  </r>
  <r>
    <s v="Week2"/>
    <x v="12"/>
    <x v="2"/>
    <s v="MARY BARRERA"/>
    <n v="3.5"/>
    <x v="2"/>
    <s v="5bc3775c-33a8-4c57-8721-6a1e325b2897"/>
    <s v="March 17, 2025 11:33:59 AM"/>
    <s v="March 17, 2025 11:57:59 AM"/>
    <s v="March 17, 2025 12:01:53 PM"/>
  </r>
  <r>
    <s v="Week2"/>
    <x v="12"/>
    <x v="2"/>
    <s v="MARIA RIVERA"/>
    <n v="3.5"/>
    <x v="2"/>
    <s v="5bc3775c-33a8-4c57-8721-6a1e325b2897"/>
    <s v="March 17, 2025 8:14:20 AM"/>
    <s v="March 17, 2025 8:50:27 AM"/>
    <s v="March 17, 2025 8:54:04 AM"/>
  </r>
  <r>
    <s v="Week2"/>
    <x v="12"/>
    <x v="2"/>
    <s v="JOSE LUNA"/>
    <n v="3.5"/>
    <x v="2"/>
    <s v="5bc3775c-33a8-4c57-8721-6a1e325b2897"/>
    <s v="March 17, 2025 10:16:29 AM"/>
    <s v="March 17, 2025 11:03:26 AM"/>
    <s v="March 17, 2025 11:05:51 AM"/>
  </r>
  <r>
    <s v="Week2"/>
    <x v="12"/>
    <x v="2"/>
    <s v="KEVIN JACKSON"/>
    <n v="3.5"/>
    <x v="2"/>
    <s v="5bc3775c-33a8-4c57-8721-6a1e325b2897"/>
    <s v="March 17, 2025 9:17:27 AM"/>
    <s v="March 17, 2025 10:07:59 AM"/>
    <s v="March 17, 2025 10:13:44 AM"/>
  </r>
  <r>
    <s v="Week2"/>
    <x v="12"/>
    <x v="2"/>
    <s v="JOSEPH STOUT"/>
    <n v="3.5"/>
    <x v="2"/>
    <s v="5bc3775c-33a8-4c57-8721-6a1e325b2897"/>
    <s v="March 17, 2025 1:29:57 PM"/>
    <s v="March 17, 2025 2:49:59 PM"/>
    <s v="March 17, 2025 2:51:58 PM"/>
  </r>
  <r>
    <s v="Week2"/>
    <x v="12"/>
    <x v="2"/>
    <s v="JUAN REYES"/>
    <n v="3.5"/>
    <x v="2"/>
    <s v="5bc3775c-33a8-4c57-8721-6a1e325b2897"/>
    <s v="March 17, 2025 2:18:58 PM"/>
    <s v="March 17, 2025 2:35:28 PM"/>
    <s v="March 17, 2025 2:38:23 PM"/>
  </r>
  <r>
    <s v="Week2"/>
    <x v="12"/>
    <x v="2"/>
    <s v="CALVIN ROYALL"/>
    <n v="3.5"/>
    <x v="2"/>
    <s v="5bc3775c-33a8-4c57-8721-6a1e325b2897"/>
    <s v="March 17, 2025 12:18:19 PM"/>
    <s v="March 17, 2025 12:43:29 PM"/>
    <s v="March 17, 2025 12:48:59 PM"/>
  </r>
  <r>
    <s v="Week2"/>
    <x v="12"/>
    <x v="2"/>
    <s v="VERNA PEARSON"/>
    <n v="3.5"/>
    <x v="2"/>
    <s v="5bc3775c-33a8-4c57-8721-6a1e325b2897"/>
    <s v="March 17, 2025 9:41:30 AM"/>
    <s v="March 17, 2025 10:07:59 AM"/>
    <s v="March 17, 2025 10:13:41 AM"/>
  </r>
  <r>
    <s v="Week2"/>
    <x v="7"/>
    <x v="2"/>
    <s v="JOSHUA MINTER"/>
    <n v="3.5"/>
    <x v="2"/>
    <s v="35a0e17d-78bb-474f-bbde-3b6afa316278"/>
    <s v="March 18, 2025 1:56:59 PM"/>
    <s v="March 18, 2025 2:56:25 PM"/>
    <s v="March 18, 2025 2:57:19 PM"/>
  </r>
  <r>
    <s v="Week2"/>
    <x v="7"/>
    <x v="2"/>
    <s v="ELAINE GAMBLE"/>
    <n v="3.5"/>
    <x v="2"/>
    <s v="35a0e17d-78bb-474f-bbde-3b6afa316278"/>
    <s v="March 18, 2025 12:04:28 PM"/>
    <s v="March 18, 2025 12:40:26 PM"/>
    <s v="March 18, 2025 12:43:42 PM"/>
  </r>
  <r>
    <s v="Week2"/>
    <x v="7"/>
    <x v="2"/>
    <s v="OSEI BONSU"/>
    <n v="3.5"/>
    <x v="2"/>
    <s v="35a0e17d-78bb-474f-bbde-3b6afa316278"/>
    <s v="March 18, 2025 2:35:29 PM"/>
    <s v="March 18, 2025 3:05:00 PM"/>
    <s v="March 18, 2025 3:05:51 PM"/>
  </r>
  <r>
    <s v="Week2"/>
    <x v="7"/>
    <x v="2"/>
    <s v="SAMUEL LINEBACK"/>
    <n v="3.5"/>
    <x v="2"/>
    <s v="35a0e17d-78bb-474f-bbde-3b6afa316278"/>
    <s v="March 18, 2025 2:18:56 PM"/>
    <s v="March 18, 2025 3:25:56 PM"/>
    <s v="March 18, 2025 3:27:47 PM"/>
  </r>
  <r>
    <s v="Week2"/>
    <x v="7"/>
    <x v="2"/>
    <s v="ADAN OLIVARES"/>
    <n v="3.5"/>
    <x v="2"/>
    <s v="35a0e17d-78bb-474f-bbde-3b6afa316278"/>
    <s v="March 18, 2025 7:41:00 AM"/>
    <s v="March 18, 2025 7:53:58 AM"/>
    <s v="March 18, 2025 7:56:30 AM"/>
  </r>
  <r>
    <s v="Week2"/>
    <x v="7"/>
    <x v="2"/>
    <s v="NANCY APPELMAN"/>
    <n v="3.5"/>
    <x v="2"/>
    <s v="35a0e17d-78bb-474f-bbde-3b6afa316278"/>
    <s v="March 18, 2025 7:01:56 AM"/>
    <s v="March 18, 2025 8:27:00 AM"/>
    <s v="March 18, 2025 8:30:11 AM"/>
  </r>
  <r>
    <s v="Week2"/>
    <x v="7"/>
    <x v="2"/>
    <s v="DERECK CASH"/>
    <n v="3.5"/>
    <x v="2"/>
    <s v="35a0e17d-78bb-474f-bbde-3b6afa316278"/>
    <s v="March 18, 2025 9:06:27 AM"/>
    <s v="March 18, 2025 10:53:28 AM"/>
    <s v="March 18, 2025 10:56:56 AM"/>
  </r>
  <r>
    <s v="Week2"/>
    <x v="7"/>
    <x v="2"/>
    <s v="PETRA PINEDA"/>
    <n v="3.5"/>
    <x v="2"/>
    <s v="35a0e17d-78bb-474f-bbde-3b6afa316278"/>
    <s v="March 18, 2025 10:17:29 AM"/>
    <s v="March 18, 2025 10:34:58 AM"/>
    <s v="March 18, 2025 10:39:39 AM"/>
  </r>
  <r>
    <s v="Week2"/>
    <x v="7"/>
    <x v="2"/>
    <s v="SAMUEL VOLNER"/>
    <n v="3.5"/>
    <x v="2"/>
    <s v="35a0e17d-78bb-474f-bbde-3b6afa316278"/>
    <s v="March 18, 2025 11:29:54 AM"/>
    <s v="March 18, 2025 11:44:59 AM"/>
    <s v="March 18, 2025 11:46:13 AM"/>
  </r>
  <r>
    <s v="Week2"/>
    <x v="9"/>
    <x v="2"/>
    <s v="LUKE FOREHAND"/>
    <n v="3.5"/>
    <x v="2"/>
    <s v="8c974155-01c4-4b11-a2a3-55bd80a778a9"/>
    <s v="March 21, 2025 7:33:53 AM"/>
    <s v="March 21, 2025 7:59:58 AM"/>
    <s v="March 21, 2025 8:06:18 AM"/>
  </r>
  <r>
    <s v="Week2"/>
    <x v="9"/>
    <x v="2"/>
    <s v="LIANE JOHNSON"/>
    <n v="3.5"/>
    <x v="2"/>
    <s v="8c974155-01c4-4b11-a2a3-55bd80a778a9"/>
    <s v="March 21, 2025 11:45:36 AM"/>
    <s v="March 21, 2025 12:04:25 PM"/>
    <s v="March 21, 2025 12:07:11 PM"/>
  </r>
  <r>
    <s v="Week2"/>
    <x v="9"/>
    <x v="2"/>
    <s v="RITA BOYLE"/>
    <n v="3.5"/>
    <x v="2"/>
    <s v="8c974155-01c4-4b11-a2a3-55bd80a778a9"/>
    <s v="March 21, 2025 8:19:59 AM"/>
    <s v="March 21, 2025 8:50:58 AM"/>
    <s v="March 21, 2025 8:53:10 AM"/>
  </r>
  <r>
    <s v="Week2"/>
    <x v="9"/>
    <x v="2"/>
    <s v="JAMES NANCE"/>
    <n v="3.5"/>
    <x v="2"/>
    <s v="8c974155-01c4-4b11-a2a3-55bd80a778a9"/>
    <s v="March 21, 2025 2:53:59 PM"/>
    <s v="March 21, 2025 3:30:57 PM"/>
    <s v="March 21, 2025 3:35:04 PM"/>
  </r>
  <r>
    <s v="Week2"/>
    <x v="9"/>
    <x v="2"/>
    <s v="CAROL DARTEZ"/>
    <n v="3.5"/>
    <x v="2"/>
    <s v="8c974155-01c4-4b11-a2a3-55bd80a778a9"/>
    <s v="March 21, 2025 8:27:55 AM"/>
    <s v="March 21, 2025 9:44:58 AM"/>
    <s v="March 21, 2025 9:49:21 AM"/>
  </r>
  <r>
    <s v="Week2"/>
    <x v="9"/>
    <x v="2"/>
    <s v="DELIA RODRIGUEZ"/>
    <n v="3.5"/>
    <x v="2"/>
    <s v="8c974155-01c4-4b11-a2a3-55bd80a778a9"/>
    <s v="March 21, 2025 1:20:59 PM"/>
    <s v="March 21, 2025 1:55:55 PM"/>
    <s v="March 21, 2025 1:57:34 PM"/>
  </r>
  <r>
    <s v="Week2"/>
    <x v="9"/>
    <x v="2"/>
    <s v="OTHA HEARN"/>
    <n v="3.5"/>
    <x v="2"/>
    <s v="8c974155-01c4-4b11-a2a3-55bd80a778a9"/>
    <s v="March 21, 2025 10:25:57 AM"/>
    <s v="March 21, 2025 10:47:57 AM"/>
    <s v="March 21, 2025 10:49:43 AM"/>
  </r>
  <r>
    <s v="Week2"/>
    <x v="9"/>
    <x v="2"/>
    <s v="REGINA ALLISON"/>
    <n v="3.5"/>
    <x v="2"/>
    <s v="8c974155-01c4-4b11-a2a3-55bd80a778a9"/>
    <s v="March 21, 2025 6:57:25 AM"/>
    <s v="March 21, 2025 7:59:58 AM"/>
    <s v="March 21, 2025 8:06:19 AM"/>
  </r>
  <r>
    <s v="Week2"/>
    <x v="9"/>
    <x v="2"/>
    <s v="HENRIETTA THOMPSON"/>
    <n v="3.5"/>
    <x v="2"/>
    <s v="8c974155-01c4-4b11-a2a3-55bd80a778a9"/>
    <s v="March 21, 2025 12:50:29 PM"/>
    <s v="March 21, 2025 1:11:28 PM"/>
    <s v="March 21, 2025 1:15:55 PM"/>
  </r>
  <r>
    <s v="Week2"/>
    <x v="9"/>
    <x v="2"/>
    <s v="WILLIAM VAN GOOR"/>
    <n v="3.5"/>
    <x v="2"/>
    <s v="8c974155-01c4-4b11-a2a3-55bd80a778a9"/>
    <s v="March 21, 2025 3:04:59 PM"/>
    <s v="March 21, 2025 3:54:58 PM"/>
    <s v="March 21, 2025 3:56:56 PM"/>
  </r>
  <r>
    <s v="Week2"/>
    <x v="9"/>
    <x v="2"/>
    <s v="TREVOR JACKSON"/>
    <n v="3.5"/>
    <x v="2"/>
    <s v="8c974155-01c4-4b11-a2a3-55bd80a778a9"/>
    <s v="March 21, 2025 2:04:27 PM"/>
    <s v="March 21, 2025 2:26:29 PM"/>
    <s v="March 21, 2025 2:28:44 PM"/>
  </r>
  <r>
    <s v="Week2"/>
    <x v="9"/>
    <x v="2"/>
    <s v="KHANH LA"/>
    <n v="3.5"/>
    <x v="2"/>
    <s v="8c974155-01c4-4b11-a2a3-55bd80a778a9"/>
    <s v="March 21, 2025 4:25:58 PM"/>
    <s v="March 21, 2025 4:41:54 PM"/>
    <s v="March 21, 2025 4:43:25 PM"/>
  </r>
  <r>
    <s v="Week2"/>
    <x v="9"/>
    <x v="2"/>
    <s v="CECIL SPITLER"/>
    <n v="3.5"/>
    <x v="2"/>
    <s v="8c974155-01c4-4b11-a2a3-55bd80a778a9"/>
    <s v="March 21, 2025 9:06:59 AM"/>
    <s v="March 21, 2025 10:17:55 AM"/>
    <s v="March 21, 2025 10:20:11 AM"/>
  </r>
  <r>
    <s v="Week2"/>
    <x v="10"/>
    <x v="2"/>
    <s v="RACHEL KENNEDY"/>
    <n v="3.5"/>
    <x v="2"/>
    <s v="a29c73dc-d93a-4874-adc2-0663e24a5602"/>
    <s v="March 22, 2025 6:35:54 AM"/>
    <s v="March 22, 2025 7:22:32 AM"/>
    <s v="March 22, 2025 7:22:32 AM"/>
  </r>
  <r>
    <s v="Week2"/>
    <x v="10"/>
    <x v="2"/>
    <s v="ELIDA CANTU"/>
    <n v="3.5"/>
    <x v="2"/>
    <s v="a29c73dc-d93a-4874-adc2-0663e24a5602"/>
    <s v="March 22, 2025 5:28:57 AM"/>
    <s v="March 22, 2025 5:39:55 AM"/>
    <s v="March 22, 2025 5:43:12 AM"/>
  </r>
  <r>
    <s v="Week2"/>
    <x v="10"/>
    <x v="2"/>
    <s v="BASS SIMPSON"/>
    <n v="3.5"/>
    <x v="2"/>
    <s v="a29c73dc-d93a-4874-adc2-0663e24a5602"/>
    <s v="March 22, 2025 8:28:26 AM"/>
    <s v="March 22, 2025 8:51:58 AM"/>
    <s v="March 22, 2025 8:51:58 AM"/>
  </r>
  <r>
    <s v="Week2"/>
    <x v="10"/>
    <x v="2"/>
    <s v="MARIA MADERA"/>
    <n v="3.5"/>
    <x v="2"/>
    <s v="a29c73dc-d93a-4874-adc2-0663e24a5602"/>
    <s v="March 22, 2025 9:46:53 AM"/>
    <s v="March 22, 2025 10:06:56 AM"/>
    <s v="March 22, 2025 10:09:22 AM"/>
  </r>
  <r>
    <s v="Week2"/>
    <x v="10"/>
    <x v="2"/>
    <s v="BEATRIZ GALLO"/>
    <n v="3.5"/>
    <x v="2"/>
    <s v="a29c73dc-d93a-4874-adc2-0663e24a5602"/>
    <s v="March 22, 2025 10:45:27 AM"/>
    <s v="March 22, 2025 11:27:27 AM"/>
    <s v="March 22, 2025 11:30:50 AM"/>
  </r>
  <r>
    <s v="Week2"/>
    <x v="10"/>
    <x v="2"/>
    <s v="SERENITY HARRIS"/>
    <n v="3.5"/>
    <x v="2"/>
    <s v="a29c73dc-d93a-4874-adc2-0663e24a5602"/>
    <s v="March 22, 2025 7:39:25 AM"/>
    <s v="March 22, 2025 8:03:39 AM"/>
    <s v="March 22, 2025 8:03:39 AM"/>
  </r>
  <r>
    <s v="Week2"/>
    <x v="10"/>
    <x v="2"/>
    <s v="DONALD EVANS"/>
    <n v="3.5"/>
    <x v="2"/>
    <s v="a29c73dc-d93a-4874-adc2-0663e24a5602"/>
    <s v="March 22, 2025 9:25:58 AM"/>
    <s v="March 22, 2025 9:40:28 AM"/>
    <s v="March 22, 2025 9:43:09 AM"/>
  </r>
  <r>
    <s v="Week2"/>
    <x v="10"/>
    <x v="2"/>
    <s v="JUAN CRUZ"/>
    <n v="3.5"/>
    <x v="2"/>
    <s v="a29c73dc-d93a-4874-adc2-0663e24a5602"/>
    <s v="March 22, 2025 10:18:29 AM"/>
    <s v="March 22, 2025 10:39:26 AM"/>
    <s v="March 22, 2025 10:41:24 AM"/>
  </r>
  <r>
    <s v="Week2"/>
    <x v="10"/>
    <x v="2"/>
    <s v="EDELIA MENDOZA"/>
    <n v="3.5"/>
    <x v="2"/>
    <s v="a29c73dc-d93a-4874-adc2-0663e24a5602"/>
    <s v="March 22, 2025 4:42:28 AM"/>
    <s v="March 22, 2025 4:55:58 AM"/>
    <s v="March 22, 2025 4:58:22 AM"/>
  </r>
  <r>
    <s v="Week2"/>
    <x v="12"/>
    <x v="3"/>
    <s v="TUNG VU"/>
    <n v="3.5"/>
    <x v="3"/>
    <s v="8cd8d0e6-8698-49d8-b784-03d9a0b96ef2"/>
    <s v="March 17, 2025 1:45:21 PM"/>
    <s v="March 17, 2025 2:06:25 PM"/>
    <s v="March 17, 2025 2:08:39 PM"/>
  </r>
  <r>
    <s v="Week2"/>
    <x v="12"/>
    <x v="3"/>
    <s v="REDELL DOUGLAS"/>
    <n v="3.5"/>
    <x v="3"/>
    <s v="8cd8d0e6-8698-49d8-b784-03d9a0b96ef2"/>
    <s v="March 17, 2025 8:19:56 AM"/>
    <s v="March 17, 2025 9:00:56 AM"/>
    <s v="March 17, 2025 9:05:50 AM"/>
  </r>
  <r>
    <s v="Week2"/>
    <x v="12"/>
    <x v="3"/>
    <s v="HANNIAH OVALLE"/>
    <n v="3.5"/>
    <x v="3"/>
    <s v="8cd8d0e6-8698-49d8-b784-03d9a0b96ef2"/>
    <s v="March 17, 2025 3:50:00 PM"/>
    <s v="March 17, 2025 4:51:59 PM"/>
    <s v="March 17, 2025 4:55:27 PM"/>
  </r>
  <r>
    <s v="Week2"/>
    <x v="12"/>
    <x v="3"/>
    <s v="ELMARLINE PAGE"/>
    <n v="3.5"/>
    <x v="3"/>
    <s v="8cd8d0e6-8698-49d8-b784-03d9a0b96ef2"/>
    <s v="March 17, 2025 9:42:51 AM"/>
    <s v="March 17, 2025 10:12:27 AM"/>
    <s v="March 17, 2025 10:13:57 AM"/>
  </r>
  <r>
    <s v="Week2"/>
    <x v="12"/>
    <x v="3"/>
    <s v="BRENDA CASH"/>
    <n v="3.5"/>
    <x v="3"/>
    <s v="8cd8d0e6-8698-49d8-b784-03d9a0b96ef2"/>
    <s v="March 17, 2025 11:04:26 AM"/>
    <s v="March 17, 2025 11:26:27 AM"/>
    <s v="March 17, 2025 11:31:46 AM"/>
  </r>
  <r>
    <s v="Week2"/>
    <x v="12"/>
    <x v="3"/>
    <s v="MESHIA BROWN"/>
    <n v="3.5"/>
    <x v="3"/>
    <s v="8cd8d0e6-8698-49d8-b784-03d9a0b96ef2"/>
    <s v="March 17, 2025 12:02:54 PM"/>
    <s v="March 17, 2025 1:43:22 PM"/>
    <s v="March 17, 2025 1:44:59 PM"/>
  </r>
  <r>
    <s v="Week2"/>
    <x v="12"/>
    <x v="3"/>
    <s v="JOHN TARVER"/>
    <n v="3.5"/>
    <x v="3"/>
    <s v="8cd8d0e6-8698-49d8-b784-03d9a0b96ef2"/>
    <s v="March 17, 2025 12:31:27 PM"/>
    <s v="March 17, 2025 1:23:57 PM"/>
    <s v="March 17, 2025 1:26:27 PM"/>
  </r>
  <r>
    <s v="Week2"/>
    <x v="12"/>
    <x v="3"/>
    <s v="SUSAN TAMBURRO"/>
    <n v="0"/>
    <x v="3"/>
    <s v="8cd8d0e6-8698-49d8-b784-03d9a0b96ef2"/>
    <s v="March 17, 2025 9:55:59 AM"/>
    <s v="March 17, 2025 10:23:57 AM"/>
    <s v="March 17, 2025 10:25:37 AM"/>
  </r>
  <r>
    <s v="Week2"/>
    <x v="12"/>
    <x v="3"/>
    <s v="NGUYET TRAN"/>
    <n v="3.5"/>
    <x v="3"/>
    <s v="8cd8d0e6-8698-49d8-b784-03d9a0b96ef2"/>
    <s v="March 17, 2025 1:47:02 PM"/>
    <s v="March 17, 2025 2:16:56 PM"/>
    <s v="March 17, 2025 2:20:11 PM"/>
  </r>
  <r>
    <s v="Week2"/>
    <x v="7"/>
    <x v="3"/>
    <s v="JERRY WARREN"/>
    <n v="3.5"/>
    <x v="3"/>
    <s v="11d7bb23-1ee1-4a60-84b0-cc228f95d15c"/>
    <s v="March 18, 2025 2:15:21 PM"/>
    <s v="March 18, 2025 2:37:58 PM"/>
    <s v="March 18, 2025 2:38:26 PM"/>
  </r>
  <r>
    <s v="Week2"/>
    <x v="7"/>
    <x v="3"/>
    <s v="CHRISTOPHER THOMPSON"/>
    <n v="3.5"/>
    <x v="3"/>
    <s v="11d7bb23-1ee1-4a60-84b0-cc228f95d15c"/>
    <s v="March 18, 2025 8:08:29 AM"/>
    <s v="March 18, 2025 8:43:59 AM"/>
    <s v="March 18, 2025 8:46:09 AM"/>
  </r>
  <r>
    <s v="Week2"/>
    <x v="7"/>
    <x v="3"/>
    <s v="JOSHUA GARNER"/>
    <n v="3.5"/>
    <x v="3"/>
    <s v="11d7bb23-1ee1-4a60-84b0-cc228f95d15c"/>
    <s v="March 18, 2025 7:55:58 AM"/>
    <s v="March 18, 2025 8:43:59 AM"/>
    <s v="March 18, 2025 8:46:10 AM"/>
  </r>
  <r>
    <s v="Week2"/>
    <x v="7"/>
    <x v="3"/>
    <s v="IVA (JEWELL) CROSS"/>
    <n v="3.5"/>
    <x v="3"/>
    <s v="11d7bb23-1ee1-4a60-84b0-cc228f95d15c"/>
    <s v="March 18, 2025 2:24:19 PM"/>
    <s v="March 18, 2025 3:08:55 PM"/>
    <s v="March 18, 2025 3:11:44 PM"/>
  </r>
  <r>
    <s v="Week2"/>
    <x v="7"/>
    <x v="3"/>
    <s v="BARBARA RIPPLE"/>
    <n v="3.5"/>
    <x v="3"/>
    <s v="11d7bb23-1ee1-4a60-84b0-cc228f95d15c"/>
    <s v="March 18, 2025 8:15:56 AM"/>
    <s v="March 18, 2025 8:59:52 AM"/>
    <s v="March 18, 2025 9:02:48 AM"/>
  </r>
  <r>
    <s v="Week2"/>
    <x v="7"/>
    <x v="3"/>
    <s v="STEFANIE BARNES"/>
    <n v="3.5"/>
    <x v="3"/>
    <s v="11d7bb23-1ee1-4a60-84b0-cc228f95d15c"/>
    <s v="March 18, 2025 2:15:21 PM"/>
    <s v="March 18, 2025 2:47:26 PM"/>
    <s v="March 18, 2025 2:49:14 PM"/>
  </r>
  <r>
    <s v="Week2"/>
    <x v="7"/>
    <x v="3"/>
    <s v="ZELMA LEDBETTER"/>
    <n v="3.5"/>
    <x v="3"/>
    <s v="11d7bb23-1ee1-4a60-84b0-cc228f95d15c"/>
    <s v="March 18, 2025 10:05:29 AM"/>
    <s v="March 18, 2025 10:19:28 AM"/>
    <s v="March 18, 2025 10:21:10 AM"/>
  </r>
  <r>
    <s v="Week2"/>
    <x v="7"/>
    <x v="3"/>
    <s v="CASEY JENNINGS PIERCE"/>
    <n v="3.5"/>
    <x v="3"/>
    <s v="11d7bb23-1ee1-4a60-84b0-cc228f95d15c"/>
    <s v="March 18, 2025 12:29:24 PM"/>
    <s v="March 18, 2025 12:59:58 PM"/>
    <s v="March 18, 2025 1:01:11 PM"/>
  </r>
  <r>
    <s v="Week2"/>
    <x v="7"/>
    <x v="3"/>
    <s v="JESSE WHITE"/>
    <n v="3.5"/>
    <x v="3"/>
    <s v="11d7bb23-1ee1-4a60-84b0-cc228f95d15c"/>
    <s v="March 18, 2025 11:31:53 AM"/>
    <s v="March 18, 2025 11:56:57 AM"/>
    <s v="March 18, 2025 12:01:34 PM"/>
  </r>
  <r>
    <s v="Week2"/>
    <x v="7"/>
    <x v="3"/>
    <s v="JANE HARMON"/>
    <n v="3.5"/>
    <x v="3"/>
    <s v="11d7bb23-1ee1-4a60-84b0-cc228f95d15c"/>
    <s v="March 18, 2025 12:35:28 PM"/>
    <s v="March 18, 2025 1:13:59 PM"/>
    <s v="March 18, 2025 1:17:54 PM"/>
  </r>
  <r>
    <s v="Week2"/>
    <x v="7"/>
    <x v="3"/>
    <s v="ANN ENGLISH"/>
    <n v="3.5"/>
    <x v="3"/>
    <s v="11d7bb23-1ee1-4a60-84b0-cc228f95d15c"/>
    <s v="March 18, 2025 10:51:55 AM"/>
    <s v="March 18, 2025 11:20:26 AM"/>
    <s v="March 18, 2025 11:29:08 AM"/>
  </r>
  <r>
    <s v="Week2"/>
    <x v="8"/>
    <x v="3"/>
    <s v="VERNITA  ROBERSON "/>
    <n v="3.5"/>
    <x v="3"/>
    <s v="7c50b799-779e-47d2-ba57-b8358f3b355c"/>
    <s v="March 19, 2025 1:19:28 PM"/>
    <s v="March 19, 2025 2:02:22 PM"/>
    <s v="March 19, 2025 2:05:18 PM"/>
  </r>
  <r>
    <s v="Week2"/>
    <x v="8"/>
    <x v="3"/>
    <s v="Carolyn Taylor"/>
    <n v="3.5"/>
    <x v="3"/>
    <s v="7c50b799-779e-47d2-ba57-b8358f3b355c"/>
    <s v="March 19, 2025 8:41:58 AM"/>
    <s v="March 19, 2025 9:33:57 AM"/>
    <s v="March 19, 2025 9:41:06 AM"/>
  </r>
  <r>
    <s v="Week2"/>
    <x v="8"/>
    <x v="3"/>
    <s v="KATHY SHOEMAKER"/>
    <n v="3.5"/>
    <x v="3"/>
    <s v="7c50b799-779e-47d2-ba57-b8358f3b355c"/>
    <s v="March 19, 2025 2:54:55 PM"/>
    <s v="March 19, 2025 3:11:51 PM"/>
    <s v="March 19, 2025 3:24:11 PM"/>
  </r>
  <r>
    <s v="Week2"/>
    <x v="8"/>
    <x v="3"/>
    <s v="JAQUON CURTIS"/>
    <n v="3.5"/>
    <x v="3"/>
    <s v="7c50b799-779e-47d2-ba57-b8358f3b355c"/>
    <s v="March 19, 2025 8:22:58 AM"/>
    <s v="March 19, 2025 10:10:26 AM"/>
    <s v="March 19, 2025 10:13:57 AM"/>
  </r>
  <r>
    <s v="Week2"/>
    <x v="8"/>
    <x v="3"/>
    <s v="WILLIAM RIPPETOE"/>
    <n v="3.5"/>
    <x v="3"/>
    <s v="7c50b799-779e-47d2-ba57-b8358f3b355c"/>
    <s v="March 19, 2025 10:51:29 AM"/>
    <s v="March 19, 2025 11:10:55 AM"/>
    <s v="March 19, 2025 11:17:10 AM"/>
  </r>
  <r>
    <s v="Week2"/>
    <x v="8"/>
    <x v="3"/>
    <s v="LUCINDA TORRES"/>
    <n v="3.5"/>
    <x v="3"/>
    <s v="7c50b799-779e-47d2-ba57-b8358f3b355c"/>
    <s v="March 19, 2025 11:24:55 AM"/>
    <s v="March 19, 2025 12:17:57 PM"/>
    <s v="March 19, 2025 12:20:31 PM"/>
  </r>
  <r>
    <s v="Week2"/>
    <x v="9"/>
    <x v="3"/>
    <s v="BARBARA RIPPLE"/>
    <n v="3.5"/>
    <x v="3"/>
    <s v="adef37dd-17df-491d-9a73-b9c70e5a75cb"/>
    <s v="March 21, 2025 7:56:20 AM"/>
    <s v="March 21, 2025 8:43:27 AM"/>
    <s v="March 21, 2025 8:46:08 AM"/>
  </r>
  <r>
    <s v="Week2"/>
    <x v="9"/>
    <x v="3"/>
    <s v="CAROLYN CARPENTER"/>
    <n v="3.5"/>
    <x v="3"/>
    <s v="adef37dd-17df-491d-9a73-b9c70e5a75cb"/>
    <s v="March 21, 2025 4:01:58 PM"/>
    <s v="March 21, 2025 4:32:59 PM"/>
    <s v="March 21, 2025 4:38:41 PM"/>
  </r>
  <r>
    <s v="Week2"/>
    <x v="9"/>
    <x v="3"/>
    <s v="IVA (JEWELL) CROSS"/>
    <n v="3.5"/>
    <x v="3"/>
    <s v="adef37dd-17df-491d-9a73-b9c70e5a75cb"/>
    <s v="March 21, 2025 8:10:56 AM"/>
    <s v="March 21, 2025 8:25:55 AM"/>
    <s v="March 21, 2025 8:27:39 AM"/>
  </r>
  <r>
    <s v="Week2"/>
    <x v="9"/>
    <x v="3"/>
    <s v="ANN ENGLISH"/>
    <n v="3.5"/>
    <x v="3"/>
    <s v="adef37dd-17df-491d-9a73-b9c70e5a75cb"/>
    <s v="March 21, 2025 11:17:26 AM"/>
    <s v="March 21, 2025 11:32:26 AM"/>
    <s v="March 21, 2025 11:38:08 AM"/>
  </r>
  <r>
    <s v="Week2"/>
    <x v="9"/>
    <x v="3"/>
    <s v="KENDALL WERNER"/>
    <n v="3.5"/>
    <x v="3"/>
    <s v="adef37dd-17df-491d-9a73-b9c70e5a75cb"/>
    <s v="March 21, 2025 2:18:59 PM"/>
    <s v="March 21, 2025 2:34:29 PM"/>
    <s v="March 21, 2025 2:36:37 PM"/>
  </r>
  <r>
    <s v="Week2"/>
    <x v="9"/>
    <x v="3"/>
    <s v="ADRIEL CHEN"/>
    <n v="3.5"/>
    <x v="3"/>
    <s v="adef37dd-17df-491d-9a73-b9c70e5a75cb"/>
    <s v="March 21, 2025 2:18:59 PM"/>
    <s v="March 21, 2025 2:47:27 PM"/>
    <s v="March 21, 2025 2:48:45 PM"/>
  </r>
  <r>
    <s v="Week2"/>
    <x v="9"/>
    <x v="3"/>
    <s v="CINDY MATTSON"/>
    <n v="3.5"/>
    <x v="3"/>
    <s v="adef37dd-17df-491d-9a73-b9c70e5a75cb"/>
    <s v="March 21, 2025 1:08:29 PM"/>
    <s v="March 21, 2025 1:20:59 PM"/>
    <s v="March 21, 2025 1:24:16 PM"/>
  </r>
  <r>
    <s v="Week2"/>
    <x v="9"/>
    <x v="3"/>
    <s v="ALMA PULE"/>
    <n v="3.5"/>
    <x v="3"/>
    <s v="adef37dd-17df-491d-9a73-b9c70e5a75cb"/>
    <s v="March 21, 2025 12:41:59 PM"/>
    <s v="March 21, 2025 12:52:28 PM"/>
    <s v="March 21, 2025 12:53:53 PM"/>
  </r>
  <r>
    <s v="Week2"/>
    <x v="9"/>
    <x v="3"/>
    <s v="LELIS ALFARO"/>
    <n v="3.5"/>
    <x v="3"/>
    <s v="adef37dd-17df-491d-9a73-b9c70e5a75cb"/>
    <s v="March 21, 2025 10:47:30 AM"/>
    <s v="March 21, 2025 11:12:54 AM"/>
    <s v="March 21, 2025 11:12:54 AM"/>
  </r>
  <r>
    <s v="Week2"/>
    <x v="9"/>
    <x v="3"/>
    <s v="ANTHONY WHITTINGTON"/>
    <n v="3.5"/>
    <x v="3"/>
    <s v="adef37dd-17df-491d-9a73-b9c70e5a75cb"/>
    <s v="March 21, 2025 12:12:58 PM"/>
    <s v="March 21, 2025 12:28:59 PM"/>
    <s v="March 21, 2025 12:31:22 PM"/>
  </r>
  <r>
    <s v="Week2"/>
    <x v="13"/>
    <x v="3"/>
    <s v="LAURA ORTEGA"/>
    <n v="3.5"/>
    <x v="3"/>
    <s v="8de63739-8125-4db7-be04-17ec8e68a95b"/>
    <s v="March 23, 2025 6:07:29 AM"/>
    <s v="March 23, 2025 6:35:27 AM"/>
    <s v="March 23, 2025 6:39:30 AM"/>
  </r>
  <r>
    <s v="Week2"/>
    <x v="13"/>
    <x v="3"/>
    <s v="BARBARA OBRIAN"/>
    <n v="3.5"/>
    <x v="3"/>
    <s v="8de63739-8125-4db7-be04-17ec8e68a95b"/>
    <s v="March 23, 2025 12:34:27 PM"/>
    <s v="March 23, 2025 1:01:29 PM"/>
    <s v="March 23, 2025 1:08:09 PM"/>
  </r>
  <r>
    <s v="Week2"/>
    <x v="13"/>
    <x v="3"/>
    <s v="BARBARA CARTER"/>
    <n v="3.5"/>
    <x v="3"/>
    <s v="8de63739-8125-4db7-be04-17ec8e68a95b"/>
    <s v="March 23, 2025 7:40:52 AM"/>
    <s v="March 23, 2025 8:56:27 AM"/>
    <s v="March 23, 2025 9:00:56 AM"/>
  </r>
  <r>
    <s v="Week2"/>
    <x v="13"/>
    <x v="3"/>
    <s v="TANYA LEWIS"/>
    <n v="3.5"/>
    <x v="3"/>
    <s v="8de63739-8125-4db7-be04-17ec8e68a95b"/>
    <s v="March 23, 2025 10:54:54 AM"/>
    <s v="March 23, 2025 11:32:58 AM"/>
    <s v="March 23, 2025 11:34:22 AM"/>
  </r>
  <r>
    <s v="Week2"/>
    <x v="13"/>
    <x v="3"/>
    <s v="APPLE GILDER"/>
    <n v="3.5"/>
    <x v="3"/>
    <s v="8de63739-8125-4db7-be04-17ec8e68a95b"/>
    <s v="March 23, 2025 9:42:29 AM"/>
    <s v="March 23, 2025 11:20:59 AM"/>
    <s v="March 23, 2025 11:23:07 AM"/>
  </r>
  <r>
    <s v="Week2"/>
    <x v="13"/>
    <x v="3"/>
    <s v="DANNY WANG"/>
    <n v="3.5"/>
    <x v="3"/>
    <s v="8de63739-8125-4db7-be04-17ec8e68a95b"/>
    <s v="March 23, 2025 7:23:26 AM"/>
    <s v="March 23, 2025 8:26:25 AM"/>
    <s v="March 23, 2025 8:28:24 AM"/>
  </r>
  <r>
    <s v="Week2"/>
    <x v="12"/>
    <x v="4"/>
    <s v="ISAAC RENTERIA"/>
    <n v="3.5"/>
    <x v="4"/>
    <s v="c5bd9d59-a0b4-4cae-b3f5-e29bd722d85d"/>
    <s v="March 17, 2025 6:42:23 AM"/>
    <s v="March 17, 2025 7:31:57 AM"/>
    <s v="March 17, 2025 7:33:13 AM"/>
  </r>
  <r>
    <s v="Week2"/>
    <x v="12"/>
    <x v="4"/>
    <s v="THOMAS HOLMES"/>
    <n v="3.5"/>
    <x v="4"/>
    <s v="c5bd9d59-a0b4-4cae-b3f5-e29bd722d85d"/>
    <s v="March 17, 2025 1:08:58 PM"/>
    <s v="March 17, 2025 1:38:28 PM"/>
    <s v="March 17, 2025 1:42:01 PM"/>
  </r>
  <r>
    <s v="Week2"/>
    <x v="12"/>
    <x v="4"/>
    <s v="MONA DAVIS"/>
    <n v="3.5"/>
    <x v="4"/>
    <s v="c5bd9d59-a0b4-4cae-b3f5-e29bd722d85d"/>
    <s v="March 17, 2025 4:01:29 PM"/>
    <s v="March 17, 2025 4:08:27 PM"/>
    <s v="March 17, 2025 4:11:32 PM"/>
  </r>
  <r>
    <s v="Week2"/>
    <x v="12"/>
    <x v="4"/>
    <s v="Porsha  Tillis"/>
    <n v="3.5"/>
    <x v="4"/>
    <s v="c5bd9d59-a0b4-4cae-b3f5-e29bd722d85d"/>
    <s v="March 17, 2025 8:01:25 AM"/>
    <s v="March 17, 2025 8:15:52 AM"/>
    <s v="March 17, 2025 8:17:34 AM"/>
  </r>
  <r>
    <s v="Week2"/>
    <x v="12"/>
    <x v="4"/>
    <s v="AURORA SELLARS"/>
    <n v="0"/>
    <x v="4"/>
    <s v="c5bd9d59-a0b4-4cae-b3f5-e29bd722d85d"/>
    <s v="March 17, 2025 8:35:56 AM"/>
    <s v="March 17, 2025 9:03:26 AM"/>
    <s v="March 17, 2025 9:03:27 AM"/>
  </r>
  <r>
    <s v="Week2"/>
    <x v="12"/>
    <x v="4"/>
    <s v="Catherine  Henderson "/>
    <n v="3.5"/>
    <x v="4"/>
    <s v="c5bd9d59-a0b4-4cae-b3f5-e29bd722d85d"/>
    <s v="March 17, 2025 9:12:53 AM"/>
    <s v="March 17, 2025 9:20:59 AM"/>
    <s v="March 17, 2025 9:22:51 AM"/>
  </r>
  <r>
    <s v="Week2"/>
    <x v="12"/>
    <x v="4"/>
    <s v="ROOSEVELT WADE"/>
    <n v="3.5"/>
    <x v="4"/>
    <s v="c5bd9d59-a0b4-4cae-b3f5-e29bd722d85d"/>
    <s v="March 17, 2025 10:21:58 AM"/>
    <s v="March 17, 2025 10:34:58 AM"/>
    <s v="March 17, 2025 10:38:53 AM"/>
  </r>
  <r>
    <s v="Week2"/>
    <x v="12"/>
    <x v="4"/>
    <s v="MATTIE SPENCER"/>
    <n v="3.5"/>
    <x v="4"/>
    <s v="c5bd9d59-a0b4-4cae-b3f5-e29bd722d85d"/>
    <s v="March 17, 2025 12:39:59 PM"/>
    <s v="March 17, 2025 12:52:55 PM"/>
    <s v="March 17, 2025 12:56:05 PM"/>
  </r>
  <r>
    <s v="Week2"/>
    <x v="12"/>
    <x v="4"/>
    <s v="DOROTHY REEVES"/>
    <n v="3.5"/>
    <x v="4"/>
    <s v="c5bd9d59-a0b4-4cae-b3f5-e29bd722d85d"/>
    <s v="March 17, 2025 11:00:59 AM"/>
    <s v="March 17, 2025 11:09:26 AM"/>
    <s v="March 17, 2025 11:13:22 AM"/>
  </r>
  <r>
    <s v="Week2"/>
    <x v="12"/>
    <x v="4"/>
    <s v="SERGIO ROBLEDO-LARA"/>
    <n v="3.5"/>
    <x v="4"/>
    <s v="c5bd9d59-a0b4-4cae-b3f5-e29bd722d85d"/>
    <s v="March 17, 2025 11:43:57 AM"/>
    <s v="March 17, 2025 12:01:24 PM"/>
    <s v="March 17, 2025 12:02:30 PM"/>
  </r>
  <r>
    <s v="Week2"/>
    <x v="12"/>
    <x v="4"/>
    <s v="CHESTER   MCGEE"/>
    <n v="3.5"/>
    <x v="4"/>
    <s v="c5bd9d59-a0b4-4cae-b3f5-e29bd722d85d"/>
    <s v="March 17, 2025 2:00:28 PM"/>
    <s v="March 17, 2025 2:21:00 PM"/>
    <s v="March 17, 2025 2:24:20 PM"/>
  </r>
  <r>
    <s v="Week2"/>
    <x v="12"/>
    <x v="4"/>
    <s v="JERRY BESHIREES"/>
    <n v="7"/>
    <x v="4"/>
    <s v="c5bd9d59-a0b4-4cae-b3f5-e29bd722d85d"/>
    <s v="March 17, 2025 7:46:25 AM"/>
    <s v="March 17, 2025 8:15:52 AM"/>
    <s v="March 17, 2025 8:17:41 AM"/>
  </r>
  <r>
    <s v="Week2"/>
    <x v="12"/>
    <x v="4"/>
    <s v="SEAN FORD"/>
    <n v="3.5"/>
    <x v="4"/>
    <s v="c5bd9d59-a0b4-4cae-b3f5-e29bd722d85d"/>
    <s v="March 17, 2025 7:46:25 AM"/>
    <s v="March 17, 2025 8:15:52 AM"/>
    <s v="March 17, 2025 8:17:44 AM"/>
  </r>
  <r>
    <s v="Week2"/>
    <x v="12"/>
    <x v="4"/>
    <s v="TYUNDRE JOHNSON"/>
    <n v="3.5"/>
    <x v="4"/>
    <s v="c5bd9d59-a0b4-4cae-b3f5-e29bd722d85d"/>
    <s v="March 17, 2025 6:28:27 AM"/>
    <s v="March 17, 2025 7:13:56 AM"/>
    <s v="March 17, 2025 7:15:05 AM"/>
  </r>
  <r>
    <s v="Week2"/>
    <x v="12"/>
    <x v="4"/>
    <s v="OSCAR  GUNNELS"/>
    <n v="3.5"/>
    <x v="4"/>
    <s v="c5bd9d59-a0b4-4cae-b3f5-e29bd722d85d"/>
    <s v="March 17, 2025 2:09:24 PM"/>
    <s v="March 17, 2025 3:15:27 PM"/>
    <s v="March 17, 2025 3:18:38 PM"/>
  </r>
  <r>
    <s v="Week2"/>
    <x v="12"/>
    <x v="4"/>
    <s v="SHERRI THURMOND"/>
    <n v="3.5"/>
    <x v="4"/>
    <s v="c5bd9d59-a0b4-4cae-b3f5-e29bd722d85d"/>
    <s v="March 17, 2025 2:40:54 PM"/>
    <s v="March 17, 2025 3:44:55 PM"/>
    <s v="March 17, 2025 3:49:06 PM"/>
  </r>
  <r>
    <s v="Week2"/>
    <x v="12"/>
    <x v="4"/>
    <s v="JOSE HERRERA-ALVARADO"/>
    <n v="3.5"/>
    <x v="4"/>
    <s v="c5bd9d59-a0b4-4cae-b3f5-e29bd722d85d"/>
    <s v="March 17, 2025 8:23:58 AM"/>
    <s v="March 17, 2025 9:40:26 AM"/>
    <s v="March 17, 2025 9:44:05 AM"/>
  </r>
  <r>
    <s v="Week2"/>
    <x v="9"/>
    <x v="4"/>
    <s v="REAGOR GIBSON"/>
    <n v="3.5"/>
    <x v="4"/>
    <s v="5db47f43-3a25-419e-b6d2-25f2a3600dc1"/>
    <s v="March 21, 2025 2:50:58 PM"/>
    <s v="March 21, 2025 3:37:58 PM"/>
    <s v="March 21, 2025 3:40:36 PM"/>
  </r>
  <r>
    <s v="Week2"/>
    <x v="9"/>
    <x v="4"/>
    <s v="KELLIE MESSICK"/>
    <n v="3.5"/>
    <x v="4"/>
    <s v="5db47f43-3a25-419e-b6d2-25f2a3600dc1"/>
    <s v="March 21, 2025 6:20:28 AM"/>
    <s v="March 21, 2025 7:29:57 AM"/>
    <s v="March 21, 2025 7:37:46 AM"/>
  </r>
  <r>
    <s v="Week2"/>
    <x v="9"/>
    <x v="4"/>
    <s v="ELIZABETH PALMER"/>
    <n v="3.5"/>
    <x v="4"/>
    <s v="5db47f43-3a25-419e-b6d2-25f2a3600dc1"/>
    <s v="March 21, 2025 8:12:56 AM"/>
    <s v="March 21, 2025 8:34:23 AM"/>
    <s v="March 21, 2025 8:39:54 AM"/>
  </r>
  <r>
    <s v="Week2"/>
    <x v="9"/>
    <x v="4"/>
    <s v="LILLIE SCOTT"/>
    <n v="3.5"/>
    <x v="4"/>
    <s v="5db47f43-3a25-419e-b6d2-25f2a3600dc1"/>
    <s v="March 21, 2025 2:10:25 PM"/>
    <s v="March 21, 2025 3:11:52 PM"/>
    <s v="March 21, 2025 3:17:18 PM"/>
  </r>
  <r>
    <s v="Week2"/>
    <x v="9"/>
    <x v="4"/>
    <s v="ISAAC SAUCEDO"/>
    <n v="3.5"/>
    <x v="4"/>
    <s v="5db47f43-3a25-419e-b6d2-25f2a3600dc1"/>
    <s v="March 21, 2025 10:02:56 AM"/>
    <s v="March 21, 2025 10:20:26 AM"/>
    <s v="March 21, 2025 10:23:28 AM"/>
  </r>
  <r>
    <s v="Week2"/>
    <x v="9"/>
    <x v="4"/>
    <s v="Carlos Lopez Morales"/>
    <n v="3.5"/>
    <x v="4"/>
    <s v="5db47f43-3a25-419e-b6d2-25f2a3600dc1"/>
    <s v="March 21, 2025 9:54:29 AM"/>
    <s v="March 21, 2025 10:11:25 AM"/>
    <s v="March 21, 2025 10:13:41 AM"/>
  </r>
  <r>
    <s v="Week2"/>
    <x v="9"/>
    <x v="4"/>
    <s v="XOCIA STEGALL"/>
    <n v="3.5"/>
    <x v="4"/>
    <s v="5db47f43-3a25-419e-b6d2-25f2a3600dc1"/>
    <s v="March 21, 2025 6:45:27 AM"/>
    <s v="March 21, 2025 7:29:57 AM"/>
    <s v="March 21, 2025 7:37:44 AM"/>
  </r>
  <r>
    <s v="Week2"/>
    <x v="9"/>
    <x v="4"/>
    <s v="MAUREEN BROWN"/>
    <n v="3.5"/>
    <x v="4"/>
    <s v="5db47f43-3a25-419e-b6d2-25f2a3600dc1"/>
    <s v="March 21, 2025 1:32:24 PM"/>
    <s v="March 21, 2025 1:44:29 PM"/>
    <s v="March 21, 2025 1:47:32 PM"/>
  </r>
  <r>
    <s v="Week2"/>
    <x v="9"/>
    <x v="4"/>
    <s v="MARTIN LUNA"/>
    <n v="3.5"/>
    <x v="4"/>
    <s v="5db47f43-3a25-419e-b6d2-25f2a3600dc1"/>
    <s v="March 21, 2025 9:12:56 AM"/>
    <s v="March 21, 2025 9:28:55 AM"/>
    <s v="March 21, 2025 9:30:41 AM"/>
  </r>
  <r>
    <s v="Week2"/>
    <x v="12"/>
    <x v="5"/>
    <s v="JESUS RODRIGUEZ"/>
    <n v="3.5"/>
    <x v="5"/>
    <s v="0c353758-9557-4765-b92d-17d4a51342a5"/>
    <s v="March 17, 2025 6:57:29 AM"/>
    <s v="March 17, 2025 7:13:27 AM"/>
    <s v="March 17, 2025 7:17:51 AM"/>
  </r>
  <r>
    <s v="Week2"/>
    <x v="12"/>
    <x v="5"/>
    <s v="NOHEMI GARCIA"/>
    <n v="3.5"/>
    <x v="5"/>
    <s v="0c353758-9557-4765-b92d-17d4a51342a5"/>
    <s v="March 17, 2025 11:14:58 AM"/>
    <s v="March 17, 2025 11:47:26 AM"/>
    <s v="March 17, 2025 11:52:18 AM"/>
  </r>
  <r>
    <s v="Week2"/>
    <x v="12"/>
    <x v="5"/>
    <s v="KELDON SHEARS"/>
    <n v="3.5"/>
    <x v="5"/>
    <s v="0c353758-9557-4765-b92d-17d4a51342a5"/>
    <s v="March 17, 2025 7:31:58 AM"/>
    <s v="March 17, 2025 8:19:26 AM"/>
    <s v="March 17, 2025 8:23:01 AM"/>
  </r>
  <r>
    <s v="Week2"/>
    <x v="12"/>
    <x v="5"/>
    <s v="SHIRLEY SHIELDS"/>
    <n v="3.5"/>
    <x v="5"/>
    <s v="0c353758-9557-4765-b92d-17d4a51342a5"/>
    <s v="March 17, 2025 12:30:28 PM"/>
    <s v="March 17, 2025 12:50:24 PM"/>
    <s v="March 17, 2025 1:00:14 PM"/>
  </r>
  <r>
    <s v="Week2"/>
    <x v="12"/>
    <x v="5"/>
    <s v="THADDEUS DOUGLAS"/>
    <n v="3.5"/>
    <x v="5"/>
    <s v="0c353758-9557-4765-b92d-17d4a51342a5"/>
    <s v="March 17, 2025 8:37:29 AM"/>
    <s v="March 17, 2025 8:52:27 AM"/>
    <s v="March 17, 2025 8:55:29 AM"/>
  </r>
  <r>
    <s v="Week2"/>
    <x v="12"/>
    <x v="5"/>
    <s v="ELAINE POWELL"/>
    <n v="3.5"/>
    <x v="5"/>
    <s v="0c353758-9557-4765-b92d-17d4a51342a5"/>
    <s v="March 17, 2025 6:18:27 AM"/>
    <s v="March 17, 2025 6:39:58 AM"/>
    <s v="March 17, 2025 6:41:10 AM"/>
  </r>
  <r>
    <s v="Week2"/>
    <x v="12"/>
    <x v="5"/>
    <s v="VERNON THOMAS"/>
    <n v="3.5"/>
    <x v="5"/>
    <s v="0c353758-9557-4765-b92d-17d4a51342a5"/>
    <s v="March 17, 2025 2:27:59 PM"/>
    <s v="March 17, 2025 2:48:29 PM"/>
    <s v="March 17, 2025 2:57:27 PM"/>
  </r>
  <r>
    <s v="Week2"/>
    <x v="12"/>
    <x v="5"/>
    <s v="Desmond  Wesley"/>
    <n v="3.5"/>
    <x v="5"/>
    <s v="0c353758-9557-4765-b92d-17d4a51342a5"/>
    <s v="March 17, 2025 1:09:58 PM"/>
    <s v="March 17, 2025 1:34:56 PM"/>
    <s v="March 17, 2025 1:37:45 PM"/>
  </r>
  <r>
    <s v="Week2"/>
    <x v="12"/>
    <x v="5"/>
    <s v="JESUS MALTOS"/>
    <n v="3.5"/>
    <x v="5"/>
    <s v="0c353758-9557-4765-b92d-17d4a51342a5"/>
    <s v="March 17, 2025 10:15:30 AM"/>
    <s v="March 17, 2025 11:00:29 AM"/>
    <s v="March 17, 2025 11:03:37 AM"/>
  </r>
  <r>
    <s v="Week2"/>
    <x v="12"/>
    <x v="5"/>
    <s v="TIMOTHY EDWARDS"/>
    <n v="3.5"/>
    <x v="5"/>
    <s v="0c353758-9557-4765-b92d-17d4a51342a5"/>
    <s v="March 17, 2025 9:04:59 AM"/>
    <s v="March 17, 2025 9:29:29 AM"/>
    <s v="March 17, 2025 9:31:09 AM"/>
  </r>
  <r>
    <s v="Week2"/>
    <x v="12"/>
    <x v="5"/>
    <s v="JENNIFER OWL"/>
    <n v="3.5"/>
    <x v="5"/>
    <s v="0c353758-9557-4765-b92d-17d4a51342a5"/>
    <s v="March 17, 2025 7:55:58 AM"/>
    <s v="March 17, 2025 9:59:59 AM"/>
    <s v="March 17, 2025 10:07:39 AM"/>
  </r>
  <r>
    <s v="Week2"/>
    <x v="12"/>
    <x v="5"/>
    <s v="VERNITA  ROBERSON "/>
    <n v="3.5"/>
    <x v="5"/>
    <s v="0c353758-9557-4765-b92d-17d4a51342a5"/>
    <s v="March 17, 2025 5:03:59 AM"/>
    <s v="March 17, 2025 5:35:29 AM"/>
    <s v="March 17, 2025 5:39:26 AM"/>
  </r>
  <r>
    <s v="Week2"/>
    <x v="12"/>
    <x v="5"/>
    <s v="VERONICA GIBSON"/>
    <n v="3.5"/>
    <x v="5"/>
    <s v="0c353758-9557-4765-b92d-17d4a51342a5"/>
    <s v="March 17, 2025 3:02:58 PM"/>
    <s v="March 17, 2025 3:21:59 PM"/>
    <s v="March 17, 2025 3:25:04 PM"/>
  </r>
  <r>
    <s v="Week2"/>
    <x v="7"/>
    <x v="5"/>
    <s v="ERNEST  HERNANDEZ"/>
    <n v="3.5"/>
    <x v="5"/>
    <s v="053676b4-7aca-4b54-be8f-bf2cadaa13e5"/>
    <s v="March 18, 2025 2:43:58 PM"/>
    <s v="March 18, 2025 2:54:26 PM"/>
    <s v="March 18, 2025 3:06:30 PM"/>
  </r>
  <r>
    <s v="Week2"/>
    <x v="7"/>
    <x v="5"/>
    <s v="NICHOLAS DORSEY"/>
    <n v="3.5"/>
    <x v="5"/>
    <s v="053676b4-7aca-4b54-be8f-bf2cadaa13e5"/>
    <s v="March 18, 2025 9:40:57 AM"/>
    <s v="March 18, 2025 10:55:28 AM"/>
    <s v="March 18, 2025 11:00:27 AM"/>
  </r>
  <r>
    <s v="Week2"/>
    <x v="7"/>
    <x v="5"/>
    <s v="JASON WHITE"/>
    <n v="3.5"/>
    <x v="5"/>
    <s v="053676b4-7aca-4b54-be8f-bf2cadaa13e5"/>
    <s v="March 18, 2025 7:10:56 AM"/>
    <s v="March 18, 2025 7:23:58 AM"/>
    <s v="March 18, 2025 7:27:20 AM"/>
  </r>
  <r>
    <s v="Week2"/>
    <x v="7"/>
    <x v="5"/>
    <s v="LOVELL ARCHER"/>
    <n v="3.5"/>
    <x v="5"/>
    <s v="053676b4-7aca-4b54-be8f-bf2cadaa13e5"/>
    <s v="March 18, 2025 1:45:54 PM"/>
    <s v="March 18, 2025 2:22:55 PM"/>
    <s v="March 18, 2025 2:25:19 PM"/>
  </r>
  <r>
    <s v="Week2"/>
    <x v="7"/>
    <x v="5"/>
    <s v="ESTELA MARQUEZ"/>
    <n v="3.5"/>
    <x v="5"/>
    <s v="053676b4-7aca-4b54-be8f-bf2cadaa13e5"/>
    <s v="March 18, 2025 4:56:29 AM"/>
    <s v="March 18, 2025 5:09:28 AM"/>
    <s v="March 18, 2025 5:14:19 AM"/>
  </r>
  <r>
    <s v="Week2"/>
    <x v="7"/>
    <x v="5"/>
    <s v="TRAVIS DIXON"/>
    <n v="3.5"/>
    <x v="5"/>
    <s v="053676b4-7aca-4b54-be8f-bf2cadaa13e5"/>
    <s v="March 18, 2025 11:50:58 AM"/>
    <s v="March 18, 2025 12:09:29 PM"/>
    <s v="March 18, 2025 12:13:13 PM"/>
  </r>
  <r>
    <s v="Week2"/>
    <x v="7"/>
    <x v="5"/>
    <s v="MARI CRUZ GONZALEZ"/>
    <n v="3.5"/>
    <x v="5"/>
    <s v="053676b4-7aca-4b54-be8f-bf2cadaa13e5"/>
    <s v="March 18, 2025 10:06:29 AM"/>
    <s v="March 18, 2025 10:45:59 AM"/>
    <s v="March 18, 2025 10:48:42 AM"/>
  </r>
  <r>
    <s v="Week2"/>
    <x v="7"/>
    <x v="5"/>
    <s v="PAOLA SARABIA"/>
    <n v="3.5"/>
    <x v="5"/>
    <s v="053676b4-7aca-4b54-be8f-bf2cadaa13e5"/>
    <s v="March 18, 2025 8:35:28 AM"/>
    <s v="March 18, 2025 9:16:25 AM"/>
    <s v="March 18, 2025 9:31:09 AM"/>
  </r>
  <r>
    <s v="Week2"/>
    <x v="7"/>
    <x v="5"/>
    <s v="Lois  Holbert "/>
    <n v="0"/>
    <x v="5"/>
    <s v="053676b4-7aca-4b54-be8f-bf2cadaa13e5"/>
    <s v="March 18, 2025 12:32:28 PM"/>
    <s v="March 18, 2025 12:46:58 PM"/>
    <s v="March 18, 2025 12:50:28 PM"/>
  </r>
  <r>
    <s v="Week2"/>
    <x v="7"/>
    <x v="5"/>
    <s v="LAURA TRUJILLO"/>
    <n v="3.5"/>
    <x v="5"/>
    <s v="053676b4-7aca-4b54-be8f-bf2cadaa13e5"/>
    <s v="March 18, 2025 6:32:29 AM"/>
    <s v="March 18, 2025 7:52:25 AM"/>
    <s v="March 18, 2025 7:58:42 AM"/>
  </r>
  <r>
    <s v="Week2"/>
    <x v="7"/>
    <x v="5"/>
    <s v="MARTIN CARRILLO"/>
    <n v="3.5"/>
    <x v="5"/>
    <s v="053676b4-7aca-4b54-be8f-bf2cadaa13e5"/>
    <s v="March 18, 2025 8:57:58 AM"/>
    <s v="March 18, 2025 9:16:25 AM"/>
    <s v="March 18, 2025 9:31:07 AM"/>
  </r>
  <r>
    <s v="Week2"/>
    <x v="8"/>
    <x v="5"/>
    <s v="BILLIE GIDDINGS"/>
    <n v="3.5"/>
    <x v="5"/>
    <s v="6e5f7241-5435-4531-b71c-350abd373cb0"/>
    <s v="March 19, 2025 1:00:00 PM"/>
    <s v="March 19, 2025 1:36:29 PM"/>
    <s v="March 19, 2025 1:38:55 PM"/>
  </r>
  <r>
    <s v="Week2"/>
    <x v="8"/>
    <x v="5"/>
    <s v="RAYMUNDO CHAVEZ"/>
    <n v="3.5"/>
    <x v="5"/>
    <s v="6e5f7241-5435-4531-b71c-350abd373cb0"/>
    <s v="March 19, 2025 5:00:29 AM"/>
    <s v="March 19, 2025 5:39:28 AM"/>
    <s v="March 19, 2025 5:46:48 AM"/>
  </r>
  <r>
    <s v="Week2"/>
    <x v="8"/>
    <x v="5"/>
    <s v="BELLAMIA TAMEZ"/>
    <n v="3.5"/>
    <x v="5"/>
    <s v="6e5f7241-5435-4531-b71c-350abd373cb0"/>
    <s v="March 19, 2025 6:37:59 AM"/>
    <s v="March 19, 2025 9:28:56 AM"/>
    <s v="March 19, 2025 9:31:30 AM"/>
  </r>
  <r>
    <s v="Week2"/>
    <x v="8"/>
    <x v="5"/>
    <s v="MAIRA CLAUDIO"/>
    <n v="3.5"/>
    <x v="5"/>
    <s v="6e5f7241-5435-4531-b71c-350abd373cb0"/>
    <s v="March 19, 2025 10:35:59 AM"/>
    <s v="March 19, 2025 10:54:28 AM"/>
    <s v="March 19, 2025 10:59:31 AM"/>
  </r>
  <r>
    <s v="Week2"/>
    <x v="8"/>
    <x v="5"/>
    <s v="EUSEBIO TORRES"/>
    <n v="3.5"/>
    <x v="5"/>
    <s v="6e5f7241-5435-4531-b71c-350abd373cb0"/>
    <s v="March 19, 2025 5:13:58 AM"/>
    <s v="March 19, 2025 5:57:57 AM"/>
    <s v="March 19, 2025 6:02:41 AM"/>
  </r>
  <r>
    <s v="Week2"/>
    <x v="11"/>
    <x v="5"/>
    <s v="SERGIO ROBLEDO-LARA"/>
    <n v="3.5"/>
    <x v="5"/>
    <s v="43c535ec-b1bf-40f3-93a3-5f149c8f876b"/>
    <s v="March 20, 2025 1:13:24 PM"/>
    <s v="March 20, 2025 1:34:59 PM"/>
    <s v="March 20, 2025 1:36:23 PM"/>
  </r>
  <r>
    <s v="Week2"/>
    <x v="11"/>
    <x v="5"/>
    <s v="ROGER LOVILL JR"/>
    <n v="3.5"/>
    <x v="5"/>
    <s v="43c535ec-b1bf-40f3-93a3-5f149c8f876b"/>
    <s v="March 20, 2025 9:31:59 AM"/>
    <s v="March 20, 2025 10:18:58 AM"/>
    <s v="March 20, 2025 10:21:46 AM"/>
  </r>
  <r>
    <s v="Week2"/>
    <x v="11"/>
    <x v="5"/>
    <s v="JERI PETERSON"/>
    <n v="3.5"/>
    <x v="5"/>
    <s v="43c535ec-b1bf-40f3-93a3-5f149c8f876b"/>
    <s v="March 20, 2025 11:42:27 AM"/>
    <s v="March 20, 2025 12:29:56 PM"/>
    <s v="March 20, 2025 12:40:01 PM"/>
  </r>
  <r>
    <s v="Week2"/>
    <x v="11"/>
    <x v="5"/>
    <s v="Rashad  Ellison "/>
    <n v="0"/>
    <x v="5"/>
    <s v="43c535ec-b1bf-40f3-93a3-5f149c8f876b"/>
    <s v="March 20, 2025 10:00:26 AM"/>
    <s v="March 20, 2025 10:29:52 AM"/>
    <s v="March 20, 2025 10:34:47 AM"/>
  </r>
  <r>
    <s v="Week2"/>
    <x v="12"/>
    <x v="6"/>
    <s v="BLANCHE JAMES"/>
    <n v="3.5"/>
    <x v="6"/>
    <s v="4e7704dc-1b8c-4d1f-ba0f-fa95454bee22"/>
    <s v="March 17, 2025 11:25:55 AM"/>
    <s v="March 17, 2025 12:50:59 PM"/>
    <s v="March 17, 2025 12:52:57 PM"/>
  </r>
  <r>
    <s v="Week2"/>
    <x v="12"/>
    <x v="6"/>
    <s v="EMILY MORROW"/>
    <n v="3.5"/>
    <x v="6"/>
    <s v="4e7704dc-1b8c-4d1f-ba0f-fa95454bee22"/>
    <s v="March 17, 2025 11:51:24 AM"/>
    <s v="March 17, 2025 12:23:23 PM"/>
    <s v="March 17, 2025 12:25:20 PM"/>
  </r>
  <r>
    <s v="Week2"/>
    <x v="12"/>
    <x v="6"/>
    <s v="CHERYL TURNER"/>
    <n v="3.5"/>
    <x v="6"/>
    <s v="4e7704dc-1b8c-4d1f-ba0f-fa95454bee22"/>
    <s v="March 17, 2025 9:29:59 AM"/>
    <s v="March 17, 2025 10:38:59 AM"/>
    <s v="March 17, 2025 10:43:45 AM"/>
  </r>
  <r>
    <s v="Week2"/>
    <x v="12"/>
    <x v="6"/>
    <s v="TATIANA KIRKLAND"/>
    <n v="3.5"/>
    <x v="6"/>
    <s v="4e7704dc-1b8c-4d1f-ba0f-fa95454bee22"/>
    <s v="March 17, 2025 1:31:58 PM"/>
    <s v="March 17, 2025 3:01:29 PM"/>
    <s v="March 17, 2025 3:04:37 PM"/>
  </r>
  <r>
    <s v="Week2"/>
    <x v="12"/>
    <x v="6"/>
    <s v="ELIZABETH LACY"/>
    <n v="3.5"/>
    <x v="6"/>
    <s v="4e7704dc-1b8c-4d1f-ba0f-fa95454bee22"/>
    <s v="March 17, 2025 4:20:55 PM"/>
    <s v="March 17, 2025 4:43:55 PM"/>
    <s v="March 17, 2025 4:51:44 PM"/>
  </r>
  <r>
    <s v="Week2"/>
    <x v="12"/>
    <x v="6"/>
    <s v="LUCIA ANGELES"/>
    <n v="3.5"/>
    <x v="6"/>
    <s v="4e7704dc-1b8c-4d1f-ba0f-fa95454bee22"/>
    <s v="March 17, 2025 9:48:57 AM"/>
    <s v="March 17, 2025 10:04:27 AM"/>
    <s v="March 17, 2025 10:07:26 AM"/>
  </r>
  <r>
    <s v="Week2"/>
    <x v="12"/>
    <x v="6"/>
    <s v="ANDRE BAKER"/>
    <n v="3.5"/>
    <x v="6"/>
    <s v="4e7704dc-1b8c-4d1f-ba0f-fa95454bee22"/>
    <s v="March 17, 2025 2:14:30 PM"/>
    <s v="March 17, 2025 3:58:59 PM"/>
    <s v="March 17, 2025 4:00:14 PM"/>
  </r>
  <r>
    <s v="Week2"/>
    <x v="12"/>
    <x v="6"/>
    <s v="WENDY SPARROW"/>
    <n v="3.5"/>
    <x v="6"/>
    <s v="4e7704dc-1b8c-4d1f-ba0f-fa95454bee22"/>
    <s v="March 17, 2025 10:30:59 AM"/>
    <s v="March 17, 2025 11:03:59 AM"/>
    <s v="March 17, 2025 11:06:44 AM"/>
  </r>
  <r>
    <s v="Week2"/>
    <x v="12"/>
    <x v="6"/>
    <s v="STEPHANIE WHITE"/>
    <n v="3.5"/>
    <x v="6"/>
    <s v="4e7704dc-1b8c-4d1f-ba0f-fa95454bee22"/>
    <s v="March 17, 2025 2:14:30 PM"/>
    <s v="March 17, 2025 2:42:57 PM"/>
    <s v="March 17, 2025 2:49:38 PM"/>
  </r>
  <r>
    <s v="Week2"/>
    <x v="12"/>
    <x v="6"/>
    <s v="DANNY WEAVER"/>
    <n v="3.5"/>
    <x v="6"/>
    <s v="4e7704dc-1b8c-4d1f-ba0f-fa95454bee22"/>
    <s v="March 17, 2025 3:29:28 PM"/>
    <s v="March 17, 2025 4:04:28 PM"/>
    <s v="March 17, 2025 4:06:27 PM"/>
  </r>
  <r>
    <s v="Week2"/>
    <x v="7"/>
    <x v="6"/>
    <s v="JAMES SLAUGHTER"/>
    <n v="3.5"/>
    <x v="6"/>
    <s v="4815b1cd-f629-441c-b608-f7aff35ade2f"/>
    <s v="March 18, 2025 6:04:26 PM"/>
    <s v="March 18, 2025 6:17:59 PM"/>
    <s v="March 18, 2025 6:21:46 PM"/>
  </r>
  <r>
    <s v="Week2"/>
    <x v="7"/>
    <x v="6"/>
    <s v="ISAAC RENTERIA"/>
    <n v="3.5"/>
    <x v="6"/>
    <s v="4815b1cd-f629-441c-b608-f7aff35ade2f"/>
    <s v="March 18, 2025 3:03:58 PM"/>
    <s v="March 18, 2025 3:26:29 PM"/>
    <s v="March 18, 2025 3:28:23 PM"/>
  </r>
  <r>
    <s v="Week2"/>
    <x v="7"/>
    <x v="6"/>
    <s v="GLORIA BONAPARTE"/>
    <n v="3.5"/>
    <x v="6"/>
    <s v="4815b1cd-f629-441c-b608-f7aff35ade2f"/>
    <s v="March 18, 2025 1:34:59 PM"/>
    <s v="March 18, 2025 2:52:26 PM"/>
    <s v="March 18, 2025 2:55:56 PM"/>
  </r>
  <r>
    <s v="Week2"/>
    <x v="7"/>
    <x v="6"/>
    <s v="JAMES SLAUGHTER"/>
    <n v="3.5"/>
    <x v="6"/>
    <s v="4815b1cd-f629-441c-b608-f7aff35ade2f"/>
    <s v="March 18, 2025 7:25:28 PM"/>
    <s v="March 18, 2025 7:35:57 PM"/>
    <s v="March 18, 2025 7:40:47 PM"/>
  </r>
  <r>
    <s v="Week2"/>
    <x v="7"/>
    <x v="6"/>
    <s v="ANN ENGLISH"/>
    <n v="3.5"/>
    <x v="6"/>
    <s v="4815b1cd-f629-441c-b608-f7aff35ade2f"/>
    <s v="March 18, 2025 5:16:56 PM"/>
    <s v="March 18, 2025 5:36:26 PM"/>
    <s v="March 18, 2025 5:41:41 PM"/>
  </r>
  <r>
    <s v="Week2"/>
    <x v="7"/>
    <x v="6"/>
    <s v="LANIYAN PETTWAY"/>
    <n v="3.5"/>
    <x v="6"/>
    <s v="4815b1cd-f629-441c-b608-f7aff35ade2f"/>
    <s v="March 18, 2025 8:08:58 PM"/>
    <s v="March 18, 2025 8:25:57 PM"/>
    <s v="March 18, 2025 8:31:00 PM"/>
  </r>
  <r>
    <s v="Week2"/>
    <x v="7"/>
    <x v="6"/>
    <s v="PAMELA RIALS"/>
    <n v="3.5"/>
    <x v="6"/>
    <s v="4815b1cd-f629-441c-b608-f7aff35ade2f"/>
    <s v="March 18, 2025 2:16:30 PM"/>
    <s v="March 18, 2025 2:29:29 PM"/>
    <s v="March 18, 2025 2:33:39 PM"/>
  </r>
  <r>
    <s v="Week2"/>
    <x v="8"/>
    <x v="6"/>
    <s v="CORNELIUS CULPEPPER"/>
    <n v="3.5"/>
    <x v="6"/>
    <s v="df8c924a-b488-451c-8c55-2f775250420f"/>
    <s v="March 19, 2025 6:27:29 PM"/>
    <s v="March 19, 2025 6:42:57 PM"/>
    <s v="March 19, 2025 6:46:22 PM"/>
  </r>
  <r>
    <s v="Week2"/>
    <x v="8"/>
    <x v="6"/>
    <s v="Zitlali Serrano"/>
    <n v="3.5"/>
    <x v="6"/>
    <s v="df8c924a-b488-451c-8c55-2f775250420f"/>
    <s v="March 19, 2025 7:53:29 PM"/>
    <s v="March 19, 2025 8:13:59 PM"/>
    <s v="March 19, 2025 8:16:32 PM"/>
  </r>
  <r>
    <s v="Week2"/>
    <x v="8"/>
    <x v="6"/>
    <s v="THOMAS ROBERTS"/>
    <n v="3.5"/>
    <x v="6"/>
    <s v="df8c924a-b488-451c-8c55-2f775250420f"/>
    <s v="March 19, 2025 2:38:27 PM"/>
    <s v="March 19, 2025 4:46:26 PM"/>
    <s v="March 19, 2025 4:48:04 PM"/>
  </r>
  <r>
    <s v="Week2"/>
    <x v="8"/>
    <x v="6"/>
    <s v="RAFAEL PEREZ"/>
    <n v="3.5"/>
    <x v="6"/>
    <s v="df8c924a-b488-451c-8c55-2f775250420f"/>
    <s v="March 19, 2025 7:10:57 PM"/>
    <s v="March 19, 2025 7:39:28 PM"/>
    <s v="March 19, 2025 7:43:31 PM"/>
  </r>
  <r>
    <s v="Week2"/>
    <x v="8"/>
    <x v="6"/>
    <s v="LAURA ORTEGA"/>
    <n v="3.5"/>
    <x v="6"/>
    <s v="df8c924a-b488-451c-8c55-2f775250420f"/>
    <s v="March 19, 2025 3:10:25 PM"/>
    <s v="March 19, 2025 3:37:24 PM"/>
    <s v="March 19, 2025 3:44:15 PM"/>
  </r>
  <r>
    <s v="Week2"/>
    <x v="8"/>
    <x v="6"/>
    <s v="ROSIE MARTINEZ"/>
    <n v="3.5"/>
    <x v="6"/>
    <s v="df8c924a-b488-451c-8c55-2f775250420f"/>
    <s v="March 19, 2025 4:19:56 PM"/>
    <s v="March 19, 2025 4:56:59 PM"/>
    <s v="March 19, 2025 5:00:30 PM"/>
  </r>
  <r>
    <s v="Week2"/>
    <x v="8"/>
    <x v="6"/>
    <s v="ISIDRO MEJIA-MALAGON"/>
    <n v="3.5"/>
    <x v="6"/>
    <s v="df8c924a-b488-451c-8c55-2f775250420f"/>
    <s v="March 19, 2025 5:40:24 PM"/>
    <s v="March 19, 2025 5:54:22 PM"/>
    <s v="March 19, 2025 5:57:40 PM"/>
  </r>
  <r>
    <s v="Week2"/>
    <x v="8"/>
    <x v="6"/>
    <s v="TRAVEON BENJAMIN"/>
    <n v="3.5"/>
    <x v="6"/>
    <s v="df8c924a-b488-451c-8c55-2f775250420f"/>
    <s v="March 19, 2025 8:54:58 PM"/>
    <s v="March 19, 2025 9:31:25 PM"/>
    <s v="March 19, 2025 9:33:10 PM"/>
  </r>
  <r>
    <s v="Week2"/>
    <x v="8"/>
    <x v="6"/>
    <s v="JOSE  LOPEZ"/>
    <n v="3.5"/>
    <x v="6"/>
    <s v="df8c924a-b488-451c-8c55-2f775250420f"/>
    <s v="March 19, 2025 5:11:28 PM"/>
    <s v="March 19, 2025 5:29:59 PM"/>
    <s v="March 19, 2025 5:35:15 PM"/>
  </r>
  <r>
    <s v="Week2"/>
    <x v="8"/>
    <x v="6"/>
    <s v="JOEL CROSS"/>
    <n v="3.5"/>
    <x v="6"/>
    <s v="df8c924a-b488-451c-8c55-2f775250420f"/>
    <s v="March 19, 2025 2:04:57 PM"/>
    <s v="March 19, 2025 2:58:28 PM"/>
    <s v="March 19, 2025 3:00:34 PM"/>
  </r>
  <r>
    <s v="Week2"/>
    <x v="11"/>
    <x v="6"/>
    <s v="BRIAN MINNICH"/>
    <n v="3.5"/>
    <x v="6"/>
    <s v="4aef8692-24dc-460b-bdd0-8c4e342cd044"/>
    <s v="March 20, 2025 7:11:27 PM"/>
    <s v="March 20, 2025 7:25:58 PM"/>
    <s v="March 20, 2025 7:28:17 PM"/>
  </r>
  <r>
    <s v="Week2"/>
    <x v="11"/>
    <x v="6"/>
    <s v="KIM DINH DU"/>
    <n v="3.5"/>
    <x v="6"/>
    <s v="4aef8692-24dc-460b-bdd0-8c4e342cd044"/>
    <s v="March 20, 2025 4:47:30 PM"/>
    <s v="March 20, 2025 5:01:58 PM"/>
    <s v="March 20, 2025 5:03:19 PM"/>
  </r>
  <r>
    <s v="Week2"/>
    <x v="11"/>
    <x v="6"/>
    <s v="MICHAEL WEINRICH"/>
    <n v="3.5"/>
    <x v="6"/>
    <s v="4aef8692-24dc-460b-bdd0-8c4e342cd044"/>
    <s v="March 20, 2025 5:25:28 PM"/>
    <s v="March 20, 2025 5:47:57 PM"/>
    <s v="March 20, 2025 5:50:05 PM"/>
  </r>
  <r>
    <s v="Week2"/>
    <x v="11"/>
    <x v="6"/>
    <s v="CHANDLER KIRK"/>
    <n v="3.5"/>
    <x v="6"/>
    <s v="4aef8692-24dc-460b-bdd0-8c4e342cd044"/>
    <s v="March 20, 2025 5:25:28 PM"/>
    <s v="March 20, 2025 5:38:59 PM"/>
    <s v="March 20, 2025 5:42:22 PM"/>
  </r>
  <r>
    <s v="Week2"/>
    <x v="11"/>
    <x v="6"/>
    <s v="GRACIE SMITH"/>
    <n v="3.5"/>
    <x v="6"/>
    <s v="4aef8692-24dc-460b-bdd0-8c4e342cd044"/>
    <s v="March 20, 2025 6:55:21 PM"/>
    <s v="March 20, 2025 8:03:25 PM"/>
    <s v="March 20, 2025 8:09:11 PM"/>
  </r>
  <r>
    <s v="Week2"/>
    <x v="11"/>
    <x v="6"/>
    <s v="CHATMAN JOHNSON JR"/>
    <n v="3.5"/>
    <x v="6"/>
    <s v="4aef8692-24dc-460b-bdd0-8c4e342cd044"/>
    <s v="March 20, 2025 9:27:58 PM"/>
    <s v="March 20, 2025 9:41:56 PM"/>
    <s v="March 20, 2025 9:44:28 PM"/>
  </r>
  <r>
    <s v="Week2"/>
    <x v="11"/>
    <x v="6"/>
    <s v="ELAINE POWELL"/>
    <n v="3.5"/>
    <x v="6"/>
    <s v="4aef8692-24dc-460b-bdd0-8c4e342cd044"/>
    <s v="March 20, 2025 4:15:27 PM"/>
    <s v="March 20, 2025 4:29:57 PM"/>
    <s v="March 20, 2025 4:34:57 PM"/>
  </r>
  <r>
    <s v="Week2"/>
    <x v="11"/>
    <x v="6"/>
    <s v="EMILY MORROW"/>
    <n v="3.5"/>
    <x v="6"/>
    <s v="4aef8692-24dc-460b-bdd0-8c4e342cd044"/>
    <s v="March 20, 2025 2:57:26 PM"/>
    <s v="March 20, 2025 3:47:27 PM"/>
    <s v="March 20, 2025 3:49:35 PM"/>
  </r>
  <r>
    <s v="Week2"/>
    <x v="9"/>
    <x v="6"/>
    <s v="EBONY SHABAZZ"/>
    <n v="3.5"/>
    <x v="6"/>
    <s v="94bb4f11-5242-48bf-98a7-c814dcc65cc5"/>
    <s v="March 21, 2025 5:00:55 PM"/>
    <s v="March 21, 2025 6:30:26 PM"/>
    <s v="March 21, 2025 6:37:23 PM"/>
  </r>
  <r>
    <s v="Week2"/>
    <x v="9"/>
    <x v="6"/>
    <s v="DARRYL STUMPF"/>
    <n v="3.5"/>
    <x v="6"/>
    <s v="94bb4f11-5242-48bf-98a7-c814dcc65cc5"/>
    <s v="March 21, 2025 4:35:59 PM"/>
    <s v="March 21, 2025 4:50:59 PM"/>
    <s v="March 21, 2025 4:54:05 PM"/>
  </r>
  <r>
    <s v="Week2"/>
    <x v="9"/>
    <x v="6"/>
    <s v="APPLE GILDER"/>
    <n v="3.5"/>
    <x v="6"/>
    <s v="94bb4f11-5242-48bf-98a7-c814dcc65cc5"/>
    <s v="March 21, 2025 10:25:22 PM"/>
    <s v="March 21, 2025 10:59:58 PM"/>
    <s v="March 21, 2025 11:03:14 PM"/>
  </r>
  <r>
    <s v="Week2"/>
    <x v="9"/>
    <x v="6"/>
    <s v="JESSICA ROGERS"/>
    <n v="3.5"/>
    <x v="6"/>
    <s v="94bb4f11-5242-48bf-98a7-c814dcc65cc5"/>
    <s v="March 21, 2025 5:17:28 PM"/>
    <s v="March 21, 2025 5:36:29 PM"/>
    <s v="March 21, 2025 5:39:01 PM"/>
  </r>
  <r>
    <s v="Week2"/>
    <x v="9"/>
    <x v="6"/>
    <s v="Marisela  Cano-Olvera "/>
    <n v="3.5"/>
    <x v="6"/>
    <s v="94bb4f11-5242-48bf-98a7-c814dcc65cc5"/>
    <s v="March 21, 2025 9:14:23 PM"/>
    <s v="March 21, 2025 9:44:59 PM"/>
    <s v="March 21, 2025 9:49:37 PM"/>
  </r>
  <r>
    <s v="Week2"/>
    <x v="9"/>
    <x v="6"/>
    <s v="ANDRAETTA WILLIAMS"/>
    <n v="3.5"/>
    <x v="6"/>
    <s v="94bb4f11-5242-48bf-98a7-c814dcc65cc5"/>
    <s v="March 21, 2025 3:45:28 PM"/>
    <s v="March 21, 2025 4:10:55 PM"/>
    <s v="March 21, 2025 4:18:42 PM"/>
  </r>
  <r>
    <s v="Week2"/>
    <x v="9"/>
    <x v="6"/>
    <s v="VIRGIE GARDNER"/>
    <n v="3.5"/>
    <x v="6"/>
    <s v="94bb4f11-5242-48bf-98a7-c814dcc65cc5"/>
    <s v="March 21, 2025 2:48:59 PM"/>
    <s v="March 21, 2025 3:17:31 PM"/>
    <s v="March 21, 2025 3:17:31 PM"/>
  </r>
  <r>
    <s v="Week2"/>
    <x v="9"/>
    <x v="6"/>
    <s v="ZAKIAH GREEN"/>
    <n v="3.5"/>
    <x v="6"/>
    <s v="94bb4f11-5242-48bf-98a7-c814dcc65cc5"/>
    <s v="March 21, 2025 6:51:27 PM"/>
    <s v="March 21, 2025 7:56:28 PM"/>
    <s v="March 21, 2025 7:58:04 PM"/>
  </r>
  <r>
    <s v="Week2"/>
    <x v="9"/>
    <x v="6"/>
    <s v="CANDACE WICKS"/>
    <n v="0"/>
    <x v="6"/>
    <s v="94bb4f11-5242-48bf-98a7-c814dcc65cc5"/>
    <s v="March 21, 2025 8:44:56 PM"/>
    <s v="March 21, 2025 9:27:58 PM"/>
    <s v="March 21, 2025 9:35:26 PM"/>
  </r>
  <r>
    <s v="Week2"/>
    <x v="9"/>
    <x v="6"/>
    <s v="EDDIE CHARLES"/>
    <n v="3.5"/>
    <x v="6"/>
    <s v="94bb4f11-5242-48bf-98a7-c814dcc65cc5"/>
    <s v="March 21, 2025 7:23:25 PM"/>
    <s v="March 21, 2025 8:14:51 PM"/>
    <s v="March 21, 2025 8:14:51 PM"/>
  </r>
  <r>
    <s v="Week2"/>
    <x v="9"/>
    <x v="6"/>
    <s v="EDDIE CHARLES"/>
    <n v="3.5"/>
    <x v="6"/>
    <s v="94bb4f11-5242-48bf-98a7-c814dcc65cc5"/>
    <s v="March 21, 2025 11:24:29 PM"/>
    <s v="March 21, 2025 11:58:56 PM"/>
    <s v="March 22, 2025 12:03:05 AM"/>
  </r>
  <r>
    <s v="Week2"/>
    <x v="10"/>
    <x v="6"/>
    <s v="EBER SALAS"/>
    <n v="3.5"/>
    <x v="6"/>
    <s v="f644a676-2c1a-4c3a-8937-7abc6f8af26b"/>
    <s v="March 22, 2025 11:13:55 PM"/>
    <s v="March 22, 2025 11:46:57 PM"/>
    <s v="March 22, 2025 11:48:23 PM"/>
  </r>
  <r>
    <s v="Week2"/>
    <x v="10"/>
    <x v="6"/>
    <s v="EDDIE CHARLES"/>
    <n v="3.5"/>
    <x v="6"/>
    <s v="f644a676-2c1a-4c3a-8937-7abc6f8af26b"/>
    <s v="March 22, 2025 5:15:29 PM"/>
    <s v="March 22, 2025 5:44:58 PM"/>
    <s v="March 22, 2025 5:48:11 PM"/>
  </r>
  <r>
    <s v="Week2"/>
    <x v="10"/>
    <x v="6"/>
    <s v="AUSTIN JOSEPH"/>
    <n v="3.5"/>
    <x v="6"/>
    <s v="f644a676-2c1a-4c3a-8937-7abc6f8af26b"/>
    <s v="March 22, 2025 8:00:56 PM"/>
    <s v="March 22, 2025 8:34:29 PM"/>
    <s v="March 22, 2025 8:36:57 PM"/>
  </r>
  <r>
    <s v="Week2"/>
    <x v="10"/>
    <x v="6"/>
    <s v="ALEXYA KING"/>
    <n v="3.5"/>
    <x v="6"/>
    <s v="f644a676-2c1a-4c3a-8937-7abc6f8af26b"/>
    <s v="March 22, 2025 8:38:58 PM"/>
    <s v="March 22, 2025 9:25:58 PM"/>
    <s v="March 22, 2025 9:27:41 PM"/>
  </r>
  <r>
    <s v="Week2"/>
    <x v="10"/>
    <x v="6"/>
    <s v="JUAN HERNANDEZ"/>
    <n v="3.5"/>
    <x v="6"/>
    <s v="f644a676-2c1a-4c3a-8937-7abc6f8af26b"/>
    <s v="March 22, 2025 4:09:23 PM"/>
    <s v="March 22, 2025 4:30:26 PM"/>
    <s v="March 22, 2025 4:33:58 PM"/>
  </r>
  <r>
    <s v="Week2"/>
    <x v="10"/>
    <x v="6"/>
    <s v="GABI TCHAPDA"/>
    <n v="3.5"/>
    <x v="6"/>
    <s v="f644a676-2c1a-4c3a-8937-7abc6f8af26b"/>
    <s v="March 22, 2025 9:08:29 PM"/>
    <s v="March 22, 2025 10:11:24 PM"/>
    <s v="March 22, 2025 10:14:18 PM"/>
  </r>
  <r>
    <s v="Week2"/>
    <x v="10"/>
    <x v="6"/>
    <s v="OLGA GARCIA"/>
    <n v="3.5"/>
    <x v="6"/>
    <s v="f644a676-2c1a-4c3a-8937-7abc6f8af26b"/>
    <s v="March 22, 2025 6:20:58 PM"/>
    <s v="March 22, 2025 6:44:59 PM"/>
    <s v="March 22, 2025 6:48:04 PM"/>
  </r>
  <r>
    <s v="Week2"/>
    <x v="10"/>
    <x v="6"/>
    <s v="APPLE GILDER"/>
    <n v="3.5"/>
    <x v="6"/>
    <s v="f644a676-2c1a-4c3a-8937-7abc6f8af26b"/>
    <s v="March 22, 2025 10:49:59 PM"/>
    <s v="March 22, 2025 11:28:52 PM"/>
    <s v="March 22, 2025 11:32:52 PM"/>
  </r>
  <r>
    <s v="Week2"/>
    <x v="10"/>
    <x v="6"/>
    <s v="PATRICIA TERRY"/>
    <n v="3.5"/>
    <x v="6"/>
    <s v="f644a676-2c1a-4c3a-8937-7abc6f8af26b"/>
    <s v="March 22, 2025 3:21:58 PM"/>
    <s v="March 22, 2025 3:33:57 PM"/>
    <s v="March 22, 2025 3:40:49 PM"/>
  </r>
  <r>
    <s v="Week2"/>
    <x v="10"/>
    <x v="6"/>
    <s v="EDDIE CHARLES"/>
    <n v="3.5"/>
    <x v="6"/>
    <s v="f644a676-2c1a-4c3a-8937-7abc6f8af26b"/>
    <s v="March 22, 2025 4:45:24 PM"/>
    <s v="March 22, 2025 5:06:55 PM"/>
    <s v="March 22, 2025 5:10:24 PM"/>
  </r>
  <r>
    <s v="Week2"/>
    <x v="12"/>
    <x v="8"/>
    <s v="YVONNE FREEMAN"/>
    <n v="3.5"/>
    <x v="8"/>
    <s v="87d7c8d6-56ee-4c27-a215-b9b6e79f6698"/>
    <s v="March 17, 2025 2:48:26 PM"/>
    <s v="March 17, 2025 3:02:58 PM"/>
    <s v="March 17, 2025 3:05:07 PM"/>
  </r>
  <r>
    <s v="Week2"/>
    <x v="12"/>
    <x v="8"/>
    <s v="IVA (JEWELL) CROSS"/>
    <n v="3.5"/>
    <x v="8"/>
    <s v="87d7c8d6-56ee-4c27-a215-b9b6e79f6698"/>
    <s v="March 17, 2025 8:06:56 AM"/>
    <s v="March 17, 2025 8:22:55 AM"/>
    <s v="March 17, 2025 8:25:20 AM"/>
  </r>
  <r>
    <s v="Week2"/>
    <x v="12"/>
    <x v="8"/>
    <s v="LUIS VILLA"/>
    <n v="3.5"/>
    <x v="8"/>
    <s v="87d7c8d6-56ee-4c27-a215-b9b6e79f6698"/>
    <s v="March 17, 2025 11:00:29 AM"/>
    <s v="March 17, 2025 11:57:24 AM"/>
    <s v="March 17, 2025 12:05:19 PM"/>
  </r>
  <r>
    <s v="Week2"/>
    <x v="12"/>
    <x v="8"/>
    <s v="SAM SOO"/>
    <n v="3.5"/>
    <x v="8"/>
    <s v="87d7c8d6-56ee-4c27-a215-b9b6e79f6698"/>
    <s v="March 17, 2025 2:12:28 PM"/>
    <s v="March 17, 2025 2:37:57 PM"/>
    <s v="March 17, 2025 2:40:29 PM"/>
  </r>
  <r>
    <s v="Week2"/>
    <x v="12"/>
    <x v="8"/>
    <s v="BRANDON ALLEN"/>
    <n v="7"/>
    <x v="8"/>
    <s v="87d7c8d6-56ee-4c27-a215-b9b6e79f6698"/>
    <s v="March 17, 2025 8:57:29 AM"/>
    <s v="March 17, 2025 10:03:27 AM"/>
    <s v="March 17, 2025 10:07:32 AM"/>
  </r>
  <r>
    <s v="Week2"/>
    <x v="12"/>
    <x v="8"/>
    <s v="TRACY HARRIS"/>
    <n v="3.5"/>
    <x v="8"/>
    <s v="87d7c8d6-56ee-4c27-a215-b9b6e79f6698"/>
    <s v="March 17, 2025 9:41:59 AM"/>
    <s v="March 17, 2025 11:35:59 AM"/>
    <s v="March 17, 2025 11:40:56 AM"/>
  </r>
  <r>
    <s v="Week2"/>
    <x v="12"/>
    <x v="8"/>
    <s v="Gwenetta  Fleming "/>
    <n v="3.5"/>
    <x v="8"/>
    <s v="87d7c8d6-56ee-4c27-a215-b9b6e79f6698"/>
    <s v="March 17, 2025 10:45:29 AM"/>
    <s v="March 17, 2025 12:12:29 PM"/>
    <s v="March 17, 2025 12:15:40 PM"/>
  </r>
  <r>
    <s v="Week2"/>
    <x v="12"/>
    <x v="8"/>
    <s v="ISAIAH FRANKLIN"/>
    <n v="3.5"/>
    <x v="8"/>
    <s v="87d7c8d6-56ee-4c27-a215-b9b6e79f6698"/>
    <s v="March 17, 2025 7:45:49 AM"/>
    <s v="March 17, 2025 9:20:22 AM"/>
    <s v="March 17, 2025 9:22:45 AM"/>
  </r>
  <r>
    <s v="Week2"/>
    <x v="7"/>
    <x v="8"/>
    <s v="ERIC LEE"/>
    <n v="3.5"/>
    <x v="8"/>
    <s v="ce7b3bed-c95e-4563-9619-b0fb5b3a2386"/>
    <s v="March 18, 2025 2:39:59 PM"/>
    <s v="March 18, 2025 4:47:29 PM"/>
    <s v="March 18, 2025 4:48:38 PM"/>
  </r>
  <r>
    <s v="Week2"/>
    <x v="7"/>
    <x v="8"/>
    <s v="MALCOLM JACKSON"/>
    <n v="3.5"/>
    <x v="8"/>
    <s v="ce7b3bed-c95e-4563-9619-b0fb5b3a2386"/>
    <s v="March 18, 2025 3:24:24 PM"/>
    <s v="March 18, 2025 4:25:00 PM"/>
    <s v="March 18, 2025 4:26:25 PM"/>
  </r>
  <r>
    <s v="Week2"/>
    <x v="7"/>
    <x v="8"/>
    <s v="ECLIFF WEATHERALL"/>
    <n v="3.5"/>
    <x v="8"/>
    <s v="ce7b3bed-c95e-4563-9619-b0fb5b3a2386"/>
    <s v="March 18, 2025 9:49:29 AM"/>
    <s v="March 18, 2025 10:06:24 AM"/>
    <s v="March 18, 2025 10:08:06 AM"/>
  </r>
  <r>
    <s v="Week2"/>
    <x v="7"/>
    <x v="8"/>
    <s v="STEPHEN MCNEIL"/>
    <n v="3.5"/>
    <x v="8"/>
    <s v="ce7b3bed-c95e-4563-9619-b0fb5b3a2386"/>
    <s v="March 18, 2025 11:30:28 AM"/>
    <s v="March 18, 2025 11:59:59 AM"/>
    <s v="March 18, 2025 12:03:28 PM"/>
  </r>
  <r>
    <s v="Week2"/>
    <x v="7"/>
    <x v="8"/>
    <s v="DIANE JOHNSON"/>
    <n v="3.5"/>
    <x v="8"/>
    <s v="ce7b3bed-c95e-4563-9619-b0fb5b3a2386"/>
    <s v="March 18, 2025 11:11:54 AM"/>
    <s v="March 18, 2025 11:42:25 AM"/>
    <s v="March 18, 2025 11:44:23 AM"/>
  </r>
  <r>
    <s v="Week2"/>
    <x v="7"/>
    <x v="8"/>
    <s v="EFRAIN LOPEZ"/>
    <n v="3.5"/>
    <x v="8"/>
    <s v="ce7b3bed-c95e-4563-9619-b0fb5b3a2386"/>
    <s v="March 18, 2025 12:25:27 PM"/>
    <s v="March 18, 2025 12:52:59 PM"/>
    <s v="March 18, 2025 12:53:55 PM"/>
  </r>
  <r>
    <s v="Week2"/>
    <x v="7"/>
    <x v="8"/>
    <s v="DERRICK WASHINGTON"/>
    <n v="3.5"/>
    <x v="8"/>
    <s v="ce7b3bed-c95e-4563-9619-b0fb5b3a2386"/>
    <s v="March 18, 2025 8:14:58 AM"/>
    <s v="March 18, 2025 9:05:28 AM"/>
    <s v="March 18, 2025 9:07:28 AM"/>
  </r>
  <r>
    <s v="Week2"/>
    <x v="7"/>
    <x v="8"/>
    <s v="WANDA BENNETT"/>
    <n v="3.5"/>
    <x v="8"/>
    <s v="ce7b3bed-c95e-4563-9619-b0fb5b3a2386"/>
    <s v="March 18, 2025 1:57:58 PM"/>
    <s v="March 18, 2025 2:24:31 PM"/>
    <s v="March 18, 2025 2:27:27 PM"/>
  </r>
  <r>
    <s v="Week2"/>
    <x v="7"/>
    <x v="8"/>
    <s v="BARBARA WALKER"/>
    <n v="3.5"/>
    <x v="8"/>
    <s v="ce7b3bed-c95e-4563-9619-b0fb5b3a2386"/>
    <s v="March 18, 2025 3:24:24 PM"/>
    <s v="March 18, 2025 4:00:29 PM"/>
    <s v="March 18, 2025 4:04:03 PM"/>
  </r>
  <r>
    <s v="Week2"/>
    <x v="7"/>
    <x v="8"/>
    <s v="PEDRO VASQUEZ"/>
    <n v="3.5"/>
    <x v="8"/>
    <s v="ce7b3bed-c95e-4563-9619-b0fb5b3a2386"/>
    <s v="March 18, 2025 10:34:25 AM"/>
    <s v="March 18, 2025 10:54:29 AM"/>
    <s v="March 18, 2025 10:56:39 AM"/>
  </r>
  <r>
    <s v="Week2"/>
    <x v="7"/>
    <x v="8"/>
    <s v="NATASHA RANDOLPH"/>
    <n v="3.5"/>
    <x v="8"/>
    <s v="ce7b3bed-c95e-4563-9619-b0fb5b3a2386"/>
    <s v="March 18, 2025 3:24:24 PM"/>
    <s v="March 18, 2025 4:25:00 PM"/>
    <s v="March 18, 2025 4:26:23 PM"/>
  </r>
  <r>
    <s v="Week2"/>
    <x v="7"/>
    <x v="8"/>
    <s v="STANLEY SMITH"/>
    <n v="3.5"/>
    <x v="8"/>
    <s v="ce7b3bed-c95e-4563-9619-b0fb5b3a2386"/>
    <s v="March 18, 2025 3:00:59 PM"/>
    <s v="March 18, 2025 3:06:55 PM"/>
    <s v="March 18, 2025 3:09:07 PM"/>
  </r>
  <r>
    <s v="Week2"/>
    <x v="8"/>
    <x v="8"/>
    <s v="ALFONSO RODRIGUEZ"/>
    <n v="3.5"/>
    <x v="8"/>
    <s v="af95ed90-510e-4a1d-aaa0-a1894e130df7"/>
    <s v="March 19, 2025 8:01:29 AM"/>
    <s v="March 19, 2025 8:49:56 AM"/>
    <s v="March 19, 2025 8:51:51 AM"/>
  </r>
  <r>
    <s v="Week2"/>
    <x v="8"/>
    <x v="8"/>
    <s v="ANA MORALES"/>
    <n v="3.5"/>
    <x v="8"/>
    <s v="af95ed90-510e-4a1d-aaa0-a1894e130df7"/>
    <s v="March 19, 2025 11:12:25 AM"/>
    <s v="March 19, 2025 12:01:25 PM"/>
    <s v="March 19, 2025 12:04:32 PM"/>
  </r>
  <r>
    <s v="Week2"/>
    <x v="8"/>
    <x v="8"/>
    <s v="JUANA FLORES"/>
    <n v="3.5"/>
    <x v="8"/>
    <s v="af95ed90-510e-4a1d-aaa0-a1894e130df7"/>
    <s v="March 19, 2025 2:21:57 PM"/>
    <s v="March 19, 2025 2:43:58 PM"/>
    <s v="March 19, 2025 2:47:15 PM"/>
  </r>
  <r>
    <s v="Week2"/>
    <x v="8"/>
    <x v="8"/>
    <s v="VEDA ZOLTAN"/>
    <n v="3.5"/>
    <x v="8"/>
    <s v="af95ed90-510e-4a1d-aaa0-a1894e130df7"/>
    <s v="March 19, 2025 11:43:29 AM"/>
    <s v="March 19, 2025 12:27:59 PM"/>
    <s v="March 19, 2025 12:29:42 PM"/>
  </r>
  <r>
    <s v="Week2"/>
    <x v="8"/>
    <x v="8"/>
    <s v="Joyce  Willis "/>
    <n v="3.5"/>
    <x v="8"/>
    <s v="af95ed90-510e-4a1d-aaa0-a1894e130df7"/>
    <s v="March 19, 2025 9:45:29 AM"/>
    <s v="March 19, 2025 10:08:28 AM"/>
    <s v="March 19, 2025 10:13:23 AM"/>
  </r>
  <r>
    <s v="Week2"/>
    <x v="8"/>
    <x v="8"/>
    <s v="DEBRA  SAMUEL"/>
    <n v="3.5"/>
    <x v="8"/>
    <s v="af95ed90-510e-4a1d-aaa0-a1894e130df7"/>
    <s v="March 19, 2025 3:00:25 PM"/>
    <s v="March 19, 2025 3:26:29 PM"/>
    <s v="March 19, 2025 3:28:11 PM"/>
  </r>
  <r>
    <s v="Week2"/>
    <x v="8"/>
    <x v="8"/>
    <s v="RVET JONES"/>
    <n v="3.5"/>
    <x v="8"/>
    <s v="af95ed90-510e-4a1d-aaa0-a1894e130df7"/>
    <s v="March 19, 2025 7:56:59 AM"/>
    <s v="March 19, 2025 8:49:56 AM"/>
    <s v="March 19, 2025 8:51:49 AM"/>
  </r>
  <r>
    <s v="Week2"/>
    <x v="8"/>
    <x v="8"/>
    <s v="Maria Dolores Sanchez"/>
    <n v="3.5"/>
    <x v="8"/>
    <s v="af95ed90-510e-4a1d-aaa0-a1894e130df7"/>
    <s v="March 19, 2025 12:54:59 PM"/>
    <s v="March 19, 2025 1:32:56 PM"/>
    <s v="March 19, 2025 1:34:37 PM"/>
  </r>
  <r>
    <s v="Week2"/>
    <x v="8"/>
    <x v="8"/>
    <s v="FLORANCE  SORIA"/>
    <n v="3.5"/>
    <x v="8"/>
    <s v="af95ed90-510e-4a1d-aaa0-a1894e130df7"/>
    <s v="March 19, 2025 9:12:23 AM"/>
    <s v="March 19, 2025 10:32:55 AM"/>
    <s v="March 19, 2025 10:35:10 AM"/>
  </r>
  <r>
    <s v="Week2"/>
    <x v="8"/>
    <x v="8"/>
    <s v="Kenneth  Cooper "/>
    <n v="3.5"/>
    <x v="8"/>
    <s v="af95ed90-510e-4a1d-aaa0-a1894e130df7"/>
    <s v="March 19, 2025 9:27:24 AM"/>
    <s v="March 19, 2025 9:35:55 AM"/>
    <s v="March 19, 2025 9:38:46 AM"/>
  </r>
  <r>
    <s v="Week2"/>
    <x v="8"/>
    <x v="8"/>
    <s v="PAUL BURDEN"/>
    <n v="3.5"/>
    <x v="8"/>
    <s v="af95ed90-510e-4a1d-aaa0-a1894e130df7"/>
    <s v="March 19, 2025 6:52:26 AM"/>
    <s v="March 19, 2025 8:49:56 AM"/>
    <s v="March 19, 2025 8:51:48 AM"/>
  </r>
  <r>
    <s v="Week2"/>
    <x v="8"/>
    <x v="8"/>
    <s v="ULISES  SALMERON"/>
    <n v="3.5"/>
    <x v="8"/>
    <s v="af95ed90-510e-4a1d-aaa0-a1894e130df7"/>
    <s v="March 19, 2025 2:06:00 PM"/>
    <s v="March 19, 2025 2:36:29 PM"/>
    <s v="March 19, 2025 2:38:08 PM"/>
  </r>
  <r>
    <s v="Week2"/>
    <x v="8"/>
    <x v="8"/>
    <s v="DONALD PETERS"/>
    <n v="3.5"/>
    <x v="8"/>
    <s v="af95ed90-510e-4a1d-aaa0-a1894e130df7"/>
    <s v="March 19, 2025 8:14:59 AM"/>
    <s v="March 19, 2025 8:49:56 AM"/>
    <s v="March 19, 2025 8:51:52 AM"/>
  </r>
  <r>
    <s v="Week2"/>
    <x v="11"/>
    <x v="8"/>
    <s v="FIDENCIO ALVAREZ JR"/>
    <n v="3.5"/>
    <x v="8"/>
    <s v="2f8cf2ce-4839-4993-81cc-bb8493da8e9f"/>
    <s v="March 20, 2025 2:20:57 PM"/>
    <s v="March 20, 2025 2:38:56 PM"/>
    <s v="March 20, 2025 2:40:11 PM"/>
  </r>
  <r>
    <s v="Week2"/>
    <x v="11"/>
    <x v="8"/>
    <s v="PAUL BURDEN"/>
    <n v="3.5"/>
    <x v="8"/>
    <s v="2f8cf2ce-4839-4993-81cc-bb8493da8e9f"/>
    <s v="March 20, 2025 7:55:23 AM"/>
    <s v="March 20, 2025 8:47:52 AM"/>
    <s v="March 20, 2025 8:49:29 AM"/>
  </r>
  <r>
    <s v="Week2"/>
    <x v="11"/>
    <x v="8"/>
    <s v="ELAINE SANDERS"/>
    <n v="3.5"/>
    <x v="8"/>
    <s v="2f8cf2ce-4839-4993-81cc-bb8493da8e9f"/>
    <s v="March 20, 2025 12:25:27 PM"/>
    <s v="March 20, 2025 12:43:23 PM"/>
    <s v="March 20, 2025 12:49:04 PM"/>
  </r>
  <r>
    <s v="Week2"/>
    <x v="11"/>
    <x v="8"/>
    <s v="PAULINO CABRERA"/>
    <n v="3.5"/>
    <x v="8"/>
    <s v="2f8cf2ce-4839-4993-81cc-bb8493da8e9f"/>
    <s v="March 20, 2025 3:18:55 PM"/>
    <s v="March 20, 2025 3:36:26 PM"/>
    <s v="March 20, 2025 3:41:54 PM"/>
  </r>
  <r>
    <s v="Week2"/>
    <x v="11"/>
    <x v="8"/>
    <s v="RUBY ROBINSON"/>
    <n v="3.5"/>
    <x v="8"/>
    <s v="2f8cf2ce-4839-4993-81cc-bb8493da8e9f"/>
    <s v="March 20, 2025 4:28:59 PM"/>
    <s v="March 20, 2025 5:01:53 PM"/>
    <s v="March 20, 2025 5:07:29 PM"/>
  </r>
  <r>
    <s v="Week2"/>
    <x v="11"/>
    <x v="8"/>
    <s v="FIDENCIO ALVAREZ JR"/>
    <n v="3.5"/>
    <x v="8"/>
    <s v="2f8cf2ce-4839-4993-81cc-bb8493da8e9f"/>
    <s v="March 20, 2025 8:16:27 AM"/>
    <s v="March 20, 2025 8:23:24 AM"/>
    <s v="March 20, 2025 8:25:08 AM"/>
  </r>
  <r>
    <s v="Week2"/>
    <x v="11"/>
    <x v="8"/>
    <s v="JIMMY SANCHEZ"/>
    <n v="3.5"/>
    <x v="8"/>
    <s v="2f8cf2ce-4839-4993-81cc-bb8493da8e9f"/>
    <s v="March 20, 2025 2:45:29 PM"/>
    <s v="March 20, 2025 3:12:59 PM"/>
    <s v="March 20, 2025 3:15:08 PM"/>
  </r>
  <r>
    <s v="Week2"/>
    <x v="11"/>
    <x v="8"/>
    <s v="SAMUEL YANEZ"/>
    <n v="3.5"/>
    <x v="8"/>
    <s v="2f8cf2ce-4839-4993-81cc-bb8493da8e9f"/>
    <s v="March 20, 2025 1:27:29 PM"/>
    <s v="March 20, 2025 1:40:24 PM"/>
    <s v="March 20, 2025 1:44:47 PM"/>
  </r>
  <r>
    <s v="Week2"/>
    <x v="11"/>
    <x v="8"/>
    <s v="Carlos Lopez Morales"/>
    <n v="3.5"/>
    <x v="8"/>
    <s v="2f8cf2ce-4839-4993-81cc-bb8493da8e9f"/>
    <s v="March 20, 2025 9:42:57 AM"/>
    <s v="March 20, 2025 10:16:44 AM"/>
    <s v="March 20, 2025 10:16:44 AM"/>
  </r>
  <r>
    <s v="Week2"/>
    <x v="11"/>
    <x v="8"/>
    <s v="ANITA ALONZO"/>
    <n v="3.5"/>
    <x v="8"/>
    <s v="2f8cf2ce-4839-4993-81cc-bb8493da8e9f"/>
    <s v="March 20, 2025 2:01:26 PM"/>
    <s v="March 20, 2025 2:27:21 PM"/>
    <s v="March 20, 2025 2:31:15 PM"/>
  </r>
  <r>
    <s v="Week2"/>
    <x v="11"/>
    <x v="8"/>
    <s v="ANA DIAZ-REYES"/>
    <n v="3.5"/>
    <x v="8"/>
    <s v="2f8cf2ce-4839-4993-81cc-bb8493da8e9f"/>
    <s v="March 20, 2025 9:18:54 AM"/>
    <s v="March 20, 2025 9:59:59 AM"/>
    <s v="March 20, 2025 10:01:40 AM"/>
  </r>
  <r>
    <s v="Week2"/>
    <x v="9"/>
    <x v="8"/>
    <s v="VEENA SHAH"/>
    <n v="3.5"/>
    <x v="8"/>
    <s v="59892520-abcc-4209-9805-a63bbde78525"/>
    <s v="March 21, 2025 10:05:28 AM"/>
    <s v="March 21, 2025 10:40:55 AM"/>
    <s v="March 21, 2025 10:44:21 AM"/>
  </r>
  <r>
    <s v="Week2"/>
    <x v="9"/>
    <x v="8"/>
    <s v="ULISES  SALMERON"/>
    <n v="3.5"/>
    <x v="8"/>
    <s v="59892520-abcc-4209-9805-a63bbde78525"/>
    <s v="March 21, 2025 1:57:30 PM"/>
    <s v="March 21, 2025 2:12:25 PM"/>
    <s v="March 21, 2025 2:14:43 PM"/>
  </r>
  <r>
    <s v="Week2"/>
    <x v="9"/>
    <x v="8"/>
    <s v="JASON DIMAS"/>
    <n v="3.5"/>
    <x v="8"/>
    <s v="59892520-abcc-4209-9805-a63bbde78525"/>
    <s v="March 21, 2025 2:27:59 PM"/>
    <s v="March 21, 2025 2:41:59 PM"/>
    <s v="March 21, 2025 2:43:14 PM"/>
  </r>
  <r>
    <s v="Week2"/>
    <x v="9"/>
    <x v="8"/>
    <s v="ETHAN MUNOZ-NGUYEN"/>
    <n v="3.5"/>
    <x v="8"/>
    <s v="59892520-abcc-4209-9805-a63bbde78525"/>
    <s v="March 21, 2025 1:28:27 PM"/>
    <s v="March 21, 2025 2:49:27 PM"/>
    <s v="March 21, 2025 2:54:22 PM"/>
  </r>
  <r>
    <s v="Week2"/>
    <x v="9"/>
    <x v="8"/>
    <s v="AVA ALTOM"/>
    <n v="3.5"/>
    <x v="8"/>
    <s v="59892520-abcc-4209-9805-a63bbde78525"/>
    <s v="March 21, 2025 11:26:53 AM"/>
    <s v="March 21, 2025 11:42:27 AM"/>
    <s v="March 21, 2025 12:02:18 PM"/>
  </r>
  <r>
    <s v="Week2"/>
    <x v="9"/>
    <x v="8"/>
    <s v="FELIPA MONDRAGON"/>
    <n v="3.5"/>
    <x v="8"/>
    <s v="59892520-abcc-4209-9805-a63bbde78525"/>
    <s v="March 21, 2025 4:07:58 PM"/>
    <s v="March 21, 2025 5:40:27 PM"/>
    <s v="March 21, 2025 5:41:15 PM"/>
  </r>
  <r>
    <s v="Week2"/>
    <x v="9"/>
    <x v="8"/>
    <s v="CHANDLER KIRK"/>
    <n v="3.5"/>
    <x v="8"/>
    <s v="59892520-abcc-4209-9805-a63bbde78525"/>
    <s v="March 21, 2025 11:08:25 AM"/>
    <s v="March 21, 2025 11:42:27 AM"/>
    <s v="March 21, 2025 12:02:23 PM"/>
  </r>
  <r>
    <s v="Week2"/>
    <x v="9"/>
    <x v="8"/>
    <s v="SAMUEL LINEBACK"/>
    <n v="3.5"/>
    <x v="8"/>
    <s v="59892520-abcc-4209-9805-a63bbde78525"/>
    <s v="March 21, 2025 3:05:52 PM"/>
    <s v="March 21, 2025 3:54:26 PM"/>
    <s v="March 21, 2025 3:55:28 PM"/>
  </r>
  <r>
    <s v="Week2"/>
    <x v="10"/>
    <x v="8"/>
    <s v="EDWIN MERGULHAO"/>
    <n v="3.5"/>
    <x v="8"/>
    <s v="8f201852-45d9-4a5e-b722-3e1957476314"/>
    <s v="March 22, 2025 10:58:25 AM"/>
    <s v="March 22, 2025 11:10:29 AM"/>
    <s v="March 22, 2025 11:13:18 AM"/>
  </r>
  <r>
    <s v="Week2"/>
    <x v="10"/>
    <x v="8"/>
    <s v="BARBARA OBRIAN"/>
    <n v="3.5"/>
    <x v="8"/>
    <s v="8f201852-45d9-4a5e-b722-3e1957476314"/>
    <s v="March 22, 2025 12:43:54 PM"/>
    <s v="March 22, 2025 1:07:59 PM"/>
    <s v="March 22, 2025 1:13:33 PM"/>
  </r>
  <r>
    <s v="Week2"/>
    <x v="10"/>
    <x v="8"/>
    <s v="Shaolan Zheng"/>
    <n v="3.5"/>
    <x v="8"/>
    <s v="8f201852-45d9-4a5e-b722-3e1957476314"/>
    <s v="March 22, 2025 8:29:29 AM"/>
    <s v="March 22, 2025 8:52:26 AM"/>
    <s v="March 22, 2025 8:54:24 AM"/>
  </r>
  <r>
    <s v="Week2"/>
    <x v="10"/>
    <x v="8"/>
    <s v="ELSIE COIT"/>
    <n v="3.5"/>
    <x v="8"/>
    <s v="8f201852-45d9-4a5e-b722-3e1957476314"/>
    <s v="March 22, 2025 2:39:24 PM"/>
    <s v="March 22, 2025 2:58:28 PM"/>
    <s v="March 22, 2025 3:06:02 PM"/>
  </r>
  <r>
    <s v="Week2"/>
    <x v="10"/>
    <x v="8"/>
    <s v="MARK MATTIEX"/>
    <n v="3.5"/>
    <x v="8"/>
    <s v="8f201852-45d9-4a5e-b722-3e1957476314"/>
    <s v="March 22, 2025 9:26:28 AM"/>
    <s v="March 22, 2025 9:44:56 AM"/>
    <s v="March 22, 2025 9:47:37 AM"/>
  </r>
  <r>
    <s v="Week2"/>
    <x v="10"/>
    <x v="8"/>
    <s v="VEER BASAL"/>
    <n v="3.5"/>
    <x v="8"/>
    <s v="8f201852-45d9-4a5e-b722-3e1957476314"/>
    <s v="March 22, 2025 9:03:57 AM"/>
    <s v="March 22, 2025 9:38:57 AM"/>
    <s v="March 22, 2025 9:42:40 AM"/>
  </r>
  <r>
    <s v="Week2"/>
    <x v="10"/>
    <x v="8"/>
    <s v="THEODORE DONAHOE"/>
    <n v="3.5"/>
    <x v="8"/>
    <s v="8f201852-45d9-4a5e-b722-3e1957476314"/>
    <s v="March 22, 2025 1:56:28 PM"/>
    <s v="March 22, 2025 2:14:23 PM"/>
    <s v="March 22, 2025 2:21:12 PM"/>
  </r>
  <r>
    <s v="Week2"/>
    <x v="10"/>
    <x v="8"/>
    <s v="SOPHIE CELESTINE"/>
    <n v="3.5"/>
    <x v="8"/>
    <s v="8f201852-45d9-4a5e-b722-3e1957476314"/>
    <s v="March 22, 2025 10:18:56 AM"/>
    <s v="March 22, 2025 10:28:56 AM"/>
    <s v="March 22, 2025 10:31:06 AM"/>
  </r>
  <r>
    <s v="Week2"/>
    <x v="10"/>
    <x v="8"/>
    <s v="NANCY DRANE"/>
    <n v="3.5"/>
    <x v="8"/>
    <s v="8f201852-45d9-4a5e-b722-3e1957476314"/>
    <s v="March 22, 2025 11:50:56 AM"/>
    <s v="March 22, 2025 12:18:25 PM"/>
    <s v="March 22, 2025 12:21:57 PM"/>
  </r>
  <r>
    <s v="Week2"/>
    <x v="12"/>
    <x v="9"/>
    <s v="JUAN LARA"/>
    <n v="3.5"/>
    <x v="9"/>
    <s v="416b96b0-b10a-45c5-b8b7-b380f7673c70"/>
    <s v="March 17, 2025 2:43:57 PM"/>
    <s v="March 17, 2025 2:59:57 PM"/>
    <s v="March 17, 2025 3:03:14 PM"/>
  </r>
  <r>
    <s v="Week2"/>
    <x v="12"/>
    <x v="9"/>
    <s v="MALORI HENDRICKS"/>
    <n v="3.5"/>
    <x v="9"/>
    <s v="416b96b0-b10a-45c5-b8b7-b380f7673c70"/>
    <s v="March 17, 2025 1:11:28 PM"/>
    <s v="March 17, 2025 1:58:52 PM"/>
    <s v="March 17, 2025 2:01:08 PM"/>
  </r>
  <r>
    <s v="Week2"/>
    <x v="12"/>
    <x v="9"/>
    <s v="CYNTHIA LOVE"/>
    <n v="3.5"/>
    <x v="9"/>
    <s v="416b96b0-b10a-45c5-b8b7-b380f7673c70"/>
    <s v="March 17, 2025 10:14:23 AM"/>
    <s v="March 17, 2025 10:50:56 AM"/>
    <s v="March 17, 2025 10:54:29 AM"/>
  </r>
  <r>
    <s v="Week2"/>
    <x v="12"/>
    <x v="9"/>
    <s v="Andrew  Garcia"/>
    <n v="3.5"/>
    <x v="9"/>
    <s v="416b96b0-b10a-45c5-b8b7-b380f7673c70"/>
    <s v="March 17, 2025 7:45:28 AM"/>
    <s v="March 17, 2025 8:16:25 AM"/>
    <s v="March 17, 2025 8:19:06 AM"/>
  </r>
  <r>
    <s v="Week2"/>
    <x v="12"/>
    <x v="9"/>
    <s v="FIDENCIO ALVAREZ JR"/>
    <n v="3.5"/>
    <x v="9"/>
    <s v="416b96b0-b10a-45c5-b8b7-b380f7673c70"/>
    <s v="March 17, 2025 2:24:30 PM"/>
    <s v="March 17, 2025 2:33:23 PM"/>
    <s v="March 17, 2025 2:37:25 PM"/>
  </r>
  <r>
    <s v="Week2"/>
    <x v="12"/>
    <x v="9"/>
    <s v="TOMMY TUCKER"/>
    <n v="3.5"/>
    <x v="9"/>
    <s v="416b96b0-b10a-45c5-b8b7-b380f7673c70"/>
    <s v="March 17, 2025 9:59:29 AM"/>
    <s v="March 17, 2025 10:37:59 AM"/>
    <s v="March 17, 2025 10:46:46 AM"/>
  </r>
  <r>
    <s v="Week2"/>
    <x v="12"/>
    <x v="9"/>
    <s v="PAMELA FRIERSON"/>
    <n v="3.5"/>
    <x v="9"/>
    <s v="416b96b0-b10a-45c5-b8b7-b380f7673c70"/>
    <s v="March 17, 2025 3:14:28 PM"/>
    <s v="March 17, 2025 3:38:57 PM"/>
    <s v="March 17, 2025 3:40:33 PM"/>
  </r>
  <r>
    <s v="Week2"/>
    <x v="7"/>
    <x v="9"/>
    <s v="LORETTA  EPPS"/>
    <n v="3.5"/>
    <x v="9"/>
    <s v="f0bc8eee-97fe-4b02-b32f-c921a03e8c1c"/>
    <s v="March 18, 2025 9:57:54 AM"/>
    <s v="March 18, 2025 10:22:51 AM"/>
    <s v="March 18, 2025 10:46:40 AM"/>
  </r>
  <r>
    <s v="Week2"/>
    <x v="7"/>
    <x v="9"/>
    <s v="CURTIS SIMPSON"/>
    <n v="3.5"/>
    <x v="9"/>
    <s v="f0bc8eee-97fe-4b02-b32f-c921a03e8c1c"/>
    <s v="March 18, 2025 12:59:53 PM"/>
    <s v="March 18, 2025 1:52:29 PM"/>
    <s v="March 18, 2025 2:00:20 PM"/>
  </r>
  <r>
    <s v="Week2"/>
    <x v="7"/>
    <x v="9"/>
    <s v="ROBERT SALAZAR"/>
    <n v="3.5"/>
    <x v="9"/>
    <s v="f0bc8eee-97fe-4b02-b32f-c921a03e8c1c"/>
    <s v="March 18, 2025 2:24:24 PM"/>
    <s v="March 18, 2025 2:50:57 PM"/>
    <s v="March 18, 2025 2:54:44 PM"/>
  </r>
  <r>
    <s v="Week2"/>
    <x v="7"/>
    <x v="9"/>
    <s v="WILLIAM VAN GOOR"/>
    <n v="3.5"/>
    <x v="9"/>
    <s v="f0bc8eee-97fe-4b02-b32f-c921a03e8c1c"/>
    <s v="March 18, 2025 7:00:53 AM"/>
    <s v="March 18, 2025 7:47:54 AM"/>
    <s v="March 18, 2025 7:51:32 AM"/>
  </r>
  <r>
    <s v="Week2"/>
    <x v="7"/>
    <x v="9"/>
    <s v="FIDENCIO ALVAREZ JR"/>
    <n v="3.5"/>
    <x v="9"/>
    <s v="f0bc8eee-97fe-4b02-b32f-c921a03e8c1c"/>
    <s v="March 18, 2025 8:07:29 AM"/>
    <s v="March 18, 2025 8:13:59 AM"/>
    <s v="March 18, 2025 8:16:26 AM"/>
  </r>
  <r>
    <s v="Week2"/>
    <x v="7"/>
    <x v="9"/>
    <s v="FREDDIE ALLEN"/>
    <n v="3.5"/>
    <x v="9"/>
    <s v="f0bc8eee-97fe-4b02-b32f-c921a03e8c1c"/>
    <s v="March 18, 2025 11:04:28 AM"/>
    <s v="March 18, 2025 11:39:28 AM"/>
    <s v="March 18, 2025 11:44:50 AM"/>
  </r>
  <r>
    <s v="Week2"/>
    <x v="7"/>
    <x v="9"/>
    <s v="ROBERT REYES"/>
    <n v="3.5"/>
    <x v="9"/>
    <s v="f0bc8eee-97fe-4b02-b32f-c921a03e8c1c"/>
    <s v="March 18, 2025 9:41:29 AM"/>
    <s v="March 18, 2025 10:08:29 AM"/>
    <s v="March 18, 2025 10:11:11 AM"/>
  </r>
  <r>
    <s v="Week2"/>
    <x v="7"/>
    <x v="9"/>
    <s v="GLORIA ACUNA"/>
    <n v="3.5"/>
    <x v="9"/>
    <s v="f0bc8eee-97fe-4b02-b32f-c921a03e8c1c"/>
    <s v="March 18, 2025 3:23:54 PM"/>
    <s v="March 18, 2025 3:36:57 PM"/>
    <s v="March 18, 2025 3:41:35 PM"/>
  </r>
  <r>
    <s v="Week2"/>
    <x v="7"/>
    <x v="9"/>
    <s v="NIASHI SAMUEL"/>
    <n v="3.5"/>
    <x v="9"/>
    <s v="f0bc8eee-97fe-4b02-b32f-c921a03e8c1c"/>
    <s v="March 18, 2025 12:07:22 PM"/>
    <s v="March 18, 2025 12:31:59 PM"/>
    <s v="March 18, 2025 12:34:19 PM"/>
  </r>
  <r>
    <s v="Week2"/>
    <x v="7"/>
    <x v="9"/>
    <s v="AKERI IRO"/>
    <n v="3.5"/>
    <x v="9"/>
    <s v="f0bc8eee-97fe-4b02-b32f-c921a03e8c1c"/>
    <s v="March 18, 2025 6:47:52 AM"/>
    <s v="March 18, 2025 7:35:25 AM"/>
    <s v="March 18, 2025 7:40:41 AM"/>
  </r>
  <r>
    <s v="Week2"/>
    <x v="7"/>
    <x v="9"/>
    <s v="ESTER LABRA"/>
    <n v="3.5"/>
    <x v="9"/>
    <s v="f0bc8eee-97fe-4b02-b32f-c921a03e8c1c"/>
    <s v="March 18, 2025 8:40:29 AM"/>
    <s v="March 18, 2025 9:06:22 AM"/>
    <s v="March 18, 2025 9:10:34 AM"/>
  </r>
  <r>
    <s v="Week2"/>
    <x v="8"/>
    <x v="9"/>
    <s v="JOHN SOTO"/>
    <n v="3.5"/>
    <x v="9"/>
    <s v="49ef5d40-647e-4c91-9382-d3d145dd9ac0"/>
    <s v="March 19, 2025 2:00:27 PM"/>
    <s v="March 19, 2025 2:30:57 PM"/>
    <s v="March 19, 2025 2:34:06 PM"/>
  </r>
  <r>
    <s v="Week2"/>
    <x v="8"/>
    <x v="9"/>
    <s v="ERASMO QUINTANILLA"/>
    <n v="3.5"/>
    <x v="9"/>
    <s v="49ef5d40-647e-4c91-9382-d3d145dd9ac0"/>
    <s v="March 19, 2025 10:04:56 AM"/>
    <s v="March 19, 2025 11:24:27 AM"/>
    <s v="March 19, 2025 11:26:26 AM"/>
  </r>
  <r>
    <s v="Week2"/>
    <x v="8"/>
    <x v="9"/>
    <s v="JESSE SALAZAR"/>
    <n v="3.5"/>
    <x v="9"/>
    <s v="49ef5d40-647e-4c91-9382-d3d145dd9ac0"/>
    <s v="March 19, 2025 12:54:24 PM"/>
    <s v="March 19, 2025 1:36:21 PM"/>
    <s v="March 19, 2025 1:39:04 PM"/>
  </r>
  <r>
    <s v="Week2"/>
    <x v="8"/>
    <x v="9"/>
    <s v="GLORIA HOWARD"/>
    <n v="0"/>
    <x v="9"/>
    <s v="49ef5d40-647e-4c91-9382-d3d145dd9ac0"/>
    <s v="March 19, 2025 6:16:54 AM"/>
    <s v="March 19, 2025 8:12:57 AM"/>
    <s v="March 19, 2025 8:16:44 AM"/>
  </r>
  <r>
    <s v="Week2"/>
    <x v="8"/>
    <x v="9"/>
    <s v="ANITA ALONZO"/>
    <n v="3.5"/>
    <x v="9"/>
    <s v="49ef5d40-647e-4c91-9382-d3d145dd9ac0"/>
    <s v="March 19, 2025 8:29:27 AM"/>
    <s v="March 19, 2025 8:48:54 AM"/>
    <s v="March 19, 2025 8:52:02 AM"/>
  </r>
  <r>
    <s v="Week2"/>
    <x v="8"/>
    <x v="9"/>
    <s v="DANIEL QUINONES"/>
    <n v="3.5"/>
    <x v="9"/>
    <s v="49ef5d40-647e-4c91-9382-d3d145dd9ac0"/>
    <s v="March 19, 2025 10:31:22 AM"/>
    <s v="March 19, 2025 10:55:29 AM"/>
    <s v="March 19, 2025 10:57:43 AM"/>
  </r>
  <r>
    <s v="Week2"/>
    <x v="8"/>
    <x v="9"/>
    <s v="CHRISTINA SOTO"/>
    <n v="3.5"/>
    <x v="9"/>
    <s v="49ef5d40-647e-4c91-9382-d3d145dd9ac0"/>
    <s v="March 19, 2025 2:00:27 PM"/>
    <s v="March 19, 2025 2:30:57 PM"/>
    <s v="March 19, 2025 2:34:07 PM"/>
  </r>
  <r>
    <s v="Week2"/>
    <x v="8"/>
    <x v="9"/>
    <s v="ANA BELLOSO"/>
    <n v="3.5"/>
    <x v="9"/>
    <s v="49ef5d40-647e-4c91-9382-d3d145dd9ac0"/>
    <s v="March 19, 2025 9:34:52 AM"/>
    <s v="March 19, 2025 9:46:55 AM"/>
    <s v="March 19, 2025 9:48:44 AM"/>
  </r>
  <r>
    <s v="Week2"/>
    <x v="11"/>
    <x v="9"/>
    <s v="SHIRLEY KING"/>
    <n v="3.5"/>
    <x v="9"/>
    <s v="88a73961-72e8-43db-80e8-f297b3b3aaec"/>
    <s v="March 20, 2025 12:34:25 PM"/>
    <s v="March 20, 2025 12:51:58 PM"/>
    <s v="March 20, 2025 12:58:39 PM"/>
  </r>
  <r>
    <s v="Week2"/>
    <x v="11"/>
    <x v="9"/>
    <s v="DEMARCUS VAUGHN"/>
    <n v="3.5"/>
    <x v="9"/>
    <s v="88a73961-72e8-43db-80e8-f297b3b3aaec"/>
    <s v="March 20, 2025 1:52:24 PM"/>
    <s v="March 20, 2025 2:25:56 PM"/>
    <s v="March 20, 2025 2:29:36 PM"/>
  </r>
  <r>
    <s v="Week2"/>
    <x v="11"/>
    <x v="9"/>
    <s v="NATASHA LUTSCH"/>
    <n v="3.5"/>
    <x v="9"/>
    <s v="88a73961-72e8-43db-80e8-f297b3b3aaec"/>
    <s v="March 20, 2025 7:17:28 AM"/>
    <s v="March 20, 2025 8:47:28 AM"/>
    <s v="March 20, 2025 8:49:30 AM"/>
  </r>
  <r>
    <s v="Week2"/>
    <x v="11"/>
    <x v="9"/>
    <s v="ADAN OLIVARES"/>
    <n v="3.5"/>
    <x v="9"/>
    <s v="88a73961-72e8-43db-80e8-f297b3b3aaec"/>
    <s v="March 20, 2025 1:26:59 PM"/>
    <s v="March 20, 2025 1:38:51 PM"/>
    <s v="March 20, 2025 1:40:21 PM"/>
  </r>
  <r>
    <s v="Week2"/>
    <x v="11"/>
    <x v="9"/>
    <s v="HAMZA AL-HINDAWI"/>
    <n v="3.5"/>
    <x v="9"/>
    <s v="88a73961-72e8-43db-80e8-f297b3b3aaec"/>
    <s v="March 20, 2025 11:11:15 AM"/>
    <s v="March 20, 2025 11:25:24 AM"/>
    <s v="March 20, 2025 12:00:22 PM"/>
  </r>
  <r>
    <s v="Week2"/>
    <x v="11"/>
    <x v="9"/>
    <s v="TOVA VOLNER"/>
    <n v="3.5"/>
    <x v="9"/>
    <s v="88a73961-72e8-43db-80e8-f297b3b3aaec"/>
    <s v="March 20, 2025 9:01:55 AM"/>
    <s v="March 20, 2025 9:14:53 AM"/>
    <s v="March 20, 2025 9:16:53 AM"/>
  </r>
  <r>
    <s v="Week2"/>
    <x v="11"/>
    <x v="9"/>
    <s v="HUNTER BRADY"/>
    <n v="3.5"/>
    <x v="9"/>
    <s v="88a73961-72e8-43db-80e8-f297b3b3aaec"/>
    <s v="March 20, 2025 7:58:54 AM"/>
    <s v="March 20, 2025 8:47:28 AM"/>
    <s v="March 20, 2025 8:49:33 AM"/>
  </r>
  <r>
    <s v="Week2"/>
    <x v="9"/>
    <x v="9"/>
    <s v="AKERI IRO"/>
    <n v="3.5"/>
    <x v="9"/>
    <s v="1b358849-1489-4692-8868-4a56e62121c7"/>
    <s v="March 21, 2025 6:21:29 AM"/>
    <s v="March 21, 2025 7:17:54 AM"/>
    <s v="March 21, 2025 7:21:13 AM"/>
  </r>
  <r>
    <s v="Week2"/>
    <x v="9"/>
    <x v="9"/>
    <s v="WILLIAM VAN GOOR"/>
    <n v="3.5"/>
    <x v="9"/>
    <s v="1b358849-1489-4692-8868-4a56e62121c7"/>
    <s v="March 21, 2025 6:46:25 AM"/>
    <s v="March 21, 2025 7:27:58 AM"/>
    <s v="March 21, 2025 7:31:44 AM"/>
  </r>
  <r>
    <s v="Week2"/>
    <x v="9"/>
    <x v="9"/>
    <s v="ROBERT GALLEGOS"/>
    <n v="3.5"/>
    <x v="9"/>
    <s v="1b358849-1489-4692-8868-4a56e62121c7"/>
    <s v="March 21, 2025 8:15:23 AM"/>
    <s v="March 21, 2025 9:03:56 AM"/>
    <s v="March 21, 2025 9:09:00 AM"/>
  </r>
  <r>
    <s v="Week2"/>
    <x v="9"/>
    <x v="9"/>
    <s v="SUZANN  MARSHALL "/>
    <n v="3.5"/>
    <x v="9"/>
    <s v="1b358849-1489-4692-8868-4a56e62121c7"/>
    <s v="March 21, 2025 11:38:58 AM"/>
    <s v="March 21, 2025 12:02:54 PM"/>
    <s v="March 21, 2025 12:06:44 PM"/>
  </r>
  <r>
    <s v="Week2"/>
    <x v="9"/>
    <x v="9"/>
    <s v="CONNIE HUGHES"/>
    <n v="0"/>
    <x v="9"/>
    <s v="1b358849-1489-4692-8868-4a56e62121c7"/>
    <s v="March 21, 2025 10:14:57 AM"/>
    <s v="March 21, 2025 10:29:06 AM"/>
    <s v="March 21, 2025 10:29:06 AM"/>
  </r>
  <r>
    <s v="Week2"/>
    <x v="9"/>
    <x v="9"/>
    <s v="KEITH  HENRY"/>
    <n v="3.5"/>
    <x v="9"/>
    <s v="1b358849-1489-4692-8868-4a56e62121c7"/>
    <s v="March 21, 2025 5:18:57 AM"/>
    <s v="March 21, 2025 5:41:57 AM"/>
    <s v="March 21, 2025 5:46:24 AM"/>
  </r>
  <r>
    <s v="Week2"/>
    <x v="9"/>
    <x v="9"/>
    <s v="SHALIMAR WILLIAMS"/>
    <n v="3.5"/>
    <x v="9"/>
    <s v="1b358849-1489-4692-8868-4a56e62121c7"/>
    <s v="March 21, 2025 8:04:27 AM"/>
    <s v="March 21, 2025 8:40:57 AM"/>
    <s v="March 21, 2025 8:42:52 AM"/>
  </r>
  <r>
    <s v="Week2"/>
    <x v="9"/>
    <x v="9"/>
    <s v="BOLIVIA ROMAN DE CASTILLO"/>
    <n v="3.5"/>
    <x v="9"/>
    <s v="1b358849-1489-4692-8868-4a56e62121c7"/>
    <s v="March 21, 2025 11:13:27 AM"/>
    <s v="March 21, 2025 12:32:31 PM"/>
    <s v="March 21, 2025 12:32:31 PM"/>
  </r>
  <r>
    <s v="Week2"/>
    <x v="9"/>
    <x v="9"/>
    <s v="TINA RICHARDSON"/>
    <n v="3.5"/>
    <x v="9"/>
    <s v="1b358849-1489-4692-8868-4a56e62121c7"/>
    <s v="March 21, 2025 7:45:25 AM"/>
    <s v="March 21, 2025 8:51:27 AM"/>
    <s v="March 21, 2025 8:53:29 AM"/>
  </r>
  <r>
    <s v="Week2"/>
    <x v="9"/>
    <x v="9"/>
    <s v="JUSTINA WEST"/>
    <n v="3.5"/>
    <x v="9"/>
    <s v="1b358849-1489-4692-8868-4a56e62121c7"/>
    <s v="March 21, 2025 12:38:55 PM"/>
    <s v="March 21, 2025 12:59:58 PM"/>
    <s v="March 21, 2025 1:02:50 PM"/>
  </r>
  <r>
    <s v="Week2"/>
    <x v="12"/>
    <x v="10"/>
    <s v="MADELEINE DICKERSON"/>
    <n v="3.5"/>
    <x v="10"/>
    <s v="170288b9-ee81-41d8-9c64-62154071e40d"/>
    <s v="March 17, 2025 12:56:55 PM"/>
    <s v="March 17, 2025 1:26:27 PM"/>
    <s v="March 17, 2025 1:29:24 PM"/>
  </r>
  <r>
    <s v="Week2"/>
    <x v="12"/>
    <x v="10"/>
    <s v="ADAN OLIVARES"/>
    <n v="3.5"/>
    <x v="10"/>
    <s v="170288b9-ee81-41d8-9c64-62154071e40d"/>
    <s v="March 17, 2025 1:42:59 PM"/>
    <s v="March 17, 2025 1:57:29 PM"/>
    <s v="March 17, 2025 1:59:32 PM"/>
  </r>
  <r>
    <s v="Week2"/>
    <x v="12"/>
    <x v="10"/>
    <s v="STEVEN KATEN"/>
    <n v="3.5"/>
    <x v="10"/>
    <s v="170288b9-ee81-41d8-9c64-62154071e40d"/>
    <s v="March 17, 2025 10:53:26 AM"/>
    <s v="March 17, 2025 11:35:29 AM"/>
    <s v="March 17, 2025 12:00:14 PM"/>
  </r>
  <r>
    <s v="Week2"/>
    <x v="12"/>
    <x v="10"/>
    <s v="JENNIFER HUTTON"/>
    <n v="3.5"/>
    <x v="10"/>
    <s v="170288b9-ee81-41d8-9c64-62154071e40d"/>
    <s v="March 17, 2025 7:44:29 AM"/>
    <s v="March 17, 2025 8:21:52 AM"/>
    <s v="March 17, 2025 8:25:46 AM"/>
  </r>
  <r>
    <s v="Week2"/>
    <x v="12"/>
    <x v="10"/>
    <s v="EGBAL MUSTAFA"/>
    <n v="3.5"/>
    <x v="10"/>
    <s v="170288b9-ee81-41d8-9c64-62154071e40d"/>
    <s v="March 17, 2025 2:15:23 PM"/>
    <s v="March 17, 2025 2:27:28 PM"/>
    <s v="March 17, 2025 2:53:37 PM"/>
  </r>
  <r>
    <s v="Week2"/>
    <x v="12"/>
    <x v="10"/>
    <s v="ROSHAN GANDHI"/>
    <n v="3.5"/>
    <x v="10"/>
    <s v="170288b9-ee81-41d8-9c64-62154071e40d"/>
    <s v="March 17, 2025 3:00:59 PM"/>
    <s v="March 17, 2025 3:18:27 PM"/>
    <s v="March 17, 2025 3:25:09 PM"/>
  </r>
  <r>
    <s v="Week2"/>
    <x v="12"/>
    <x v="10"/>
    <s v="STEFANIE BARNES"/>
    <n v="3.5"/>
    <x v="10"/>
    <s v="170288b9-ee81-41d8-9c64-62154071e40d"/>
    <s v="March 17, 2025 8:06:26 AM"/>
    <s v="March 17, 2025 8:47:29 AM"/>
    <s v="March 17, 2025 8:48:13 AM"/>
  </r>
  <r>
    <s v="Week2"/>
    <x v="7"/>
    <x v="10"/>
    <s v="HASEEB CHISHTY"/>
    <n v="0"/>
    <x v="10"/>
    <s v="8ddf3701-ac19-41f0-849f-4eac8864c6b6"/>
    <s v="March 18, 2025 7:35:56 AM"/>
    <s v="March 18, 2025 8:17:58 AM"/>
    <s v="March 18, 2025 8:23:12 AM"/>
  </r>
  <r>
    <s v="Week2"/>
    <x v="7"/>
    <x v="10"/>
    <s v="ELSIE COIT"/>
    <n v="3.5"/>
    <x v="10"/>
    <s v="8ddf3701-ac19-41f0-849f-4eac8864c6b6"/>
    <s v="March 18, 2025 2:36:55 PM"/>
    <s v="March 18, 2025 3:23:29 PM"/>
    <s v="March 18, 2025 3:33:16 PM"/>
  </r>
  <r>
    <s v="Week2"/>
    <x v="7"/>
    <x v="10"/>
    <s v="ROGER EARL"/>
    <n v="3.5"/>
    <x v="10"/>
    <s v="8ddf3701-ac19-41f0-849f-4eac8864c6b6"/>
    <s v="March 18, 2025 10:25:24 AM"/>
    <s v="March 18, 2025 10:42:59 AM"/>
    <s v="March 18, 2025 10:47:06 AM"/>
  </r>
  <r>
    <s v="Week2"/>
    <x v="7"/>
    <x v="10"/>
    <s v="LORI DARDEN"/>
    <n v="3.5"/>
    <x v="10"/>
    <s v="8ddf3701-ac19-41f0-849f-4eac8864c6b6"/>
    <s v="March 18, 2025 9:14:56 AM"/>
    <s v="March 18, 2025 9:44:58 AM"/>
    <s v="March 18, 2025 9:52:36 AM"/>
  </r>
  <r>
    <s v="Week2"/>
    <x v="7"/>
    <x v="10"/>
    <s v="LINDSY JACOB"/>
    <n v="3.5"/>
    <x v="10"/>
    <s v="8ddf3701-ac19-41f0-849f-4eac8864c6b6"/>
    <s v="March 18, 2025 1:57:26 PM"/>
    <s v="March 18, 2025 3:06:31 PM"/>
    <s v="March 18, 2025 3:06:31 PM"/>
  </r>
  <r>
    <s v="Week2"/>
    <x v="7"/>
    <x v="10"/>
    <s v="ASHLEIGH WEAVER"/>
    <n v="3.5"/>
    <x v="10"/>
    <s v="8ddf3701-ac19-41f0-849f-4eac8864c6b6"/>
    <s v="March 18, 2025 1:57:26 PM"/>
    <s v="March 18, 2025 2:22:54 PM"/>
    <s v="March 18, 2025 2:24:22 PM"/>
  </r>
  <r>
    <s v="Week2"/>
    <x v="7"/>
    <x v="12"/>
    <s v="YOLANDA PINEDA"/>
    <n v="3.5"/>
    <x v="3"/>
    <s v="b69de2b2-9b58-4638-bc5d-1c7036b679eb"/>
    <s v="March 18, 2025 7:45:24 PM"/>
    <s v="March 18, 2025 8:29:59 PM"/>
    <s v="March 18, 2025 8:31:54 PM"/>
  </r>
  <r>
    <s v="Week2"/>
    <x v="7"/>
    <x v="12"/>
    <s v="JOHN MORENO"/>
    <n v="3.5"/>
    <x v="3"/>
    <s v="b69de2b2-9b58-4638-bc5d-1c7036b679eb"/>
    <s v="March 18, 2025 3:44:58 PM"/>
    <s v="March 18, 2025 5:27:29 PM"/>
    <s v="March 18, 2025 5:28:47 PM"/>
  </r>
  <r>
    <s v="Week2"/>
    <x v="7"/>
    <x v="12"/>
    <s v="LAQUINTA TEAGUE"/>
    <n v="3.5"/>
    <x v="3"/>
    <s v="b69de2b2-9b58-4638-bc5d-1c7036b679eb"/>
    <s v="March 18, 2025 9:01:58 PM"/>
    <s v="March 18, 2025 9:44:58 PM"/>
    <s v="March 18, 2025 9:48:13 PM"/>
  </r>
  <r>
    <s v="Week2"/>
    <x v="7"/>
    <x v="12"/>
    <s v="EMMITT YOUNG JR"/>
    <n v="3.5"/>
    <x v="3"/>
    <s v="b69de2b2-9b58-4638-bc5d-1c7036b679eb"/>
    <s v="March 18, 2025 2:22:25 PM"/>
    <s v="March 18, 2025 3:19:29 PM"/>
    <s v="March 18, 2025 3:31:06 PM"/>
  </r>
  <r>
    <s v="Week2"/>
    <x v="7"/>
    <x v="12"/>
    <s v="YASMINE MILES"/>
    <n v="3.5"/>
    <x v="3"/>
    <s v="b69de2b2-9b58-4638-bc5d-1c7036b679eb"/>
    <s v="March 18, 2025 10:45:27 PM"/>
    <s v="March 18, 2025 11:17:57 PM"/>
    <s v="March 18, 2025 11:21:04 PM"/>
  </r>
  <r>
    <s v="Week2"/>
    <x v="7"/>
    <x v="12"/>
    <s v="SYDNEY JORDAN"/>
    <n v="3.5"/>
    <x v="3"/>
    <s v="b69de2b2-9b58-4638-bc5d-1c7036b679eb"/>
    <s v="March 18, 2025 7:15:29 PM"/>
    <s v="March 18, 2025 8:15:28 PM"/>
    <s v="March 18, 2025 8:16:30 PM"/>
  </r>
  <r>
    <s v="Week2"/>
    <x v="7"/>
    <x v="12"/>
    <s v="THERESA BROWN"/>
    <n v="3.5"/>
    <x v="3"/>
    <s v="b69de2b2-9b58-4638-bc5d-1c7036b679eb"/>
    <s v="March 18, 2025 9:18:53 PM"/>
    <s v="March 18, 2025 10:06:25 PM"/>
    <s v="March 18, 2025 10:10:18 PM"/>
  </r>
  <r>
    <s v="Week2"/>
    <x v="8"/>
    <x v="12"/>
    <s v="Kaye Easterday"/>
    <n v="3.5"/>
    <x v="3"/>
    <s v="34bbbf61-ba5f-4db3-8902-d05617e87796"/>
    <s v="March 19, 2025 7:20:22 PM"/>
    <s v="March 19, 2025 7:37:28 PM"/>
    <s v="March 19, 2025 7:40:46 PM"/>
  </r>
  <r>
    <s v="Week2"/>
    <x v="8"/>
    <x v="12"/>
    <s v="JAY TREINEN"/>
    <n v="3.5"/>
    <x v="3"/>
    <s v="34bbbf61-ba5f-4db3-8902-d05617e87796"/>
    <s v="March 19, 2025 5:35:25 PM"/>
    <s v="March 19, 2025 5:58:59 PM"/>
    <s v="March 19, 2025 6:04:09 PM"/>
  </r>
  <r>
    <s v="Week2"/>
    <x v="8"/>
    <x v="12"/>
    <s v="BEVERLY SEALE"/>
    <n v="3.5"/>
    <x v="3"/>
    <s v="34bbbf61-ba5f-4db3-8902-d05617e87796"/>
    <s v="March 19, 2025 9:09:28 PM"/>
    <s v="March 19, 2025 9:32:22 PM"/>
    <s v="March 19, 2025 9:34:36 PM"/>
  </r>
  <r>
    <s v="Week2"/>
    <x v="8"/>
    <x v="12"/>
    <s v="Ruben Escobar- Blanco"/>
    <n v="3.5"/>
    <x v="3"/>
    <s v="34bbbf61-ba5f-4db3-8902-d05617e87796"/>
    <s v="March 19, 2025 10:37:29 PM"/>
    <s v="March 19, 2025 11:20:23 PM"/>
    <s v="March 19, 2025 11:22:00 PM"/>
  </r>
  <r>
    <s v="Week2"/>
    <x v="8"/>
    <x v="12"/>
    <s v="JAMES STEWART"/>
    <n v="3.5"/>
    <x v="3"/>
    <s v="34bbbf61-ba5f-4db3-8902-d05617e87796"/>
    <s v="March 19, 2025 3:55:58 PM"/>
    <s v="March 19, 2025 4:40:29 PM"/>
    <s v="March 19, 2025 4:41:08 PM"/>
  </r>
  <r>
    <s v="Week2"/>
    <x v="8"/>
    <x v="12"/>
    <s v="ELISEO VARGAS"/>
    <n v="3.5"/>
    <x v="3"/>
    <s v="34bbbf61-ba5f-4db3-8902-d05617e87796"/>
    <s v="March 19, 2025 3:26:23 PM"/>
    <s v="March 19, 2025 5:08:29 PM"/>
    <s v="March 19, 2025 5:10:13 PM"/>
  </r>
  <r>
    <s v="Week2"/>
    <x v="8"/>
    <x v="12"/>
    <s v="GLORIA ANDERSON"/>
    <n v="3.5"/>
    <x v="3"/>
    <s v="34bbbf61-ba5f-4db3-8902-d05617e87796"/>
    <s v="March 19, 2025 8:00:28 PM"/>
    <s v="March 19, 2025 8:33:27 PM"/>
    <s v="March 19, 2025 8:35:31 PM"/>
  </r>
  <r>
    <s v="Week2"/>
    <x v="8"/>
    <x v="12"/>
    <s v="VEENA SHAH"/>
    <n v="3.5"/>
    <x v="3"/>
    <s v="34bbbf61-ba5f-4db3-8902-d05617e87796"/>
    <s v="March 19, 2025 8:52:57 PM"/>
    <s v="March 19, 2025 9:53:56 PM"/>
    <s v="March 19, 2025 9:56:35 PM"/>
  </r>
  <r>
    <s v="Week2"/>
    <x v="8"/>
    <x v="12"/>
    <s v="MARK SIVINSKI"/>
    <n v="3.5"/>
    <x v="3"/>
    <s v="34bbbf61-ba5f-4db3-8902-d05617e87796"/>
    <s v="March 19, 2025 2:48:29 PM"/>
    <s v="March 19, 2025 3:43:57 PM"/>
    <s v="March 19, 2025 3:46:58 PM"/>
  </r>
  <r>
    <s v="Week2"/>
    <x v="12"/>
    <x v="13"/>
    <s v="ARTWELL CHAMBERS"/>
    <n v="3.5"/>
    <x v="11"/>
    <s v="3e6fd958-ae28-4e40-aa41-1107f56bcb99"/>
    <s v="March 17, 2025 10:53:57 PM"/>
    <s v="March 17, 2025 11:21:28 PM"/>
    <s v="March 17, 2025 11:34:13 PM"/>
  </r>
  <r>
    <s v="Week2"/>
    <x v="12"/>
    <x v="13"/>
    <s v="JESSE WHITE"/>
    <n v="3.5"/>
    <x v="11"/>
    <s v="3e6fd958-ae28-4e40-aa41-1107f56bcb99"/>
    <s v="March 17, 2025 8:29:29 PM"/>
    <s v="March 17, 2025 8:46:25 PM"/>
    <s v="March 17, 2025 8:51:18 PM"/>
  </r>
  <r>
    <s v="Week2"/>
    <x v="12"/>
    <x v="13"/>
    <s v="DAVID MARS"/>
    <n v="3.5"/>
    <x v="11"/>
    <s v="3e6fd958-ae28-4e40-aa41-1107f56bcb99"/>
    <s v="March 17, 2025 5:33:54 PM"/>
    <s v="March 17, 2025 6:02:57 PM"/>
    <s v="March 17, 2025 6:07:43 PM"/>
  </r>
  <r>
    <s v="Week2"/>
    <x v="12"/>
    <x v="13"/>
    <s v="BRIAN CHU"/>
    <n v="3.5"/>
    <x v="11"/>
    <s v="3e6fd958-ae28-4e40-aa41-1107f56bcb99"/>
    <s v="March 17, 2025 3:44:58 PM"/>
    <s v="March 17, 2025 4:19:00 PM"/>
    <s v="March 17, 2025 4:22:26 PM"/>
  </r>
  <r>
    <s v="Week2"/>
    <x v="12"/>
    <x v="13"/>
    <s v="Kelly  Brown"/>
    <n v="3.5"/>
    <x v="11"/>
    <s v="3e6fd958-ae28-4e40-aa41-1107f56bcb99"/>
    <s v="March 17, 2025 6:56:08 PM"/>
    <s v="March 17, 2025 7:25:58 PM"/>
    <s v="March 17, 2025 7:28:22 PM"/>
  </r>
  <r>
    <s v="Week2"/>
    <x v="12"/>
    <x v="13"/>
    <s v="ROBIN BENNETT"/>
    <n v="3.5"/>
    <x v="11"/>
    <s v="3e6fd958-ae28-4e40-aa41-1107f56bcb99"/>
    <s v="March 17, 2025 2:44:28 PM"/>
    <s v="March 17, 2025 3:13:28 PM"/>
    <s v="March 17, 2025 3:21:17 PM"/>
  </r>
  <r>
    <s v="Week2"/>
    <x v="12"/>
    <x v="13"/>
    <s v="ALEJANDRA MARTINEZ"/>
    <n v="3.5"/>
    <x v="11"/>
    <s v="3e6fd958-ae28-4e40-aa41-1107f56bcb99"/>
    <s v="March 17, 2025 9:58:28 PM"/>
    <s v="March 17, 2025 10:09:25 PM"/>
    <s v="March 17, 2025 10:12:09 PM"/>
  </r>
  <r>
    <s v="Week2"/>
    <x v="7"/>
    <x v="13"/>
    <s v="JASON DIMAS"/>
    <n v="3.5"/>
    <x v="11"/>
    <s v="6513df79-31f1-4d40-9340-94638c8da9c9"/>
    <s v="March 18, 2025 3:13:26 PM"/>
    <s v="March 18, 2025 3:28:29 PM"/>
    <s v="March 18, 2025 3:30:16 PM"/>
  </r>
  <r>
    <s v="Week2"/>
    <x v="7"/>
    <x v="13"/>
    <s v="BEATRIZ GALLO"/>
    <n v="3.5"/>
    <x v="11"/>
    <s v="6513df79-31f1-4d40-9340-94638c8da9c9"/>
    <s v="March 18, 2025 10:20:26 PM"/>
    <s v="March 18, 2025 11:16:59 PM"/>
    <s v="March 18, 2025 11:19:56 PM"/>
  </r>
  <r>
    <s v="Week2"/>
    <x v="7"/>
    <x v="13"/>
    <s v="JALIL JATIP"/>
    <n v="3.5"/>
    <x v="11"/>
    <s v="6513df79-31f1-4d40-9340-94638c8da9c9"/>
    <s v="March 18, 2025 7:18:29 PM"/>
    <s v="March 18, 2025 7:28:58 PM"/>
    <s v="March 18, 2025 7:32:16 PM"/>
  </r>
  <r>
    <s v="Week2"/>
    <x v="7"/>
    <x v="13"/>
    <s v="JOSHUA ROBERTS"/>
    <n v="3.5"/>
    <x v="11"/>
    <s v="6513df79-31f1-4d40-9340-94638c8da9c9"/>
    <s v="March 18, 2025 4:28:28 PM"/>
    <s v="March 18, 2025 5:12:59 PM"/>
    <s v="March 18, 2025 5:53:22 PM"/>
  </r>
  <r>
    <s v="Week2"/>
    <x v="7"/>
    <x v="13"/>
    <s v="REGINA SINCLAIR"/>
    <n v="3.5"/>
    <x v="11"/>
    <s v="6513df79-31f1-4d40-9340-94638c8da9c9"/>
    <s v="March 18, 2025 3:53:54 PM"/>
    <s v="March 18, 2025 5:00:57 PM"/>
    <s v="March 18, 2025 5:05:37 PM"/>
  </r>
  <r>
    <s v="Week2"/>
    <x v="7"/>
    <x v="13"/>
    <s v="ARTWELL CHAMBERS"/>
    <n v="3.5"/>
    <x v="11"/>
    <s v="6513df79-31f1-4d40-9340-94638c8da9c9"/>
    <s v="March 18, 2025 10:54:26 PM"/>
    <s v="March 18, 2025 11:30:58 PM"/>
    <s v="March 18, 2025 11:35:33 PM"/>
  </r>
  <r>
    <s v="Week2"/>
    <x v="7"/>
    <x v="13"/>
    <s v="HILDA MARTINEZ"/>
    <n v="3.5"/>
    <x v="11"/>
    <s v="6513df79-31f1-4d40-9340-94638c8da9c9"/>
    <s v="March 18, 2025 2:40:57 PM"/>
    <s v="March 18, 2025 2:58:56 PM"/>
    <s v="March 18, 2025 3:03:35 PM"/>
  </r>
  <r>
    <s v="Week2"/>
    <x v="7"/>
    <x v="13"/>
    <s v="TANY KALIKESTEIN"/>
    <n v="3.5"/>
    <x v="11"/>
    <s v="6513df79-31f1-4d40-9340-94638c8da9c9"/>
    <s v="March 18, 2025 6:10:59 PM"/>
    <s v="March 18, 2025 6:46:58 PM"/>
    <s v="March 18, 2025 6:52:31 PM"/>
  </r>
  <r>
    <s v="Week2"/>
    <x v="7"/>
    <x v="13"/>
    <s v="MARCOS DEJESUS"/>
    <n v="3.5"/>
    <x v="11"/>
    <s v="6513df79-31f1-4d40-9340-94638c8da9c9"/>
    <s v="March 18, 2025 9:05:29 PM"/>
    <s v="March 18, 2025 9:27:58 PM"/>
    <s v="March 18, 2025 9:33:51 PM"/>
  </r>
  <r>
    <s v="Week2"/>
    <x v="7"/>
    <x v="13"/>
    <s v="ROBERT JUAREZ"/>
    <n v="3.5"/>
    <x v="11"/>
    <s v="6513df79-31f1-4d40-9340-94638c8da9c9"/>
    <s v="March 18, 2025 8:02:56 PM"/>
    <s v="March 18, 2025 8:30:25 PM"/>
    <s v="March 18, 2025 8:33:22 PM"/>
  </r>
  <r>
    <s v="Week2"/>
    <x v="8"/>
    <x v="13"/>
    <s v="KEITH CANADY"/>
    <n v="3.5"/>
    <x v="11"/>
    <s v="41e68dbf-2e47-4a2d-93d9-eb5ebe14b000"/>
    <s v="March 19, 2025 6:54:28 PM"/>
    <s v="March 19, 2025 7:57:29 PM"/>
    <s v="March 19, 2025 8:07:23 PM"/>
  </r>
  <r>
    <s v="Week2"/>
    <x v="8"/>
    <x v="13"/>
    <s v="CHANDLER KIRK"/>
    <n v="3.5"/>
    <x v="11"/>
    <s v="41e68dbf-2e47-4a2d-93d9-eb5ebe14b000"/>
    <s v="March 19, 2025 5:51:52 PM"/>
    <s v="March 19, 2025 6:11:59 PM"/>
    <s v="March 19, 2025 6:14:43 PM"/>
  </r>
  <r>
    <s v="Week2"/>
    <x v="8"/>
    <x v="13"/>
    <s v="CHRISTOPHER ZERON"/>
    <n v="3.5"/>
    <x v="11"/>
    <s v="41e68dbf-2e47-4a2d-93d9-eb5ebe14b000"/>
    <s v="March 19, 2025 8:24:57 PM"/>
    <s v="March 19, 2025 8:47:28 PM"/>
    <s v="March 19, 2025 8:50:03 PM"/>
  </r>
  <r>
    <s v="Week2"/>
    <x v="8"/>
    <x v="13"/>
    <s v="DAVID LEON"/>
    <n v="3.5"/>
    <x v="11"/>
    <s v="41e68dbf-2e47-4a2d-93d9-eb5ebe14b000"/>
    <s v="March 19, 2025 4:03:27 PM"/>
    <s v="March 19, 2025 4:16:28 PM"/>
    <s v="March 19, 2025 4:18:10 PM"/>
  </r>
  <r>
    <s v="Week2"/>
    <x v="8"/>
    <x v="13"/>
    <s v="EDDIE CHARLES"/>
    <n v="3.5"/>
    <x v="11"/>
    <s v="41e68dbf-2e47-4a2d-93d9-eb5ebe14b000"/>
    <s v="March 19, 2025 11:41:54 PM"/>
    <s v="March 20, 2025 12:46:29 AM"/>
    <s v="March 20, 2025 1:14:46 AM"/>
  </r>
  <r>
    <s v="Week2"/>
    <x v="8"/>
    <x v="13"/>
    <s v="AIYANAH THOMAS"/>
    <n v="3.5"/>
    <x v="11"/>
    <s v="41e68dbf-2e47-4a2d-93d9-eb5ebe14b000"/>
    <s v="March 19, 2025 3:16:25 PM"/>
    <s v="March 19, 2025 3:44:29 PM"/>
    <s v="March 19, 2025 3:46:04 PM"/>
  </r>
  <r>
    <s v="Week2"/>
    <x v="8"/>
    <x v="13"/>
    <s v="CHRISSHON GATER"/>
    <n v="3.5"/>
    <x v="11"/>
    <s v="41e68dbf-2e47-4a2d-93d9-eb5ebe14b000"/>
    <s v="March 19, 2025 9:05:55 PM"/>
    <s v="March 19, 2025 10:26:29 PM"/>
    <s v="March 19, 2025 10:27:21 PM"/>
  </r>
  <r>
    <s v="Week2"/>
    <x v="8"/>
    <x v="13"/>
    <s v="JIMONE DIXON"/>
    <n v="3.5"/>
    <x v="11"/>
    <s v="41e68dbf-2e47-4a2d-93d9-eb5ebe14b000"/>
    <s v="March 19, 2025 2:36:25 PM"/>
    <s v="March 19, 2025 3:00:59 PM"/>
    <s v="March 19, 2025 3:04:39 PM"/>
  </r>
  <r>
    <s v="Week2"/>
    <x v="8"/>
    <x v="13"/>
    <s v="STEPHEN MCNEIL"/>
    <n v="3.5"/>
    <x v="11"/>
    <s v="41e68dbf-2e47-4a2d-93d9-eb5ebe14b000"/>
    <s v="March 19, 2025 9:42:58 PM"/>
    <s v="March 19, 2025 9:59:58 PM"/>
    <s v="March 19, 2025 10:07:00 PM"/>
  </r>
  <r>
    <s v="Week2"/>
    <x v="8"/>
    <x v="13"/>
    <s v="RENEE BURNETT"/>
    <n v="3.5"/>
    <x v="11"/>
    <s v="41e68dbf-2e47-4a2d-93d9-eb5ebe14b000"/>
    <s v="March 19, 2025 9:14:28 PM"/>
    <s v="March 19, 2025 11:00:29 PM"/>
    <s v="March 19, 2025 11:17:11 PM"/>
  </r>
  <r>
    <s v="Week2"/>
    <x v="8"/>
    <x v="13"/>
    <s v="DARRYL STUMPF"/>
    <n v="3.5"/>
    <x v="11"/>
    <s v="41e68dbf-2e47-4a2d-93d9-eb5ebe14b000"/>
    <s v="March 19, 2025 5:00:26 PM"/>
    <s v="March 19, 2025 5:14:57 PM"/>
    <s v="March 19, 2025 5:20:59 PM"/>
  </r>
  <r>
    <s v="Week2"/>
    <x v="11"/>
    <x v="13"/>
    <s v="PAUL SHIELDS"/>
    <n v="3.5"/>
    <x v="11"/>
    <s v="756dc933-d43a-4f7e-98f7-9c0a66faaad9"/>
    <s v="March 20, 2025 8:47:57 PM"/>
    <s v="March 20, 2025 9:04:26 PM"/>
    <s v="March 20, 2025 9:06:35 PM"/>
  </r>
  <r>
    <s v="Week2"/>
    <x v="11"/>
    <x v="13"/>
    <s v="REGINA SINCLAIR"/>
    <n v="3.5"/>
    <x v="11"/>
    <s v="756dc933-d43a-4f7e-98f7-9c0a66faaad9"/>
    <s v="March 20, 2025 4:10:29 PM"/>
    <s v="March 20, 2025 4:52:59 PM"/>
    <s v="March 20, 2025 4:54:49 PM"/>
  </r>
  <r>
    <s v="Week2"/>
    <x v="11"/>
    <x v="13"/>
    <s v="ASHLEY ARMSTRONG"/>
    <n v="3.5"/>
    <x v="11"/>
    <s v="756dc933-d43a-4f7e-98f7-9c0a66faaad9"/>
    <s v="March 20, 2025 5:25:29 PM"/>
    <s v="March 20, 2025 6:19:29 PM"/>
    <s v="March 20, 2025 6:21:57 PM"/>
  </r>
  <r>
    <s v="Week2"/>
    <x v="11"/>
    <x v="13"/>
    <s v="ROBERT JOHNSON"/>
    <n v="3.5"/>
    <x v="11"/>
    <s v="756dc933-d43a-4f7e-98f7-9c0a66faaad9"/>
    <s v="March 20, 2025 5:25:29 PM"/>
    <s v="March 20, 2025 6:29:26 PM"/>
    <s v="March 20, 2025 6:32:14 PM"/>
  </r>
  <r>
    <s v="Week2"/>
    <x v="11"/>
    <x v="13"/>
    <s v="SARAH CUTSHAW"/>
    <n v="3.5"/>
    <x v="11"/>
    <s v="756dc933-d43a-4f7e-98f7-9c0a66faaad9"/>
    <s v="March 20, 2025 5:25:29 PM"/>
    <s v="March 20, 2025 6:13:58 PM"/>
    <s v="March 20, 2025 6:17:52 PM"/>
  </r>
  <r>
    <s v="Week2"/>
    <x v="11"/>
    <x v="13"/>
    <s v="CAROLINA SUAREZ"/>
    <n v="3.5"/>
    <x v="11"/>
    <s v="756dc933-d43a-4f7e-98f7-9c0a66faaad9"/>
    <s v="March 20, 2025 2:44:58 PM"/>
    <s v="March 20, 2025 3:00:28 PM"/>
    <s v="March 20, 2025 3:01:59 PM"/>
  </r>
  <r>
    <s v="Week2"/>
    <x v="11"/>
    <x v="13"/>
    <s v="RYAN LADAY"/>
    <n v="3.5"/>
    <x v="11"/>
    <s v="756dc933-d43a-4f7e-98f7-9c0a66faaad9"/>
    <s v="March 20, 2025 5:25:29 PM"/>
    <s v="March 20, 2025 5:54:59 PM"/>
    <s v="March 20, 2025 5:58:52 PM"/>
  </r>
  <r>
    <s v="Week2"/>
    <x v="11"/>
    <x v="13"/>
    <s v="KENDRICK  CLAIBORNE "/>
    <n v="0"/>
    <x v="11"/>
    <s v="756dc933-d43a-4f7e-98f7-9c0a66faaad9"/>
    <s v="March 20, 2025 9:58:58 PM"/>
    <s v="March 20, 2025 10:13:27 PM"/>
    <s v="March 20, 2025 10:19:05 PM"/>
  </r>
  <r>
    <s v="Week2"/>
    <x v="11"/>
    <x v="13"/>
    <s v="JOSEPHINE MILLS"/>
    <n v="3.5"/>
    <x v="11"/>
    <s v="756dc933-d43a-4f7e-98f7-9c0a66faaad9"/>
    <s v="March 20, 2025 3:28:56 PM"/>
    <s v="March 20, 2025 4:33:53 PM"/>
    <s v="March 20, 2025 4:38:04 PM"/>
  </r>
  <r>
    <s v="Week2"/>
    <x v="12"/>
    <x v="14"/>
    <s v="GARY SAPP"/>
    <n v="3.5"/>
    <x v="12"/>
    <s v="dddeb2a1-f214-4d28-942d-7f2c95763f12"/>
    <s v="March 17, 2025 4:22:12 PM"/>
    <s v="March 17, 2025 4:36:26 PM"/>
    <s v="March 17, 2025 4:43:09 PM"/>
  </r>
  <r>
    <s v="Week2"/>
    <x v="12"/>
    <x v="14"/>
    <s v="ROBERT JOHNSON"/>
    <n v="3.5"/>
    <x v="12"/>
    <s v="dddeb2a1-f214-4d28-942d-7f2c95763f12"/>
    <s v="March 17, 2025 1:27:29 PM"/>
    <s v="March 17, 2025 1:42:59 PM"/>
    <s v="March 17, 2025 1:45:13 PM"/>
  </r>
  <r>
    <s v="Week2"/>
    <x v="12"/>
    <x v="14"/>
    <s v="AMANDA HALL"/>
    <n v="3.5"/>
    <x v="12"/>
    <s v="dddeb2a1-f214-4d28-942d-7f2c95763f12"/>
    <s v="March 17, 2025 1:50:24 PM"/>
    <s v="March 17, 2025 2:42:55 PM"/>
    <s v="March 17, 2025 2:43:40 PM"/>
  </r>
  <r>
    <s v="Week2"/>
    <x v="12"/>
    <x v="14"/>
    <s v="TRACY BROWN"/>
    <n v="3.5"/>
    <x v="12"/>
    <s v="dddeb2a1-f214-4d28-942d-7f2c95763f12"/>
    <s v="March 17, 2025 7:48:29 AM"/>
    <s v="March 17, 2025 9:17:56 AM"/>
    <s v="March 17, 2025 9:19:24 AM"/>
  </r>
  <r>
    <s v="Week2"/>
    <x v="12"/>
    <x v="14"/>
    <s v="Alexandra Leigh"/>
    <n v="3.5"/>
    <x v="12"/>
    <s v="dddeb2a1-f214-4d28-942d-7f2c95763f12"/>
    <s v="March 17, 2025 11:07:54 AM"/>
    <s v="March 17, 2025 11:16:59 AM"/>
    <s v="March 17, 2025 11:18:11 AM"/>
  </r>
  <r>
    <s v="Week2"/>
    <x v="12"/>
    <x v="14"/>
    <s v="JIMMY CAUDELL"/>
    <n v="3.5"/>
    <x v="12"/>
    <s v="dddeb2a1-f214-4d28-942d-7f2c95763f12"/>
    <s v="March 17, 2025 11:00:27 AM"/>
    <s v="March 17, 2025 11:31:28 AM"/>
    <s v="March 17, 2025 11:32:04 AM"/>
  </r>
  <r>
    <s v="Week2"/>
    <x v="12"/>
    <x v="14"/>
    <s v="CHARLENE DAVIS"/>
    <n v="3.5"/>
    <x v="12"/>
    <s v="dddeb2a1-f214-4d28-942d-7f2c95763f12"/>
    <s v="March 17, 2025 10:46:56 AM"/>
    <s v="March 17, 2025 12:40:21 PM"/>
    <s v="March 17, 2025 12:41:32 PM"/>
  </r>
  <r>
    <s v="Week2"/>
    <x v="12"/>
    <x v="14"/>
    <s v="JAMES NANCE"/>
    <n v="3.5"/>
    <x v="12"/>
    <s v="dddeb2a1-f214-4d28-942d-7f2c95763f12"/>
    <s v="March 17, 2025 6:59:28 AM"/>
    <s v="March 17, 2025 8:17:54 AM"/>
    <s v="March 17, 2025 8:18:33 AM"/>
  </r>
  <r>
    <s v="Week2"/>
    <x v="12"/>
    <x v="14"/>
    <s v="KELSI BROOMFIELD"/>
    <n v="3.5"/>
    <x v="12"/>
    <s v="dddeb2a1-f214-4d28-942d-7f2c95763f12"/>
    <s v="March 17, 2025 2:15:29 PM"/>
    <s v="March 17, 2025 2:26:56 PM"/>
    <s v="March 17, 2025 2:27:22 PM"/>
  </r>
  <r>
    <s v="Week2"/>
    <x v="12"/>
    <x v="14"/>
    <s v="COREY MUMPHREY JR"/>
    <n v="3.5"/>
    <x v="12"/>
    <s v="dddeb2a1-f214-4d28-942d-7f2c95763f12"/>
    <s v="March 17, 2025 8:37:59 AM"/>
    <s v="March 17, 2025 9:02:53 AM"/>
    <s v="March 17, 2025 9:03:25 AM"/>
  </r>
  <r>
    <s v="Week2"/>
    <x v="12"/>
    <x v="14"/>
    <s v="CESAR SALAS"/>
    <n v="3.5"/>
    <x v="12"/>
    <s v="dddeb2a1-f214-4d28-942d-7f2c95763f12"/>
    <s v="March 17, 2025 1:50:24 PM"/>
    <s v="March 17, 2025 3:50:50 PM"/>
    <s v="March 17, 2025 3:53:38 PM"/>
  </r>
  <r>
    <s v="Week2"/>
    <x v="12"/>
    <x v="14"/>
    <s v="JOSE BAUTISTA"/>
    <n v="3.5"/>
    <x v="12"/>
    <s v="dddeb2a1-f214-4d28-942d-7f2c95763f12"/>
    <s v="March 17, 2025 4:04:24 PM"/>
    <s v="March 17, 2025 4:58:58 PM"/>
    <s v="March 17, 2025 5:21:27 PM"/>
  </r>
  <r>
    <s v="Week2"/>
    <x v="12"/>
    <x v="14"/>
    <s v="MELISSA MONTGOMERY"/>
    <n v="3.5"/>
    <x v="12"/>
    <s v="dddeb2a1-f214-4d28-942d-7f2c95763f12"/>
    <s v="March 17, 2025 1:50:24 PM"/>
    <s v="March 17, 2025 2:00:27 PM"/>
    <s v="March 17, 2025 2:01:37 PM"/>
  </r>
  <r>
    <s v="Week2"/>
    <x v="12"/>
    <x v="14"/>
    <s v="Alexandra Leigh"/>
    <n v="3.5"/>
    <x v="12"/>
    <s v="dddeb2a1-f214-4d28-942d-7f2c95763f12"/>
    <s v="March 17, 2025 10:05:59 AM"/>
    <s v="March 17, 2025 10:15:25 AM"/>
    <s v="March 17, 2025 10:18:08 AM"/>
  </r>
  <r>
    <s v="Week2"/>
    <x v="8"/>
    <x v="14"/>
    <s v="FREDDIE CALLOWAY"/>
    <n v="0"/>
    <x v="12"/>
    <s v="8ab8e2e9-6c77-45f9-88e3-6a550bb15bec"/>
    <s v="March 19, 2025 2:27:27 PM"/>
    <s v="March 19, 2025 2:52:53 PM"/>
    <s v="March 19, 2025 2:52:53 PM"/>
  </r>
  <r>
    <s v="Week2"/>
    <x v="8"/>
    <x v="14"/>
    <s v="JENNEBETH HUTCHERSON"/>
    <n v="3.5"/>
    <x v="12"/>
    <s v="8ab8e2e9-6c77-45f9-88e3-6a550bb15bec"/>
    <s v="March 19, 2025 8:31:29 AM"/>
    <s v="March 19, 2025 10:06:27 AM"/>
    <s v="March 19, 2025 10:10:15 AM"/>
  </r>
  <r>
    <s v="Week2"/>
    <x v="8"/>
    <x v="14"/>
    <s v="MARIA OROCIO"/>
    <n v="3.5"/>
    <x v="12"/>
    <s v="8ab8e2e9-6c77-45f9-88e3-6a550bb15bec"/>
    <s v="March 19, 2025 12:27:27 PM"/>
    <s v="March 19, 2025 12:40:55 PM"/>
    <s v="March 19, 2025 12:43:05 PM"/>
  </r>
  <r>
    <s v="Week2"/>
    <x v="8"/>
    <x v="14"/>
    <s v="JERMAINE JOHNSON"/>
    <n v="3.5"/>
    <x v="12"/>
    <s v="8ab8e2e9-6c77-45f9-88e3-6a550bb15bec"/>
    <s v="March 19, 2025 3:09:25 PM"/>
    <s v="March 19, 2025 4:03:29 PM"/>
    <s v="March 19, 2025 4:15:13 PM"/>
  </r>
  <r>
    <s v="Week2"/>
    <x v="8"/>
    <x v="14"/>
    <s v="CHERVANNA COLLINS"/>
    <n v="3.5"/>
    <x v="12"/>
    <s v="8ab8e2e9-6c77-45f9-88e3-6a550bb15bec"/>
    <s v="March 19, 2025 12:21:27 PM"/>
    <s v="March 19, 2025 1:16:25 PM"/>
    <s v="March 19, 2025 1:18:23 PM"/>
  </r>
  <r>
    <s v="Week2"/>
    <x v="8"/>
    <x v="14"/>
    <s v="STEPHEN MCNEIL"/>
    <n v="3.5"/>
    <x v="12"/>
    <s v="8ab8e2e9-6c77-45f9-88e3-6a550bb15bec"/>
    <s v="March 19, 2025 11:15:29 AM"/>
    <s v="March 19, 2025 11:47:59 AM"/>
    <s v="March 19, 2025 11:51:40 AM"/>
  </r>
  <r>
    <s v="Week2"/>
    <x v="8"/>
    <x v="14"/>
    <s v="ELIJAH ROSE"/>
    <n v="3.5"/>
    <x v="12"/>
    <s v="8ab8e2e9-6c77-45f9-88e3-6a550bb15bec"/>
    <s v="March 19, 2025 1:28:29 PM"/>
    <s v="March 19, 2025 1:47:23 PM"/>
    <s v="March 19, 2025 1:48:26 PM"/>
  </r>
  <r>
    <s v="Week2"/>
    <x v="8"/>
    <x v="14"/>
    <s v="BENJAMIN MALLOY"/>
    <n v="3.5"/>
    <x v="12"/>
    <s v="8ab8e2e9-6c77-45f9-88e3-6a550bb15bec"/>
    <s v="March 19, 2025 8:54:59 AM"/>
    <s v="March 19, 2025 9:06:58 AM"/>
    <s v="March 19, 2025 9:09:12 AM"/>
  </r>
  <r>
    <s v="Week2"/>
    <x v="11"/>
    <x v="14"/>
    <s v="JOSHUA GARNER"/>
    <n v="3.5"/>
    <x v="12"/>
    <s v="10c24948-a486-4fe2-b208-f2c8d5048e6c"/>
    <s v="March 20, 2025 1:37:24 PM"/>
    <s v="March 20, 2025 2:20:55 PM"/>
    <s v="March 20, 2025 2:22:22 PM"/>
  </r>
  <r>
    <s v="Week2"/>
    <x v="11"/>
    <x v="14"/>
    <s v="ESTER LABRA"/>
    <n v="3.5"/>
    <x v="12"/>
    <s v="10c24948-a486-4fe2-b208-f2c8d5048e6c"/>
    <s v="March 20, 2025 8:39:59 AM"/>
    <s v="March 20, 2025 9:13:26 AM"/>
    <s v="March 20, 2025 9:14:44 AM"/>
  </r>
  <r>
    <s v="Week2"/>
    <x v="11"/>
    <x v="14"/>
    <s v="IDA SIMMONS"/>
    <n v="3.5"/>
    <x v="12"/>
    <s v="10c24948-a486-4fe2-b208-f2c8d5048e6c"/>
    <s v="March 20, 2025 10:28:55 AM"/>
    <s v="March 20, 2025 11:02:55 AM"/>
    <s v="March 20, 2025 11:05:35 AM"/>
  </r>
  <r>
    <s v="Week2"/>
    <x v="11"/>
    <x v="14"/>
    <s v="LONNIE BROWN"/>
    <n v="7"/>
    <x v="12"/>
    <s v="10c24948-a486-4fe2-b208-f2c8d5048e6c"/>
    <s v="March 20, 2025 8:00:27 AM"/>
    <s v="March 20, 2025 8:30:52 AM"/>
    <s v="March 20, 2025 8:31:34 AM"/>
  </r>
  <r>
    <s v="Week2"/>
    <x v="11"/>
    <x v="14"/>
    <s v="AKERI IRO"/>
    <n v="3.5"/>
    <x v="12"/>
    <s v="10c24948-a486-4fe2-b208-f2c8d5048e6c"/>
    <s v="March 20, 2025 6:21:59 AM"/>
    <s v="March 20, 2025 7:05:28 AM"/>
    <s v="March 20, 2025 7:07:48 AM"/>
  </r>
  <r>
    <s v="Week2"/>
    <x v="11"/>
    <x v="14"/>
    <s v="RYAN BAKER"/>
    <n v="3.5"/>
    <x v="12"/>
    <s v="10c24948-a486-4fe2-b208-f2c8d5048e6c"/>
    <s v="March 20, 2025 8:56:26 AM"/>
    <s v="March 20, 2025 9:35:25 AM"/>
    <s v="March 20, 2025 9:35:25 AM"/>
  </r>
  <r>
    <s v="Week2"/>
    <x v="11"/>
    <x v="14"/>
    <s v="SELENA PALACIOS"/>
    <n v="3.5"/>
    <x v="12"/>
    <s v="10c24948-a486-4fe2-b208-f2c8d5048e6c"/>
    <s v="March 20, 2025 7:44:55 AM"/>
    <s v="March 20, 2025 9:04:28 AM"/>
    <s v="March 20, 2025 9:05:25 AM"/>
  </r>
  <r>
    <s v="Week2"/>
    <x v="11"/>
    <x v="14"/>
    <s v="CHRISTOPHER THOMPSON"/>
    <n v="3.5"/>
    <x v="12"/>
    <s v="10c24948-a486-4fe2-b208-f2c8d5048e6c"/>
    <s v="March 20, 2025 1:37:24 PM"/>
    <s v="March 20, 2025 2:30:27 PM"/>
    <s v="March 20, 2025 2:30:47 PM"/>
  </r>
  <r>
    <s v="Week2"/>
    <x v="9"/>
    <x v="14"/>
    <s v="LAVERNE WOODS"/>
    <n v="10.5"/>
    <x v="12"/>
    <s v="f62f6a8b-5782-4177-8612-b5fb3106efc4"/>
    <s v="March 21, 2025 10:46:54 AM"/>
    <s v="March 21, 2025 11:33:59 AM"/>
    <s v="March 21, 2025 11:38:53 AM"/>
  </r>
  <r>
    <s v="Week2"/>
    <x v="9"/>
    <x v="14"/>
    <s v="THOMPSON NGUYEN"/>
    <n v="3.5"/>
    <x v="12"/>
    <s v="f62f6a8b-5782-4177-8612-b5fb3106efc4"/>
    <s v="March 21, 2025 6:49:54 AM"/>
    <s v="March 21, 2025 7:37:28 AM"/>
    <s v="March 21, 2025 8:00:46 AM"/>
  </r>
  <r>
    <s v="Week2"/>
    <x v="9"/>
    <x v="14"/>
    <s v="LESTER DAVIS"/>
    <n v="3.5"/>
    <x v="12"/>
    <s v="f62f6a8b-5782-4177-8612-b5fb3106efc4"/>
    <s v="March 21, 2025 9:26:53 AM"/>
    <s v="March 21, 2025 9:42:22 AM"/>
    <s v="March 21, 2025 9:43:11 AM"/>
  </r>
  <r>
    <s v="Week2"/>
    <x v="9"/>
    <x v="14"/>
    <s v="MAIRA CLAUDIO"/>
    <n v="3.5"/>
    <x v="12"/>
    <s v="f62f6a8b-5782-4177-8612-b5fb3106efc4"/>
    <s v="March 21, 2025 12:04:23 PM"/>
    <s v="March 21, 2025 1:06:19 PM"/>
    <s v="March 21, 2025 1:06:19 PM"/>
  </r>
  <r>
    <s v="Week2"/>
    <x v="9"/>
    <x v="14"/>
    <s v="LARRY HOUGHTALING"/>
    <n v="3.5"/>
    <x v="12"/>
    <s v="f62f6a8b-5782-4177-8612-b5fb3106efc4"/>
    <s v="March 21, 2025 2:49:55 PM"/>
    <s v="March 21, 2025 3:33:27 PM"/>
    <s v="March 21, 2025 3:35:47 PM"/>
  </r>
  <r>
    <s v="Week2"/>
    <x v="9"/>
    <x v="14"/>
    <s v="EVAN ABRAHAMS"/>
    <n v="3.5"/>
    <x v="12"/>
    <s v="f62f6a8b-5782-4177-8612-b5fb3106efc4"/>
    <s v="March 21, 2025 7:05:28 AM"/>
    <s v="March 21, 2025 7:40:26 AM"/>
    <s v="March 21, 2025 8:00:52 AM"/>
  </r>
  <r>
    <s v="Week2"/>
    <x v="9"/>
    <x v="14"/>
    <s v="ROYCE FARROW"/>
    <n v="3.5"/>
    <x v="12"/>
    <s v="f62f6a8b-5782-4177-8612-b5fb3106efc4"/>
    <s v="March 21, 2025 2:02:56 PM"/>
    <s v="March 21, 2025 2:42:59 PM"/>
    <s v="March 21, 2025 2:43:54 PM"/>
  </r>
  <r>
    <s v="Week2"/>
    <x v="9"/>
    <x v="14"/>
    <s v="MAURICIO TOVAR"/>
    <n v="3.5"/>
    <x v="12"/>
    <s v="f62f6a8b-5782-4177-8612-b5fb3106efc4"/>
    <s v="March 21, 2025 1:54:25 PM"/>
    <s v="March 21, 2025 2:33:53 PM"/>
    <s v="March 21, 2025 2:34:59 PM"/>
  </r>
  <r>
    <s v="Week2"/>
    <x v="9"/>
    <x v="14"/>
    <s v="DONALD EVANS"/>
    <n v="3.5"/>
    <x v="12"/>
    <s v="f62f6a8b-5782-4177-8612-b5fb3106efc4"/>
    <s v="March 21, 2025 9:04:28 AM"/>
    <s v="March 21, 2025 10:03:57 AM"/>
    <s v="March 21, 2025 10:06:02 AM"/>
  </r>
  <r>
    <s v="Week2"/>
    <x v="12"/>
    <x v="15"/>
    <s v="SERVANDO TRINIDAD"/>
    <n v="3.5"/>
    <x v="3"/>
    <s v="a8553a33-8e56-433e-8d87-025877cfe153"/>
    <s v="March 17, 2025 9:37:29 AM"/>
    <s v="March 17, 2025 10:00:59 AM"/>
    <s v="March 17, 2025 10:03:03 AM"/>
  </r>
  <r>
    <s v="Week2"/>
    <x v="12"/>
    <x v="15"/>
    <s v="JUDY GILMORE"/>
    <n v="3.5"/>
    <x v="3"/>
    <s v="a8553a33-8e56-433e-8d87-025877cfe153"/>
    <s v="March 17, 2025 8:19:25 AM"/>
    <s v="March 17, 2025 8:39:29 AM"/>
    <s v="March 17, 2025 8:41:01 AM"/>
  </r>
  <r>
    <s v="Week2"/>
    <x v="12"/>
    <x v="15"/>
    <s v="RYAN LADAY"/>
    <n v="3.5"/>
    <x v="3"/>
    <s v="a8553a33-8e56-433e-8d87-025877cfe153"/>
    <s v="March 17, 2025 7:35:57 AM"/>
    <s v="March 17, 2025 8:08:29 AM"/>
    <s v="March 17, 2025 8:10:07 AM"/>
  </r>
  <r>
    <s v="Week2"/>
    <x v="12"/>
    <x v="15"/>
    <s v="JESSE WHITE"/>
    <n v="3.5"/>
    <x v="3"/>
    <s v="a8553a33-8e56-433e-8d87-025877cfe153"/>
    <s v="March 17, 2025 3:23:21 PM"/>
    <s v="March 17, 2025 3:39:59 PM"/>
    <s v="March 17, 2025 3:44:14 PM"/>
  </r>
  <r>
    <s v="Week2"/>
    <x v="12"/>
    <x v="15"/>
    <s v="SOHNIE HILL"/>
    <n v="3.5"/>
    <x v="3"/>
    <s v="a8553a33-8e56-433e-8d87-025877cfe153"/>
    <s v="March 17, 2025 2:13:57 PM"/>
    <s v="March 17, 2025 2:28:58 PM"/>
    <s v="March 17, 2025 2:35:46 PM"/>
  </r>
  <r>
    <s v="Week2"/>
    <x v="12"/>
    <x v="15"/>
    <s v="PAT OUM"/>
    <n v="3.5"/>
    <x v="3"/>
    <s v="a8553a33-8e56-433e-8d87-025877cfe153"/>
    <s v="March 17, 2025 11:26:28 AM"/>
    <s v="March 17, 2025 12:13:28 PM"/>
    <s v="March 17, 2025 12:18:15 PM"/>
  </r>
  <r>
    <s v="Week2"/>
    <x v="12"/>
    <x v="15"/>
    <s v="CHRISTOPHER THOMPSON"/>
    <n v="3.5"/>
    <x v="3"/>
    <s v="a8553a33-8e56-433e-8d87-025877cfe153"/>
    <s v="March 17, 2025 2:03:23 PM"/>
    <s v="March 17, 2025 2:56:52 PM"/>
    <s v="March 17, 2025 2:59:05 PM"/>
  </r>
  <r>
    <s v="Week2"/>
    <x v="12"/>
    <x v="15"/>
    <s v="KRISTEN LYONS"/>
    <n v="3.5"/>
    <x v="3"/>
    <s v="a8553a33-8e56-433e-8d87-025877cfe153"/>
    <s v="March 17, 2025 1:29:23 PM"/>
    <s v="March 17, 2025 1:48:22 PM"/>
    <s v="March 17, 2025 1:49:41 PM"/>
  </r>
  <r>
    <s v="Week2"/>
    <x v="8"/>
    <x v="16"/>
    <s v="JASON DIMAS"/>
    <n v="3.5"/>
    <x v="7"/>
    <s v="a589c2f3-0b1d-4a53-934f-8c99e7c89512"/>
    <s v="March 19, 2025 2:43:55 PM"/>
    <s v="March 19, 2025 3:01:27 PM"/>
    <s v="March 19, 2025 3:09:28 PM"/>
  </r>
  <r>
    <s v="Week2"/>
    <x v="8"/>
    <x v="16"/>
    <s v="EGBERT BRADY"/>
    <n v="3.5"/>
    <x v="7"/>
    <s v="a589c2f3-0b1d-4a53-934f-8c99e7c89512"/>
    <s v="March 19, 2025 3:26:30 PM"/>
    <s v="March 19, 2025 4:01:59 PM"/>
    <s v="March 19, 2025 4:14:26 PM"/>
  </r>
  <r>
    <s v="Week2"/>
    <x v="8"/>
    <x v="16"/>
    <s v="JESSICA  CRUZ"/>
    <n v="3.5"/>
    <x v="7"/>
    <s v="a589c2f3-0b1d-4a53-934f-8c99e7c89512"/>
    <s v="March 19, 2025 4:40:29 PM"/>
    <s v="March 19, 2025 6:10:28 PM"/>
    <s v="March 19, 2025 6:22:00 PM"/>
  </r>
  <r>
    <s v="Week2"/>
    <x v="8"/>
    <x v="16"/>
    <s v="ANDREW ALDRIDGE"/>
    <n v="3.5"/>
    <x v="7"/>
    <s v="a589c2f3-0b1d-4a53-934f-8c99e7c89512"/>
    <s v="March 19, 2025 1:40:56 PM"/>
    <s v="March 19, 2025 2:16:58 PM"/>
    <s v="March 19, 2025 2:20:39 PM"/>
  </r>
  <r>
    <s v="Week2"/>
    <x v="11"/>
    <x v="16"/>
    <s v="KESHA BLAKE"/>
    <n v="3.5"/>
    <x v="7"/>
    <s v="3312be0d-497c-4c53-9426-beb6cea5ffed"/>
    <s v="March 20, 2025 2:46:29 PM"/>
    <s v="March 20, 2025 4:44:23 PM"/>
    <s v="March 20, 2025 4:53:30 PM"/>
  </r>
  <r>
    <s v="Week2"/>
    <x v="11"/>
    <x v="16"/>
    <s v="MARQUIEST REESE"/>
    <n v="3.5"/>
    <x v="7"/>
    <s v="3312be0d-497c-4c53-9426-beb6cea5ffed"/>
    <s v="March 20, 2025 1:52:28 PM"/>
    <s v="March 20, 2025 3:47:58 PM"/>
    <s v="March 20, 2025 3:59:44 PM"/>
  </r>
  <r>
    <s v="Week2"/>
    <x v="11"/>
    <x v="16"/>
    <s v="HAFSA DAHOMA"/>
    <n v="3.5"/>
    <x v="7"/>
    <s v="3312be0d-497c-4c53-9426-beb6cea5ffed"/>
    <s v="March 20, 2025 5:57:25 PM"/>
    <s v="March 20, 2025 6:58:56 PM"/>
    <s v="March 20, 2025 7:02:01 PM"/>
  </r>
  <r>
    <s v="Week2"/>
    <x v="11"/>
    <x v="16"/>
    <s v="STEPHANIE (Wesely) GALLARDO"/>
    <n v="3.5"/>
    <x v="7"/>
    <s v="3312be0d-497c-4c53-9426-beb6cea5ffed"/>
    <s v="March 20, 2025 2:46:29 PM"/>
    <s v="March 20, 2025 3:20:29 PM"/>
    <s v="March 20, 2025 3:23:07 PM"/>
  </r>
  <r>
    <s v="Week2"/>
    <x v="9"/>
    <x v="16"/>
    <s v="EMILY MORROW"/>
    <n v="3.5"/>
    <x v="7"/>
    <s v="080a1a70-6a0a-4d3d-8f7f-2bce36c194c3"/>
    <s v="March 21, 2025 4:18:00 PM"/>
    <s v="March 21, 2025 5:05:27 PM"/>
    <s v="March 21, 2025 5:07:22 PM"/>
  </r>
  <r>
    <s v="Week2"/>
    <x v="9"/>
    <x v="16"/>
    <s v="FERNANDO DIAZ ESTRADA"/>
    <n v="3.5"/>
    <x v="7"/>
    <s v="080a1a70-6a0a-4d3d-8f7f-2bce36c194c3"/>
    <s v="March 21, 2025 8:53:29 PM"/>
    <s v="March 21, 2025 9:14:58 PM"/>
    <s v="March 21, 2025 9:18:10 PM"/>
  </r>
  <r>
    <s v="Week2"/>
    <x v="9"/>
    <x v="16"/>
    <s v="SEDGRICK WHITE"/>
    <n v="3.5"/>
    <x v="7"/>
    <s v="080a1a70-6a0a-4d3d-8f7f-2bce36c194c3"/>
    <s v="March 21, 2025 8:15:57 PM"/>
    <s v="March 21, 2025 8:31:24 PM"/>
    <s v="March 21, 2025 8:33:18 PM"/>
  </r>
  <r>
    <s v="Week2"/>
    <x v="9"/>
    <x v="16"/>
    <s v="MACHANDRIA PETERS"/>
    <n v="3.5"/>
    <x v="7"/>
    <s v="080a1a70-6a0a-4d3d-8f7f-2bce36c194c3"/>
    <s v="March 21, 2025 6:44:55 PM"/>
    <s v="March 21, 2025 7:37:57 PM"/>
    <s v="March 21, 2025 7:45:02 PM"/>
  </r>
  <r>
    <s v="Week2"/>
    <x v="9"/>
    <x v="16"/>
    <s v="JAKUS MICKEL"/>
    <n v="3.5"/>
    <x v="7"/>
    <s v="080a1a70-6a0a-4d3d-8f7f-2bce36c194c3"/>
    <s v="March 21, 2025 2:03:58 PM"/>
    <s v="March 21, 2025 3:48:58 PM"/>
    <s v="March 21, 2025 3:55:32 PM"/>
  </r>
  <r>
    <s v="Week2"/>
    <x v="9"/>
    <x v="16"/>
    <s v="VINCENT SHELBY"/>
    <n v="0"/>
    <x v="7"/>
    <s v="080a1a70-6a0a-4d3d-8f7f-2bce36c194c3"/>
    <s v="March 21, 2025 2:29:58 PM"/>
    <s v="March 21, 2025 3:27:26 PM"/>
    <s v="March 21, 2025 3:29:53 PM"/>
  </r>
  <r>
    <s v="Week2"/>
    <x v="10"/>
    <x v="16"/>
    <s v="GAMAL SIDDING"/>
    <n v="7"/>
    <x v="7"/>
    <s v="e6258d34-9793-4ecb-80e6-aa303fb6b93a"/>
    <s v="March 22, 2025 6:16:29 PM"/>
    <s v="March 22, 2025 7:12:28 PM"/>
    <s v="March 22, 2025 7:24:39 PM"/>
  </r>
  <r>
    <s v="Week2"/>
    <x v="10"/>
    <x v="16"/>
    <s v="PAULINO CABRERA"/>
    <n v="3.5"/>
    <x v="7"/>
    <s v="e6258d34-9793-4ecb-80e6-aa303fb6b93a"/>
    <s v="March 22, 2025 3:32:58 PM"/>
    <s v="March 22, 2025 4:02:53 PM"/>
    <s v="March 22, 2025 4:10:57 PM"/>
  </r>
  <r>
    <s v="Week2"/>
    <x v="10"/>
    <x v="16"/>
    <s v="BYRON DEAN"/>
    <n v="3.5"/>
    <x v="7"/>
    <s v="e6258d34-9793-4ecb-80e6-aa303fb6b93a"/>
    <s v="March 22, 2025 4:28:28 PM"/>
    <s v="March 22, 2025 4:43:59 PM"/>
    <s v="March 22, 2025 4:48:44 PM"/>
  </r>
  <r>
    <s v="Week2"/>
    <x v="10"/>
    <x v="16"/>
    <s v="MAGALY RODRIGUEZ"/>
    <n v="3.5"/>
    <x v="7"/>
    <s v="e6258d34-9793-4ecb-80e6-aa303fb6b93a"/>
    <s v="March 22, 2025 10:29:27 PM"/>
    <s v="March 22, 2025 11:08:58 PM"/>
    <s v="March 22, 2025 11:13:54 PM"/>
  </r>
  <r>
    <s v="Week2"/>
    <x v="10"/>
    <x v="16"/>
    <s v="EDWARD CARRASCO"/>
    <n v="3.5"/>
    <x v="7"/>
    <s v="e6258d34-9793-4ecb-80e6-aa303fb6b93a"/>
    <s v="March 22, 2025 8:38:28 PM"/>
    <s v="March 22, 2025 9:03:58 PM"/>
    <s v="March 22, 2025 9:07:30 PM"/>
  </r>
  <r>
    <s v="Week2"/>
    <x v="10"/>
    <x v="16"/>
    <s v="JALIL JATIP"/>
    <n v="3.5"/>
    <x v="7"/>
    <s v="e6258d34-9793-4ecb-80e6-aa303fb6b93a"/>
    <s v="March 22, 2025 7:46:25 PM"/>
    <s v="March 22, 2025 7:58:54 PM"/>
    <s v="March 22, 2025 8:03:26 PM"/>
  </r>
  <r>
    <s v="Week2"/>
    <x v="13"/>
    <x v="16"/>
    <s v="HOLLY JEFFERSON"/>
    <n v="3.5"/>
    <x v="7"/>
    <s v="1590fc4e-04b2-46bd-bf96-50051d352a88"/>
    <s v="March 23, 2025 9:07:58 PM"/>
    <s v="March 23, 2025 9:51:59 PM"/>
    <s v="March 23, 2025 9:58:45 PM"/>
  </r>
  <r>
    <s v="Week2"/>
    <x v="13"/>
    <x v="16"/>
    <s v="YOLANDA MURILLO"/>
    <n v="3.5"/>
    <x v="7"/>
    <s v="1590fc4e-04b2-46bd-bf96-50051d352a88"/>
    <s v="March 23, 2025 7:01:57 PM"/>
    <s v="March 23, 2025 7:38:59 PM"/>
    <s v="March 23, 2025 7:43:48 PM"/>
  </r>
  <r>
    <s v="Week2"/>
    <x v="13"/>
    <x v="16"/>
    <s v="CHARLENE JACKSON"/>
    <n v="3.5"/>
    <x v="7"/>
    <s v="1590fc4e-04b2-46bd-bf96-50051d352a88"/>
    <s v="March 23, 2025 4:33:57 PM"/>
    <s v="March 23, 2025 4:56:56 PM"/>
    <s v="March 23, 2025 5:04:35 PM"/>
  </r>
  <r>
    <s v="Week2"/>
    <x v="13"/>
    <x v="16"/>
    <s v="DONALD LEAKE"/>
    <n v="3.5"/>
    <x v="7"/>
    <s v="1590fc4e-04b2-46bd-bf96-50051d352a88"/>
    <s v="March 23, 2025 10:39:56 PM"/>
    <s v="March 23, 2025 11:21:29 PM"/>
    <s v="March 23, 2025 11:25:19 PM"/>
  </r>
  <r>
    <s v="Week2"/>
    <x v="13"/>
    <x v="16"/>
    <s v="ADAN HERNANDEZ-GARCIA"/>
    <n v="3.5"/>
    <x v="7"/>
    <s v="1590fc4e-04b2-46bd-bf96-50051d352a88"/>
    <s v="March 23, 2025 8:12:28 PM"/>
    <s v="March 23, 2025 8:55:23 PM"/>
    <s v="March 23, 2025 8:59:36 PM"/>
  </r>
  <r>
    <s v="Week2"/>
    <x v="12"/>
    <x v="17"/>
    <s v="MANUEL MENDEZ"/>
    <n v="3.5"/>
    <x v="3"/>
    <s v="4962d4c7-96a4-49a8-9009-f66f6a49ea3a"/>
    <s v="March 17, 2025 2:22:58 PM"/>
    <s v="March 17, 2025 3:28:28 PM"/>
    <s v="March 17, 2025 3:30:01 PM"/>
  </r>
  <r>
    <s v="Week2"/>
    <x v="12"/>
    <x v="17"/>
    <s v="JASON OWEN"/>
    <n v="3.5"/>
    <x v="3"/>
    <s v="4962d4c7-96a4-49a8-9009-f66f6a49ea3a"/>
    <s v="March 17, 2025 9:47:22 AM"/>
    <s v="March 17, 2025 10:21:48 AM"/>
    <s v="March 17, 2025 10:21:48 AM"/>
  </r>
  <r>
    <s v="Week2"/>
    <x v="12"/>
    <x v="17"/>
    <s v="DEVON COLLINS"/>
    <n v="3.5"/>
    <x v="3"/>
    <s v="4962d4c7-96a4-49a8-9009-f66f6a49ea3a"/>
    <s v="March 17, 2025 1:21:59 PM"/>
    <s v="March 17, 2025 1:55:55 PM"/>
    <s v="March 17, 2025 1:57:23 PM"/>
  </r>
  <r>
    <s v="Week2"/>
    <x v="12"/>
    <x v="17"/>
    <s v="MATTHEW PARKER"/>
    <n v="3.5"/>
    <x v="3"/>
    <s v="4962d4c7-96a4-49a8-9009-f66f6a49ea3a"/>
    <s v="March 17, 2025 11:22:29 AM"/>
    <s v="March 17, 2025 11:36:59 AM"/>
    <s v="March 17, 2025 12:01:31 PM"/>
  </r>
  <r>
    <s v="Week2"/>
    <x v="12"/>
    <x v="17"/>
    <s v="ELLEN BOWERS"/>
    <n v="3.5"/>
    <x v="3"/>
    <s v="4962d4c7-96a4-49a8-9009-f66f6a49ea3a"/>
    <s v="March 17, 2025 12:13:28 PM"/>
    <s v="March 17, 2025 12:31:38 PM"/>
    <s v="March 17, 2025 12:31:38 PM"/>
  </r>
  <r>
    <s v="Week2"/>
    <x v="12"/>
    <x v="17"/>
    <s v="SUZANN  MARSHALL "/>
    <n v="3.5"/>
    <x v="3"/>
    <s v="4962d4c7-96a4-49a8-9009-f66f6a49ea3a"/>
    <s v="March 17, 2025 8:25:59 AM"/>
    <s v="March 17, 2025 9:14:58 AM"/>
    <s v="March 17, 2025 9:16:30 AM"/>
  </r>
  <r>
    <s v="Week2"/>
    <x v="12"/>
    <x v="17"/>
    <s v="NINA SCHULTZ"/>
    <n v="3.5"/>
    <x v="3"/>
    <s v="4962d4c7-96a4-49a8-9009-f66f6a49ea3a"/>
    <s v="March 17, 2025 7:26:29 AM"/>
    <s v="March 17, 2025 8:45:24 AM"/>
    <s v="March 17, 2025 8:50:48 AM"/>
  </r>
  <r>
    <s v="Week2"/>
    <x v="12"/>
    <x v="17"/>
    <s v="CAROLYN CARPENTER"/>
    <n v="3.5"/>
    <x v="3"/>
    <s v="4962d4c7-96a4-49a8-9009-f66f6a49ea3a"/>
    <s v="March 17, 2025 9:23:57 AM"/>
    <s v="March 17, 2025 10:05:26 AM"/>
    <s v="March 17, 2025 10:08:01 AM"/>
  </r>
  <r>
    <s v="Week2"/>
    <x v="12"/>
    <x v="17"/>
    <s v="HEN LEE SAGIT GAL"/>
    <n v="3.5"/>
    <x v="3"/>
    <s v="4962d4c7-96a4-49a8-9009-f66f6a49ea3a"/>
    <s v="March 17, 2025 7:08:58 AM"/>
    <s v="March 17, 2025 8:05:54 AM"/>
    <s v="March 17, 2025 8:09:13 AM"/>
  </r>
  <r>
    <s v="Week2"/>
    <x v="12"/>
    <x v="17"/>
    <s v="EMEKA EKWEANI"/>
    <n v="3.5"/>
    <x v="3"/>
    <s v="4962d4c7-96a4-49a8-9009-f66f6a49ea3a"/>
    <s v="March 17, 2025 11:04:28 AM"/>
    <s v="March 17, 2025 11:36:59 AM"/>
    <s v="March 17, 2025 12:01:34 PM"/>
  </r>
  <r>
    <s v="Week2"/>
    <x v="7"/>
    <x v="17"/>
    <s v="ELLA MCCUIN"/>
    <n v="3.5"/>
    <x v="3"/>
    <s v="26a0e7ff-68c8-4913-b627-607741905622"/>
    <s v="March 18, 2025 11:00:59 AM"/>
    <s v="March 18, 2025 11:15:58 AM"/>
    <s v="March 18, 2025 11:17:56 AM"/>
  </r>
  <r>
    <s v="Week2"/>
    <x v="7"/>
    <x v="17"/>
    <s v="JOHNNIE FORE"/>
    <n v="3.5"/>
    <x v="3"/>
    <s v="26a0e7ff-68c8-4913-b627-607741905622"/>
    <s v="March 18, 2025 11:42:58 AM"/>
    <s v="March 18, 2025 12:05:27 PM"/>
    <s v="March 18, 2025 12:09:05 PM"/>
  </r>
  <r>
    <s v="Week2"/>
    <x v="7"/>
    <x v="17"/>
    <s v="AIDAN THURMAN"/>
    <n v="3.5"/>
    <x v="3"/>
    <s v="26a0e7ff-68c8-4913-b627-607741905622"/>
    <s v="March 18, 2025 7:20:29 AM"/>
    <s v="March 18, 2025 8:14:28 AM"/>
    <s v="March 18, 2025 8:17:29 AM"/>
  </r>
  <r>
    <s v="Week2"/>
    <x v="7"/>
    <x v="17"/>
    <s v="PAULINO CABRERA"/>
    <n v="3.5"/>
    <x v="3"/>
    <s v="26a0e7ff-68c8-4913-b627-607741905622"/>
    <s v="March 18, 2025 9:45:56 AM"/>
    <s v="March 18, 2025 10:01:22 AM"/>
    <s v="March 18, 2025 10:02:02 AM"/>
  </r>
  <r>
    <s v="Week2"/>
    <x v="7"/>
    <x v="17"/>
    <s v="ALISIA MOSLEY"/>
    <n v="3.5"/>
    <x v="3"/>
    <s v="26a0e7ff-68c8-4913-b627-607741905622"/>
    <s v="March 18, 2025 1:01:28 PM"/>
    <s v="March 18, 2025 1:12:59 PM"/>
    <s v="March 18, 2025 1:14:02 PM"/>
  </r>
  <r>
    <s v="Week2"/>
    <x v="7"/>
    <x v="17"/>
    <s v="DAVID WILLIS"/>
    <n v="3.5"/>
    <x v="3"/>
    <s v="26a0e7ff-68c8-4913-b627-607741905622"/>
    <s v="March 18, 2025 7:41:28 AM"/>
    <s v="March 18, 2025 8:59:25 AM"/>
    <s v="March 18, 2025 9:03:17 AM"/>
  </r>
  <r>
    <s v="Week2"/>
    <x v="7"/>
    <x v="17"/>
    <s v="JAKUS MICKEL"/>
    <n v="3.5"/>
    <x v="3"/>
    <s v="26a0e7ff-68c8-4913-b627-607741905622"/>
    <s v="March 18, 2025 1:57:54 PM"/>
    <s v="March 18, 2025 2:56:56 PM"/>
    <s v="March 18, 2025 2:59:50 PM"/>
  </r>
  <r>
    <s v="Week2"/>
    <x v="7"/>
    <x v="17"/>
    <s v="ROSIE WILLIAMS"/>
    <n v="3.5"/>
    <x v="3"/>
    <s v="26a0e7ff-68c8-4913-b627-607741905622"/>
    <s v="March 18, 2025 12:25:30 PM"/>
    <s v="March 18, 2025 12:50:28 PM"/>
    <s v="March 18, 2025 12:52:05 PM"/>
  </r>
  <r>
    <s v="Week2"/>
    <x v="8"/>
    <x v="17"/>
    <s v="ZELMA LEDBETTER"/>
    <n v="3.5"/>
    <x v="3"/>
    <s v="fc6f1f5c-19d8-4c3c-88c6-2e291b6e73a7"/>
    <s v="March 19, 2025 10:13:26 AM"/>
    <s v="March 19, 2025 10:23:22 AM"/>
    <s v="March 19, 2025 10:24:57 AM"/>
  </r>
  <r>
    <s v="Week2"/>
    <x v="8"/>
    <x v="17"/>
    <s v="THOMAS ROBERTS"/>
    <n v="3.5"/>
    <x v="3"/>
    <s v="fc6f1f5c-19d8-4c3c-88c6-2e291b6e73a7"/>
    <s v="March 19, 2025 7:12:28 AM"/>
    <s v="March 19, 2025 8:42:29 AM"/>
    <s v="March 19, 2025 8:44:26 AM"/>
  </r>
  <r>
    <s v="Week2"/>
    <x v="8"/>
    <x v="17"/>
    <s v="VICKI WILEY"/>
    <n v="3.5"/>
    <x v="3"/>
    <s v="fc6f1f5c-19d8-4c3c-88c6-2e291b6e73a7"/>
    <s v="March 19, 2025 4:27:27 PM"/>
    <s v="March 19, 2025 4:40:28 PM"/>
    <s v="March 19, 2025 4:43:06 PM"/>
  </r>
  <r>
    <s v="Week2"/>
    <x v="8"/>
    <x v="17"/>
    <s v="DIANE XAVIER"/>
    <n v="3.5"/>
    <x v="3"/>
    <s v="fc6f1f5c-19d8-4c3c-88c6-2e291b6e73a7"/>
    <s v="March 19, 2025 11:25:29 AM"/>
    <s v="March 19, 2025 11:51:56 AM"/>
    <s v="March 19, 2025 11:55:05 AM"/>
  </r>
  <r>
    <s v="Week2"/>
    <x v="8"/>
    <x v="17"/>
    <s v="IVA (JEWELL) CROSS"/>
    <n v="3.5"/>
    <x v="3"/>
    <s v="fc6f1f5c-19d8-4c3c-88c6-2e291b6e73a7"/>
    <s v="March 19, 2025 8:24:28 AM"/>
    <s v="March 19, 2025 8:42:29 AM"/>
    <s v="March 19, 2025 8:44:27 AM"/>
  </r>
  <r>
    <s v="Week2"/>
    <x v="8"/>
    <x v="17"/>
    <s v="Ruby Golden"/>
    <n v="3.5"/>
    <x v="3"/>
    <s v="fc6f1f5c-19d8-4c3c-88c6-2e291b6e73a7"/>
    <s v="March 19, 2025 12:55:29 PM"/>
    <s v="March 19, 2025 1:24:57 PM"/>
    <s v="March 19, 2025 1:29:39 PM"/>
  </r>
  <r>
    <s v="Week2"/>
    <x v="8"/>
    <x v="17"/>
    <s v="TAMIKA BATES"/>
    <n v="3.5"/>
    <x v="3"/>
    <s v="fc6f1f5c-19d8-4c3c-88c6-2e291b6e73a7"/>
    <s v="March 19, 2025 10:54:27 AM"/>
    <s v="March 19, 2025 11:38:26 AM"/>
    <s v="March 19, 2025 11:41:46 AM"/>
  </r>
  <r>
    <s v="Week2"/>
    <x v="8"/>
    <x v="17"/>
    <s v="ANDREA FINSTEIN"/>
    <n v="3.5"/>
    <x v="3"/>
    <s v="fc6f1f5c-19d8-4c3c-88c6-2e291b6e73a7"/>
    <s v="March 19, 2025 7:27:59 AM"/>
    <s v="March 19, 2025 9:04:29 AM"/>
    <s v="March 19, 2025 9:08:35 AM"/>
  </r>
  <r>
    <s v="Week2"/>
    <x v="8"/>
    <x v="17"/>
    <s v="BOBBIE CRANE"/>
    <n v="3.5"/>
    <x v="3"/>
    <s v="fc6f1f5c-19d8-4c3c-88c6-2e291b6e73a7"/>
    <s v="March 19, 2025 2:04:57 PM"/>
    <s v="March 19, 2025 2:22:25 PM"/>
    <s v="March 19, 2025 2:27:10 PM"/>
  </r>
  <r>
    <s v="Week2"/>
    <x v="8"/>
    <x v="17"/>
    <s v="EMMA ADAMS"/>
    <n v="3.5"/>
    <x v="3"/>
    <s v="fc6f1f5c-19d8-4c3c-88c6-2e291b6e73a7"/>
    <s v="March 19, 2025 3:26:27 PM"/>
    <s v="March 19, 2025 4:08:29 PM"/>
    <s v="March 19, 2025 4:16:13 PM"/>
  </r>
  <r>
    <s v="Week2"/>
    <x v="8"/>
    <x v="17"/>
    <s v="Patricia  Butler "/>
    <n v="3.5"/>
    <x v="3"/>
    <s v="fc6f1f5c-19d8-4c3c-88c6-2e291b6e73a7"/>
    <s v="March 19, 2025 2:36:29 PM"/>
    <s v="March 19, 2025 2:56:55 PM"/>
    <s v="March 19, 2025 3:00:44 PM"/>
  </r>
  <r>
    <s v="Week2"/>
    <x v="11"/>
    <x v="17"/>
    <s v="HAFSA DAHOMA"/>
    <n v="3.5"/>
    <x v="3"/>
    <s v="65af24a2-cf8b-40b5-98ad-47643ec3fbee"/>
    <s v="March 20, 2025 12:01:56 PM"/>
    <s v="March 20, 2025 1:32:56 PM"/>
    <s v="March 20, 2025 1:32:56 PM"/>
  </r>
  <r>
    <s v="Week2"/>
    <x v="11"/>
    <x v="17"/>
    <s v="GUADALUPE MARES SOTO"/>
    <n v="3.5"/>
    <x v="3"/>
    <s v="65af24a2-cf8b-40b5-98ad-47643ec3fbee"/>
    <s v="March 20, 2025 3:18:27 PM"/>
    <s v="March 20, 2025 3:33:29 PM"/>
    <s v="March 20, 2025 3:35:15 PM"/>
  </r>
  <r>
    <s v="Week2"/>
    <x v="11"/>
    <x v="17"/>
    <s v="JENNEBETH HUTCHERSON"/>
    <n v="3.5"/>
    <x v="3"/>
    <s v="65af24a2-cf8b-40b5-98ad-47643ec3fbee"/>
    <s v="March 20, 2025 12:32:24 PM"/>
    <s v="March 20, 2025 12:59:28 PM"/>
    <s v="March 20, 2025 1:02:31 PM"/>
  </r>
  <r>
    <s v="Week2"/>
    <x v="11"/>
    <x v="17"/>
    <s v="TERESA DAVIDSON"/>
    <n v="3.5"/>
    <x v="3"/>
    <s v="65af24a2-cf8b-40b5-98ad-47643ec3fbee"/>
    <s v="March 20, 2025 8:21:24 AM"/>
    <s v="March 20, 2025 8:49:59 AM"/>
    <s v="March 20, 2025 8:53:00 AM"/>
  </r>
  <r>
    <s v="Week2"/>
    <x v="11"/>
    <x v="17"/>
    <s v="NELSON WASHINGTON"/>
    <n v="3.5"/>
    <x v="3"/>
    <s v="65af24a2-cf8b-40b5-98ad-47643ec3fbee"/>
    <s v="March 20, 2025 10:59:28 AM"/>
    <s v="March 20, 2025 11:26:27 AM"/>
    <s v="March 20, 2025 11:31:05 AM"/>
  </r>
  <r>
    <s v="Week2"/>
    <x v="11"/>
    <x v="17"/>
    <s v="CECIL SPITLER"/>
    <n v="3.5"/>
    <x v="3"/>
    <s v="65af24a2-cf8b-40b5-98ad-47643ec3fbee"/>
    <s v="March 20, 2025 9:07:56 AM"/>
    <s v="March 20, 2025 10:02:59 AM"/>
    <s v="March 20, 2025 10:11:03 AM"/>
  </r>
  <r>
    <s v="Week2"/>
    <x v="11"/>
    <x v="17"/>
    <s v="ALVIN MARSHALL"/>
    <n v="3.5"/>
    <x v="3"/>
    <s v="65af24a2-cf8b-40b5-98ad-47643ec3fbee"/>
    <s v="March 20, 2025 8:05:57 AM"/>
    <s v="March 20, 2025 9:45:27 AM"/>
    <s v="March 20, 2025 9:49:27 AM"/>
  </r>
  <r>
    <s v="Week2"/>
    <x v="11"/>
    <x v="17"/>
    <s v="LULU WALKER"/>
    <n v="3.5"/>
    <x v="3"/>
    <s v="65af24a2-cf8b-40b5-98ad-47643ec3fbee"/>
    <s v="March 20, 2025 1:58:59 PM"/>
    <s v="March 20, 2025 2:30:28 PM"/>
    <s v="March 20, 2025 2:34:23 PM"/>
  </r>
  <r>
    <s v="Week2"/>
    <x v="11"/>
    <x v="17"/>
    <s v="PEGGY BARBER"/>
    <n v="3.5"/>
    <x v="3"/>
    <s v="65af24a2-cf8b-40b5-98ad-47643ec3fbee"/>
    <s v="March 20, 2025 7:25:29 AM"/>
    <s v="March 20, 2025 7:44:57 AM"/>
    <s v="March 20, 2025 7:46:29 AM"/>
  </r>
  <r>
    <s v="Week2"/>
    <x v="10"/>
    <x v="17"/>
    <s v="DANIEL VELOZ"/>
    <n v="3.5"/>
    <x v="3"/>
    <s v="077333ad-a0d8-4571-9fb3-0bc218af5aaa"/>
    <s v="March 22, 2025 9:27:59 AM"/>
    <s v="March 22, 2025 9:34:57 AM"/>
    <s v="March 22, 2025 9:37:05 AM"/>
  </r>
  <r>
    <s v="Week2"/>
    <x v="10"/>
    <x v="17"/>
    <s v="JESUS CAMACHO"/>
    <n v="3.5"/>
    <x v="3"/>
    <s v="077333ad-a0d8-4571-9fb3-0bc218af5aaa"/>
    <s v="March 22, 2025 8:32:28 AM"/>
    <s v="March 22, 2025 10:05:29 AM"/>
    <s v="March 22, 2025 10:09:34 AM"/>
  </r>
  <r>
    <s v="Week2"/>
    <x v="10"/>
    <x v="17"/>
    <s v="L'OREAL JOHNSON"/>
    <n v="7"/>
    <x v="3"/>
    <s v="077333ad-a0d8-4571-9fb3-0bc218af5aaa"/>
    <s v="March 22, 2025 11:08:24 AM"/>
    <s v="March 22, 2025 11:57:57 AM"/>
    <s v="March 22, 2025 12:00:54 PM"/>
  </r>
  <r>
    <s v="Week2"/>
    <x v="13"/>
    <x v="17"/>
    <s v="OSCAR OLIVAREZ"/>
    <n v="3.5"/>
    <x v="3"/>
    <s v="a14f95cd-a1de-4476-85a8-6e7d688de28c"/>
    <s v="March 23, 2025 8:40:27 AM"/>
    <s v="March 23, 2025 8:59:29 AM"/>
    <s v="March 23, 2025 9:07:23 AM"/>
  </r>
  <r>
    <s v="Week2"/>
    <x v="13"/>
    <x v="17"/>
    <s v="ELIZABETH GIPSON"/>
    <n v="3.5"/>
    <x v="3"/>
    <s v="a14f95cd-a1de-4476-85a8-6e7d688de28c"/>
    <s v="March 23, 2025 8:59:29 AM"/>
    <s v="March 23, 2025 9:19:29 AM"/>
    <s v="March 23, 2025 9:20:54 AM"/>
  </r>
  <r>
    <s v="Week2"/>
    <x v="13"/>
    <x v="17"/>
    <s v="JUANITA MARTINEZ"/>
    <n v="3.5"/>
    <x v="3"/>
    <s v="a14f95cd-a1de-4476-85a8-6e7d688de28c"/>
    <s v="March 23, 2025 8:29:28 AM"/>
    <s v="March 23, 2025 9:27:55 AM"/>
    <s v="March 23, 2025 9:29:35 AM"/>
  </r>
  <r>
    <s v="Week2"/>
    <x v="13"/>
    <x v="17"/>
    <s v="NOHEMI GARCIA"/>
    <n v="3.5"/>
    <x v="3"/>
    <s v="a14f95cd-a1de-4476-85a8-6e7d688de28c"/>
    <s v="March 23, 2025 7:42:27 AM"/>
    <s v="March 23, 2025 8:15:26 AM"/>
    <s v="March 23, 2025 8:17:12 AM"/>
  </r>
  <r>
    <s v="Week2"/>
    <x v="13"/>
    <x v="17"/>
    <s v="RUBY ROBINSON"/>
    <n v="3.5"/>
    <x v="3"/>
    <s v="a14f95cd-a1de-4476-85a8-6e7d688de28c"/>
    <s v="March 23, 2025 12:24:55 PM"/>
    <s v="March 23, 2025 1:31:59 PM"/>
    <s v="March 23, 2025 1:37:11 PM"/>
  </r>
  <r>
    <s v="Week2"/>
    <x v="13"/>
    <x v="17"/>
    <s v="DONALD LEAKE"/>
    <n v="3.5"/>
    <x v="3"/>
    <s v="a14f95cd-a1de-4476-85a8-6e7d688de28c"/>
    <s v="March 23, 2025 11:52:27 AM"/>
    <s v="March 23, 2025 1:12:28 PM"/>
    <s v="March 23, 2025 1:15:00 PM"/>
  </r>
  <r>
    <s v="Week2"/>
    <x v="13"/>
    <x v="17"/>
    <s v="ANDRES SALDANA"/>
    <n v="3.5"/>
    <x v="3"/>
    <s v="a14f95cd-a1de-4476-85a8-6e7d688de28c"/>
    <s v="March 23, 2025 9:34:57 AM"/>
    <s v="March 23, 2025 9:50:58 AM"/>
    <s v="March 23, 2025 9:53:42 AM"/>
  </r>
  <r>
    <s v="Week2"/>
    <x v="13"/>
    <x v="17"/>
    <s v="JULIA BISHOP"/>
    <n v="3.5"/>
    <x v="3"/>
    <s v="a14f95cd-a1de-4476-85a8-6e7d688de28c"/>
    <s v="March 23, 2025 10:15:29 AM"/>
    <s v="March 23, 2025 11:00:28 AM"/>
    <s v="March 23, 2025 11:04:56 AM"/>
  </r>
  <r>
    <s v="Week2"/>
    <x v="12"/>
    <x v="18"/>
    <s v="ERICA PORTER"/>
    <n v="3.5"/>
    <x v="7"/>
    <s v="3b2d5cf5-a710-478f-be88-5cb567673229"/>
    <s v="March 17, 2025 7:32:53 AM"/>
    <s v="March 17, 2025 8:43:58 AM"/>
    <s v="March 17, 2025 8:44:41 AM"/>
  </r>
  <r>
    <s v="Week2"/>
    <x v="12"/>
    <x v="18"/>
    <s v="RALPH MENDEZ"/>
    <n v="3.5"/>
    <x v="7"/>
    <s v="3b2d5cf5-a710-478f-be88-5cb567673229"/>
    <s v="March 17, 2025 4:18:25 AM"/>
    <s v="March 17, 2025 4:49:25 AM"/>
    <s v="March 17, 2025 4:54:10 AM"/>
  </r>
  <r>
    <s v="Week2"/>
    <x v="12"/>
    <x v="18"/>
    <s v="LUIS TOVAR"/>
    <n v="3.5"/>
    <x v="7"/>
    <s v="3b2d5cf5-a710-478f-be88-5cb567673229"/>
    <s v="March 17, 2025 9:15:59 AM"/>
    <s v="March 17, 2025 10:00:25 AM"/>
    <s v="March 17, 2025 10:02:39 AM"/>
  </r>
  <r>
    <s v="Week2"/>
    <x v="12"/>
    <x v="18"/>
    <s v="MARY CAMPBELL"/>
    <n v="3.5"/>
    <x v="7"/>
    <s v="3b2d5cf5-a710-478f-be88-5cb567673229"/>
    <s v="March 17, 2025 3:51:25 AM"/>
    <s v="March 17, 2025 4:36:28 AM"/>
    <s v="March 17, 2025 4:37:56 AM"/>
  </r>
  <r>
    <s v="Week2"/>
    <x v="12"/>
    <x v="18"/>
    <s v="STEVE HARPER"/>
    <n v="3.5"/>
    <x v="7"/>
    <s v="3b2d5cf5-a710-478f-be88-5cb567673229"/>
    <s v="March 17, 2025 6:41:56 AM"/>
    <s v="March 17, 2025 6:59:58 AM"/>
    <s v="March 17, 2025 7:01:23 AM"/>
  </r>
  <r>
    <s v="Week2"/>
    <x v="12"/>
    <x v="18"/>
    <s v="EDNA GEORGE"/>
    <n v="3.5"/>
    <x v="7"/>
    <s v="3b2d5cf5-a710-478f-be88-5cb567673229"/>
    <s v="March 17, 2025 10:30:29 AM"/>
    <s v="March 17, 2025 10:32:55 AM"/>
    <s v="March 17, 2025 10:50:32 AM"/>
  </r>
  <r>
    <s v="Week2"/>
    <x v="12"/>
    <x v="18"/>
    <s v="Charles  Barrett"/>
    <n v="3.5"/>
    <x v="7"/>
    <s v="3b2d5cf5-a710-478f-be88-5cb567673229"/>
    <s v="March 17, 2025 8:32:23 AM"/>
    <s v="March 17, 2025 8:55:59 AM"/>
    <s v="March 17, 2025 8:57:24 AM"/>
  </r>
  <r>
    <s v="Week2"/>
    <x v="12"/>
    <x v="18"/>
    <s v="JUAN REYES"/>
    <n v="3.5"/>
    <x v="7"/>
    <s v="3b2d5cf5-a710-478f-be88-5cb567673229"/>
    <s v="March 17, 2025 11:40:27 AM"/>
    <s v="March 17, 2025 11:49:22 AM"/>
    <s v="March 17, 2025 12:00:38 PM"/>
  </r>
  <r>
    <s v="Week2"/>
    <x v="12"/>
    <x v="18"/>
    <s v="FRANCISCO MARQUEZ"/>
    <n v="3.5"/>
    <x v="7"/>
    <s v="3b2d5cf5-a710-478f-be88-5cb567673229"/>
    <s v="March 17, 2025 8:06:59 AM"/>
    <s v="March 17, 2025 8:43:58 AM"/>
    <s v="March 17, 2025 8:44:42 AM"/>
  </r>
  <r>
    <s v="Week2"/>
    <x v="12"/>
    <x v="18"/>
    <s v="PAUL BURDEN"/>
    <n v="3.5"/>
    <x v="7"/>
    <s v="3b2d5cf5-a710-478f-be88-5cb567673229"/>
    <s v="March 17, 2025 7:48:59 AM"/>
    <s v="March 17, 2025 8:43:58 AM"/>
    <s v="March 17, 2025 8:44:39 AM"/>
  </r>
  <r>
    <s v="Week2"/>
    <x v="12"/>
    <x v="18"/>
    <s v="NATASHA WASHINGTON"/>
    <n v="3.5"/>
    <x v="7"/>
    <s v="3b2d5cf5-a710-478f-be88-5cb567673229"/>
    <s v="March 17, 2025 10:59:59 AM"/>
    <s v="March 17, 2025 11:20:28 AM"/>
    <s v="March 17, 2025 11:33:45 AM"/>
  </r>
  <r>
    <s v="Week2"/>
    <x v="12"/>
    <x v="18"/>
    <s v="ROY WILSON"/>
    <n v="3.5"/>
    <x v="7"/>
    <s v="3b2d5cf5-a710-478f-be88-5cb567673229"/>
    <s v="March 17, 2025 5:10:59 AM"/>
    <s v="March 17, 2025 5:26:57 AM"/>
    <s v="March 17, 2025 5:29:37 AM"/>
  </r>
  <r>
    <s v="Week2"/>
    <x v="7"/>
    <x v="18"/>
    <s v="Floyd  Mckenzie"/>
    <n v="3.5"/>
    <x v="7"/>
    <s v="b1d09ace-96f0-4d56-927c-30e0d26de1f9"/>
    <s v="March 18, 2025 6:51:26 AM"/>
    <s v="March 18, 2025 7:31:24 AM"/>
    <s v="March 18, 2025 7:33:31 AM"/>
  </r>
  <r>
    <s v="Week2"/>
    <x v="7"/>
    <x v="18"/>
    <s v="BLANCA CERVANTES"/>
    <n v="3.5"/>
    <x v="7"/>
    <s v="b1d09ace-96f0-4d56-927c-30e0d26de1f9"/>
    <s v="March 18, 2025 9:49:27 AM"/>
    <s v="March 18, 2025 10:05:28 AM"/>
    <s v="March 18, 2025 10:06:20 AM"/>
  </r>
  <r>
    <s v="Week2"/>
    <x v="7"/>
    <x v="18"/>
    <s v="VICTOR BENITEZ-LUGO"/>
    <n v="3.5"/>
    <x v="7"/>
    <s v="b1d09ace-96f0-4d56-927c-30e0d26de1f9"/>
    <s v="March 18, 2025 5:26:58 AM"/>
    <s v="March 18, 2025 5:43:57 AM"/>
    <s v="March 18, 2025 5:46:20 AM"/>
  </r>
  <r>
    <s v="Week2"/>
    <x v="7"/>
    <x v="18"/>
    <s v="JAQUINN COOK"/>
    <n v="3.5"/>
    <x v="7"/>
    <s v="b1d09ace-96f0-4d56-927c-30e0d26de1f9"/>
    <s v="March 18, 2025 8:44:28 AM"/>
    <s v="March 18, 2025 9:13:55 AM"/>
    <s v="March 18, 2025 9:20:30 AM"/>
  </r>
  <r>
    <s v="Week2"/>
    <x v="7"/>
    <x v="18"/>
    <s v="Dorletha  Hendrix "/>
    <n v="3.5"/>
    <x v="7"/>
    <s v="b1d09ace-96f0-4d56-927c-30e0d26de1f9"/>
    <s v="March 18, 2025 6:35:58 AM"/>
    <s v="March 18, 2025 7:43:29 AM"/>
    <s v="March 18, 2025 7:45:09 AM"/>
  </r>
  <r>
    <s v="Week2"/>
    <x v="8"/>
    <x v="18"/>
    <s v="FRANK WRIGHT"/>
    <n v="3.5"/>
    <x v="7"/>
    <s v="2d364017-b422-4697-8680-85dd5abe8531"/>
    <s v="March 19, 2025 6:10:59 AM"/>
    <s v="March 19, 2025 8:55:55 AM"/>
    <s v="March 19, 2025 8:59:14 AM"/>
  </r>
  <r>
    <s v="Week2"/>
    <x v="8"/>
    <x v="18"/>
    <s v="SHETIRA WILLIS"/>
    <n v="3.5"/>
    <x v="7"/>
    <s v="2d364017-b422-4697-8680-85dd5abe8531"/>
    <s v="March 19, 2025 6:10:59 AM"/>
    <s v="March 19, 2025 6:57:53 AM"/>
    <s v="March 19, 2025 7:33:23 AM"/>
  </r>
  <r>
    <s v="Week2"/>
    <x v="8"/>
    <x v="18"/>
    <s v="TONIA FORSTER"/>
    <n v="3.5"/>
    <x v="7"/>
    <s v="2d364017-b422-4697-8680-85dd5abe8531"/>
    <s v="March 19, 2025 4:06:26 AM"/>
    <s v="March 19, 2025 4:21:25 AM"/>
    <s v="March 19, 2025 4:40:29 AM"/>
  </r>
  <r>
    <s v="Week2"/>
    <x v="8"/>
    <x v="18"/>
    <s v="EMMANUEL ORUPABO"/>
    <n v="3.5"/>
    <x v="7"/>
    <s v="2d364017-b422-4697-8680-85dd5abe8531"/>
    <s v="March 19, 2025 8:43:57 AM"/>
    <s v="March 19, 2025 9:30:28 AM"/>
    <s v="March 19, 2025 9:31:59 AM"/>
  </r>
  <r>
    <s v="Week2"/>
    <x v="8"/>
    <x v="18"/>
    <s v="PATSY JOHNSON"/>
    <n v="3.5"/>
    <x v="7"/>
    <s v="2d364017-b422-4697-8680-85dd5abe8531"/>
    <s v="March 19, 2025 8:33:27 AM"/>
    <s v="March 19, 2025 9:13:59 AM"/>
    <s v="March 19, 2025 9:16:55 AM"/>
  </r>
  <r>
    <s v="Week2"/>
    <x v="8"/>
    <x v="18"/>
    <s v="JOVUN MCMILLIAN"/>
    <n v="3.5"/>
    <x v="7"/>
    <s v="2d364017-b422-4697-8680-85dd5abe8531"/>
    <s v="March 19, 2025 5:51:23 AM"/>
    <s v="March 19, 2025 6:57:53 AM"/>
    <s v="March 19, 2025 7:33:21 AM"/>
  </r>
  <r>
    <s v="Week2"/>
    <x v="8"/>
    <x v="18"/>
    <s v="CRICELIA LUNA"/>
    <n v="3.5"/>
    <x v="7"/>
    <s v="2d364017-b422-4697-8680-85dd5abe8531"/>
    <s v="March 19, 2025 4:52:56 AM"/>
    <s v="March 19, 2025 5:15:29 AM"/>
    <s v="March 19, 2025 5:20:44 AM"/>
  </r>
  <r>
    <s v="Week2"/>
    <x v="8"/>
    <x v="18"/>
    <s v="CLEOTILDE MACIAS RODRIGUEZ"/>
    <n v="3.5"/>
    <x v="7"/>
    <s v="2d364017-b422-4697-8680-85dd5abe8531"/>
    <s v="March 19, 2025 10:48:23 AM"/>
    <s v="March 19, 2025 11:19:28 AM"/>
    <s v="March 19, 2025 11:53:07 AM"/>
  </r>
  <r>
    <s v="Week2"/>
    <x v="11"/>
    <x v="18"/>
    <s v="NADARIUS GRAY"/>
    <n v="3.5"/>
    <x v="7"/>
    <s v="7f6efb28-5b52-42dd-8e9d-569bab65fd1e"/>
    <s v="March 20, 2025 10:02:27 AM"/>
    <s v="March 20, 2025 10:19:57 AM"/>
    <s v="March 20, 2025 10:23:55 AM"/>
  </r>
  <r>
    <s v="Week2"/>
    <x v="11"/>
    <x v="18"/>
    <s v="NADARIUS GRAY"/>
    <n v="3.5"/>
    <x v="7"/>
    <s v="7f6efb28-5b52-42dd-8e9d-569bab65fd1e"/>
    <s v="March 20, 2025 10:38:58 AM"/>
    <s v="March 20, 2025 10:56:26 AM"/>
    <s v="March 20, 2025 11:00:04 AM"/>
  </r>
  <r>
    <s v="Week2"/>
    <x v="11"/>
    <x v="18"/>
    <s v="PEDRO REYES"/>
    <n v="3.5"/>
    <x v="7"/>
    <s v="7f6efb28-5b52-42dd-8e9d-569bab65fd1e"/>
    <s v="March 20, 2025 4:20:54 AM"/>
    <s v="March 20, 2025 5:02:25 AM"/>
    <s v="March 20, 2025 5:14:20 AM"/>
  </r>
  <r>
    <s v="Week2"/>
    <x v="11"/>
    <x v="18"/>
    <s v="Dorletha  Hendrix "/>
    <n v="3.5"/>
    <x v="7"/>
    <s v="7f6efb28-5b52-42dd-8e9d-569bab65fd1e"/>
    <s v="March 20, 2025 6:24:22 AM"/>
    <s v="March 20, 2025 7:33:57 AM"/>
    <s v="March 20, 2025 7:35:21 AM"/>
  </r>
  <r>
    <s v="Week2"/>
    <x v="11"/>
    <x v="18"/>
    <s v="HILDA MARTINEZ"/>
    <n v="3.5"/>
    <x v="7"/>
    <s v="7f6efb28-5b52-42dd-8e9d-569bab65fd1e"/>
    <s v="March 20, 2025 7:12:23 AM"/>
    <s v="March 20, 2025 7:25:29 AM"/>
    <s v="March 20, 2025 7:26:18 AM"/>
  </r>
  <r>
    <s v="Week2"/>
    <x v="11"/>
    <x v="18"/>
    <s v="HASEEB CHISHTY"/>
    <n v="0"/>
    <x v="7"/>
    <s v="7f6efb28-5b52-42dd-8e9d-569bab65fd1e"/>
    <s v="March 20, 2025 7:40:59 AM"/>
    <s v="March 20, 2025 8:17:57 AM"/>
    <s v="March 20, 2025 8:22:48 AM"/>
  </r>
  <r>
    <s v="Week2"/>
    <x v="11"/>
    <x v="18"/>
    <s v="ALISHA GARRETT"/>
    <n v="3.5"/>
    <x v="7"/>
    <s v="7f6efb28-5b52-42dd-8e9d-569bab65fd1e"/>
    <s v="March 20, 2025 8:56:58 AM"/>
    <s v="March 20, 2025 9:18:55 AM"/>
    <s v="March 20, 2025 9:20:18 AM"/>
  </r>
  <r>
    <s v="Week2"/>
    <x v="9"/>
    <x v="18"/>
    <s v="MANUELA MARTINEZ"/>
    <n v="3.5"/>
    <x v="7"/>
    <s v="d07a20fb-21e5-4cd1-9af9-93deaaa30cc6"/>
    <s v="March 21, 2025 7:54:28 AM"/>
    <s v="March 21, 2025 8:18:28 AM"/>
    <s v="March 21, 2025 8:21:01 AM"/>
  </r>
  <r>
    <s v="Week2"/>
    <x v="9"/>
    <x v="18"/>
    <s v="PAMELA PRICE"/>
    <n v="3.5"/>
    <x v="7"/>
    <s v="d07a20fb-21e5-4cd1-9af9-93deaaa30cc6"/>
    <s v="March 21, 2025 11:20:28 AM"/>
    <s v="March 21, 2025 11:40:26 AM"/>
    <s v="March 21, 2025 12:06:12 PM"/>
  </r>
  <r>
    <s v="Week2"/>
    <x v="9"/>
    <x v="18"/>
    <s v="LORETTA RANKIN"/>
    <n v="3.5"/>
    <x v="7"/>
    <s v="d07a20fb-21e5-4cd1-9af9-93deaaa30cc6"/>
    <s v="March 21, 2025 8:56:24 AM"/>
    <s v="March 21, 2025 9:30:25 AM"/>
    <s v="March 21, 2025 9:33:32 AM"/>
  </r>
  <r>
    <s v="Week2"/>
    <x v="9"/>
    <x v="18"/>
    <s v="NADA ELCHEIKH"/>
    <n v="3.5"/>
    <x v="7"/>
    <s v="d07a20fb-21e5-4cd1-9af9-93deaaa30cc6"/>
    <s v="March 21, 2025 8:36:59 AM"/>
    <s v="March 21, 2025 9:13:30 AM"/>
    <s v="March 21, 2025 9:15:09 AM"/>
  </r>
  <r>
    <s v="Week2"/>
    <x v="9"/>
    <x v="18"/>
    <s v="JUAN MARTINEZ GALVAN"/>
    <n v="3.5"/>
    <x v="7"/>
    <s v="d07a20fb-21e5-4cd1-9af9-93deaaa30cc6"/>
    <s v="March 21, 2025 5:20:59 AM"/>
    <s v="March 21, 2025 5:31:03 AM"/>
    <s v="March 21, 2025 5:31:03 AM"/>
  </r>
  <r>
    <s v="Week2"/>
    <x v="9"/>
    <x v="18"/>
    <s v="YOLANDA MURILLO"/>
    <n v="3.5"/>
    <x v="7"/>
    <s v="d07a20fb-21e5-4cd1-9af9-93deaaa30cc6"/>
    <s v="March 21, 2025 9:48:26 AM"/>
    <s v="March 21, 2025 10:26:56 AM"/>
    <s v="March 21, 2025 10:32:27 AM"/>
  </r>
  <r>
    <s v="Week2"/>
    <x v="9"/>
    <x v="18"/>
    <s v="CLEOTILDE MACIAS RODRIGUEZ"/>
    <n v="3.5"/>
    <x v="7"/>
    <s v="d07a20fb-21e5-4cd1-9af9-93deaaa30cc6"/>
    <s v="March 21, 2025 4:18:22 AM"/>
    <s v="March 21, 2025 4:50:57 AM"/>
    <s v="March 21, 2025 4:58:11 AM"/>
  </r>
  <r>
    <s v="Week2"/>
    <x v="9"/>
    <x v="18"/>
    <s v="WILLIE FREEMAN"/>
    <n v="3.5"/>
    <x v="7"/>
    <s v="d07a20fb-21e5-4cd1-9af9-93deaaa30cc6"/>
    <s v="March 21, 2025 3:55:59 AM"/>
    <s v="March 21, 2025 4:37:28 AM"/>
    <s v="March 21, 2025 4:39:40 AM"/>
  </r>
  <r>
    <s v="Week2"/>
    <x v="9"/>
    <x v="18"/>
    <s v="TIMOTHY GRANADOS"/>
    <n v="3.5"/>
    <x v="7"/>
    <s v="d07a20fb-21e5-4cd1-9af9-93deaaa30cc6"/>
    <s v="March 21, 2025 7:33:21 AM"/>
    <s v="March 21, 2025 7:48:28 AM"/>
    <s v="March 21, 2025 7:50:23 AM"/>
  </r>
  <r>
    <s v="Week2"/>
    <x v="12"/>
    <x v="19"/>
    <s v="ROSS WATSON"/>
    <n v="3.5"/>
    <x v="7"/>
    <s v="4c769088-138b-4a69-88da-c6baeefd2958"/>
    <s v="March 17, 2025 4:01:58 AM"/>
    <s v="March 17, 2025 4:58:30 AM"/>
    <s v="March 17, 2025 5:02:32 AM"/>
  </r>
  <r>
    <s v="Week2"/>
    <x v="12"/>
    <x v="19"/>
    <s v="KELSI BROOMFIELD"/>
    <n v="3.5"/>
    <x v="7"/>
    <s v="4c769088-138b-4a69-88da-c6baeefd2958"/>
    <s v="March 17, 2025 8:19:26 AM"/>
    <s v="March 17, 2025 8:43:54 AM"/>
    <s v="March 17, 2025 8:47:19 AM"/>
  </r>
  <r>
    <s v="Week2"/>
    <x v="12"/>
    <x v="19"/>
    <s v="ASHLEY ARMSTRONG"/>
    <n v="3.5"/>
    <x v="7"/>
    <s v="4c769088-138b-4a69-88da-c6baeefd2958"/>
    <s v="March 17, 2025 7:53:59 AM"/>
    <s v="March 17, 2025 8:34:28 AM"/>
    <s v="March 17, 2025 8:37:44 AM"/>
  </r>
  <r>
    <s v="Week2"/>
    <x v="12"/>
    <x v="19"/>
    <s v="LINDSY JACOB"/>
    <n v="3.5"/>
    <x v="7"/>
    <s v="4c769088-138b-4a69-88da-c6baeefd2958"/>
    <s v="March 17, 2025 7:25:29 AM"/>
    <s v="March 17, 2025 8:34:28 AM"/>
    <s v="March 17, 2025 8:37:48 AM"/>
  </r>
  <r>
    <s v="Week2"/>
    <x v="12"/>
    <x v="19"/>
    <s v="SIMEON TRUJILLO"/>
    <n v="3.5"/>
    <x v="7"/>
    <s v="4c769088-138b-4a69-88da-c6baeefd2958"/>
    <s v="March 17, 2025 5:18:28 AM"/>
    <s v="March 17, 2025 5:47:29 AM"/>
    <s v="March 17, 2025 5:52:55 AM"/>
  </r>
  <r>
    <s v="Week2"/>
    <x v="12"/>
    <x v="19"/>
    <s v="Doris Zudekoff"/>
    <n v="3.5"/>
    <x v="7"/>
    <s v="4c769088-138b-4a69-88da-c6baeefd2958"/>
    <s v="March 17, 2025 10:52:20 AM"/>
    <s v="March 17, 2025 11:14:59 AM"/>
    <s v="March 17, 2025 11:21:12 AM"/>
  </r>
  <r>
    <s v="Week2"/>
    <x v="12"/>
    <x v="19"/>
    <s v="MICHAEL DELAGARZA"/>
    <n v="3.5"/>
    <x v="7"/>
    <s v="4c769088-138b-4a69-88da-c6baeefd2958"/>
    <s v="March 17, 2025 9:58:29 AM"/>
    <s v="March 17, 2025 10:16:28 AM"/>
    <s v="March 17, 2025 10:23:53 AM"/>
  </r>
  <r>
    <s v="Week2"/>
    <x v="12"/>
    <x v="19"/>
    <s v="MATTHEW WERNEKE"/>
    <n v="3.5"/>
    <x v="7"/>
    <s v="4c769088-138b-4a69-88da-c6baeefd2958"/>
    <s v="March 17, 2025 6:53:53 AM"/>
    <s v="March 17, 2025 8:34:28 AM"/>
    <s v="March 17, 2025 8:37:51 AM"/>
  </r>
  <r>
    <s v="Week2"/>
    <x v="12"/>
    <x v="19"/>
    <s v="MICHAEL AGUILERA"/>
    <n v="3.5"/>
    <x v="7"/>
    <s v="4c769088-138b-4a69-88da-c6baeefd2958"/>
    <s v="March 17, 2025 8:59:55 AM"/>
    <s v="March 17, 2025 9:15:58 AM"/>
    <s v="March 17, 2025 9:21:03 AM"/>
  </r>
  <r>
    <s v="Week2"/>
    <x v="7"/>
    <x v="19"/>
    <s v="EDNA ESTES"/>
    <n v="3.5"/>
    <x v="7"/>
    <s v="a6b06451-ce49-4c8a-a112-64a6acfc6818"/>
    <s v="March 18, 2025 6:54:59 AM"/>
    <s v="March 18, 2025 7:13:29 AM"/>
    <s v="March 18, 2025 7:18:09 AM"/>
  </r>
  <r>
    <s v="Week2"/>
    <x v="7"/>
    <x v="19"/>
    <s v="NICOLE RAMOS"/>
    <n v="3.5"/>
    <x v="7"/>
    <s v="a6b06451-ce49-4c8a-a112-64a6acfc6818"/>
    <s v="March 18, 2025 7:43:29 AM"/>
    <s v="March 18, 2025 8:05:59 AM"/>
    <s v="March 18, 2025 8:09:08 AM"/>
  </r>
  <r>
    <s v="Week2"/>
    <x v="7"/>
    <x v="19"/>
    <s v="RAVEN HAYNES"/>
    <n v="3.5"/>
    <x v="7"/>
    <s v="a6b06451-ce49-4c8a-a112-64a6acfc6818"/>
    <s v="March 18, 2025 7:29:57 AM"/>
    <s v="March 18, 2025 8:05:59 AM"/>
    <s v="March 18, 2025 8:09:11 AM"/>
  </r>
  <r>
    <s v="Week2"/>
    <x v="7"/>
    <x v="19"/>
    <s v="DEVANTE KING"/>
    <n v="3.5"/>
    <x v="7"/>
    <s v="a6b06451-ce49-4c8a-a112-64a6acfc6818"/>
    <s v="March 18, 2025 5:56:28 AM"/>
    <s v="March 18, 2025 6:29:25 AM"/>
    <s v="March 18, 2025 6:31:12 AM"/>
  </r>
  <r>
    <s v="Week2"/>
    <x v="7"/>
    <x v="19"/>
    <s v="JANE HARMON"/>
    <n v="3.5"/>
    <x v="7"/>
    <s v="a6b06451-ce49-4c8a-a112-64a6acfc6818"/>
    <s v="March 18, 2025 9:54:29 AM"/>
    <s v="March 18, 2025 10:41:15 AM"/>
    <s v="March 18, 2025 10:41:15 AM"/>
  </r>
  <r>
    <s v="Week2"/>
    <x v="7"/>
    <x v="19"/>
    <s v="GERALD  GRIGGS"/>
    <n v="3.5"/>
    <x v="7"/>
    <s v="a6b06451-ce49-4c8a-a112-64a6acfc6818"/>
    <s v="March 18, 2025 4:28:25 AM"/>
    <s v="March 18, 2025 4:51:29 AM"/>
    <s v="March 18, 2025 4:57:28 AM"/>
  </r>
  <r>
    <s v="Week2"/>
    <x v="7"/>
    <x v="19"/>
    <s v="BARBARA JONES"/>
    <n v="3.5"/>
    <x v="7"/>
    <s v="a6b06451-ce49-4c8a-a112-64a6acfc6818"/>
    <s v="March 18, 2025 9:23:22 AM"/>
    <s v="March 18, 2025 10:25:26 AM"/>
    <s v="March 18, 2025 10:28:43 AM"/>
  </r>
  <r>
    <s v="Week2"/>
    <x v="7"/>
    <x v="19"/>
    <s v="BRANDI WARE"/>
    <n v="3.5"/>
    <x v="7"/>
    <s v="a6b06451-ce49-4c8a-a112-64a6acfc6818"/>
    <s v="March 18, 2025 11:21:55 AM"/>
    <s v="March 18, 2025 11:58:25 AM"/>
    <s v="March 18, 2025 12:05:00 PM"/>
  </r>
  <r>
    <s v="Week2"/>
    <x v="8"/>
    <x v="19"/>
    <s v="ROBERT LEWIS"/>
    <n v="3.5"/>
    <x v="7"/>
    <s v="33b983c9-5244-4be2-b06e-58fcd791940c"/>
    <s v="March 19, 2025 4:13:55 AM"/>
    <s v="March 19, 2025 4:41:25 AM"/>
    <s v="March 19, 2025 5:35:33 AM"/>
  </r>
  <r>
    <s v="Week2"/>
    <x v="8"/>
    <x v="19"/>
    <s v="EVAN ABRAHAMS"/>
    <n v="3.5"/>
    <x v="7"/>
    <s v="33b983c9-5244-4be2-b06e-58fcd791940c"/>
    <s v="March 19, 2025 6:52:28 AM"/>
    <s v="March 19, 2025 8:07:27 AM"/>
    <s v="March 19, 2025 8:10:02 AM"/>
  </r>
  <r>
    <s v="Week2"/>
    <x v="8"/>
    <x v="19"/>
    <s v="LAQUINTA TEAGUE"/>
    <n v="3.5"/>
    <x v="7"/>
    <s v="33b983c9-5244-4be2-b06e-58fcd791940c"/>
    <s v="March 19, 2025 10:36:57 AM"/>
    <s v="March 19, 2025 11:32:10 AM"/>
    <s v="March 19, 2025 11:32:10 AM"/>
  </r>
  <r>
    <s v="Week2"/>
    <x v="8"/>
    <x v="19"/>
    <s v="LOUISE SCHUERENBERG"/>
    <n v="3.5"/>
    <x v="7"/>
    <s v="33b983c9-5244-4be2-b06e-58fcd791940c"/>
    <s v="March 19, 2025 7:36:58 AM"/>
    <s v="March 19, 2025 9:55:56 AM"/>
    <s v="March 19, 2025 10:00:00 AM"/>
  </r>
  <r>
    <s v="Week2"/>
    <x v="8"/>
    <x v="19"/>
    <s v="GERALD GIDDINGS"/>
    <n v="3.5"/>
    <x v="7"/>
    <s v="33b983c9-5244-4be2-b06e-58fcd791940c"/>
    <s v="March 19, 2025 10:05:54 AM"/>
    <s v="March 19, 2025 10:59:28 AM"/>
    <s v="March 19, 2025 11:04:27 AM"/>
  </r>
  <r>
    <s v="Week2"/>
    <x v="8"/>
    <x v="19"/>
    <s v="KAYDEN LENDVAY"/>
    <n v="3.5"/>
    <x v="7"/>
    <s v="33b983c9-5244-4be2-b06e-58fcd791940c"/>
    <s v="March 19, 2025 8:31:23 AM"/>
    <s v="March 19, 2025 8:52:23 AM"/>
    <s v="March 19, 2025 8:55:03 AM"/>
  </r>
  <r>
    <s v="Week2"/>
    <x v="11"/>
    <x v="19"/>
    <s v="ANGELICA URBINA DE ISIDRO"/>
    <n v="3.5"/>
    <x v="7"/>
    <s v="9dc6c1d6-6a45-4891-80ff-50156174550d"/>
    <s v="March 20, 2025 6:57:59 AM"/>
    <s v="March 20, 2025 9:03:29 AM"/>
    <s v="March 20, 2025 9:05:24 AM"/>
  </r>
  <r>
    <s v="Week2"/>
    <x v="11"/>
    <x v="19"/>
    <s v="MELISSA MONTGOMERY"/>
    <n v="3.5"/>
    <x v="7"/>
    <s v="9dc6c1d6-6a45-4891-80ff-50156174550d"/>
    <s v="March 20, 2025 8:05:19 AM"/>
    <s v="March 20, 2025 8:20:54 AM"/>
    <s v="March 20, 2025 8:25:38 AM"/>
  </r>
  <r>
    <s v="Week2"/>
    <x v="11"/>
    <x v="19"/>
    <s v="SAMUEL YANEZ"/>
    <n v="3.5"/>
    <x v="7"/>
    <s v="9dc6c1d6-6a45-4891-80ff-50156174550d"/>
    <s v="March 20, 2025 9:08:56 AM"/>
    <s v="March 20, 2025 9:25:28 AM"/>
    <s v="March 20, 2025 9:28:12 AM"/>
  </r>
  <r>
    <s v="Week2"/>
    <x v="11"/>
    <x v="19"/>
    <s v="REGINA ALLISON"/>
    <n v="3.5"/>
    <x v="7"/>
    <s v="9dc6c1d6-6a45-4891-80ff-50156174550d"/>
    <s v="March 20, 2025 7:46:29 AM"/>
    <s v="March 20, 2025 8:20:54 AM"/>
    <s v="March 20, 2025 8:25:37 AM"/>
  </r>
  <r>
    <s v="Week2"/>
    <x v="11"/>
    <x v="19"/>
    <s v="TJ SIMS"/>
    <n v="3.5"/>
    <x v="7"/>
    <s v="9dc6c1d6-6a45-4891-80ff-50156174550d"/>
    <s v="March 20, 2025 5:13:29 AM"/>
    <s v="March 20, 2025 5:25:29 AM"/>
    <s v="March 20, 2025 5:29:11 AM"/>
  </r>
  <r>
    <s v="Week2"/>
    <x v="11"/>
    <x v="19"/>
    <s v="CAROLINE MOSLEY"/>
    <n v="3.5"/>
    <x v="7"/>
    <s v="9dc6c1d6-6a45-4891-80ff-50156174550d"/>
    <s v="March 20, 2025 4:26:22 AM"/>
    <s v="March 20, 2025 5:57:22 AM"/>
    <s v="March 20, 2025 6:02:46 AM"/>
  </r>
  <r>
    <s v="Week2"/>
    <x v="9"/>
    <x v="19"/>
    <s v="RUTH BASHAM"/>
    <n v="3.5"/>
    <x v="7"/>
    <s v="f6d7c349-fe64-4a62-9027-ca52f8e4b553"/>
    <s v="March 21, 2025 11:21:59 AM"/>
    <s v="March 21, 2025 11:40:51 AM"/>
    <s v="March 21, 2025 11:51:24 AM"/>
  </r>
  <r>
    <s v="Week2"/>
    <x v="9"/>
    <x v="19"/>
    <s v="ETHEL ALEXANDER"/>
    <n v="3.5"/>
    <x v="7"/>
    <s v="f6d7c349-fe64-4a62-9027-ca52f8e4b553"/>
    <s v="March 21, 2025 8:23:23 AM"/>
    <s v="March 21, 2025 8:54:55 AM"/>
    <s v="March 21, 2025 9:03:13 AM"/>
  </r>
  <r>
    <s v="Week2"/>
    <x v="9"/>
    <x v="19"/>
    <s v="BENITA BURNETT"/>
    <n v="3.5"/>
    <x v="7"/>
    <s v="f6d7c349-fe64-4a62-9027-ca52f8e4b553"/>
    <s v="March 21, 2025 6:51:29 AM"/>
    <s v="March 21, 2025 7:34:27 AM"/>
    <s v="March 21, 2025 7:37:51 AM"/>
  </r>
  <r>
    <s v="Week2"/>
    <x v="9"/>
    <x v="19"/>
    <s v="JACQULINE JONES"/>
    <n v="3.5"/>
    <x v="7"/>
    <s v="f6d7c349-fe64-4a62-9027-ca52f8e4b553"/>
    <s v="March 21, 2025 10:40:26 AM"/>
    <s v="March 21, 2025 10:58:54 AM"/>
    <s v="March 21, 2025 11:02:41 AM"/>
  </r>
  <r>
    <s v="Week2"/>
    <x v="9"/>
    <x v="19"/>
    <s v="GUILLERMO CARILLO"/>
    <n v="3.5"/>
    <x v="7"/>
    <s v="f6d7c349-fe64-4a62-9027-ca52f8e4b553"/>
    <s v="March 21, 2025 7:22:23 AM"/>
    <s v="March 21, 2025 8:10:26 AM"/>
    <s v="March 21, 2025 8:15:06 AM"/>
  </r>
  <r>
    <s v="Week2"/>
    <x v="9"/>
    <x v="19"/>
    <s v="AUGUSTINE ESE"/>
    <n v="3.5"/>
    <x v="7"/>
    <s v="f6d7c349-fe64-4a62-9027-ca52f8e4b553"/>
    <s v="March 21, 2025 5:49:25 AM"/>
    <s v="March 21, 2025 7:44:27 AM"/>
    <s v="March 21, 2025 7:46:37 AM"/>
  </r>
  <r>
    <s v="Week2"/>
    <x v="9"/>
    <x v="19"/>
    <s v="VICENTE  SANTOYO ALVARADO"/>
    <n v="3.5"/>
    <x v="7"/>
    <s v="f6d7c349-fe64-4a62-9027-ca52f8e4b553"/>
    <s v="March 21, 2025 4:57:55 AM"/>
    <s v="March 21, 2025 5:15:56 AM"/>
    <s v="March 21, 2025 5:18:32 AM"/>
  </r>
  <r>
    <s v="Week2"/>
    <x v="9"/>
    <x v="19"/>
    <s v="PALMIRA QUINTANA-GARCIA"/>
    <n v="3.5"/>
    <x v="7"/>
    <s v="f6d7c349-fe64-4a62-9027-ca52f8e4b553"/>
    <s v="March 21, 2025 9:29:27 AM"/>
    <s v="March 21, 2025 9:47:28 AM"/>
    <s v="March 21, 2025 9:53:19 AM"/>
  </r>
  <r>
    <s v="Week2"/>
    <x v="12"/>
    <x v="20"/>
    <s v="JOHN LITTLE"/>
    <n v="3.5"/>
    <x v="7"/>
    <s v="fcba4552-cd1b-4a55-99ee-6a0810ec9e03"/>
    <s v="March 17, 2025 10:52:59 AM"/>
    <s v="March 17, 2025 11:04:27 AM"/>
    <s v="March 17, 2025 11:06:25 AM"/>
  </r>
  <r>
    <s v="Week2"/>
    <x v="12"/>
    <x v="20"/>
    <s v="KENNARD JOHNSON"/>
    <n v="3.5"/>
    <x v="7"/>
    <s v="fcba4552-cd1b-4a55-99ee-6a0810ec9e03"/>
    <s v="March 17, 2025 5:47:27 AM"/>
    <s v="March 17, 2025 6:01:52 AM"/>
    <s v="March 17, 2025 6:03:22 AM"/>
  </r>
  <r>
    <s v="Week2"/>
    <x v="12"/>
    <x v="20"/>
    <s v="Janice  Smith "/>
    <n v="0"/>
    <x v="7"/>
    <s v="fcba4552-cd1b-4a55-99ee-6a0810ec9e03"/>
    <s v="March 17, 2025 9:43:29 AM"/>
    <s v="March 17, 2025 10:16:59 AM"/>
    <s v="March 17, 2025 10:18:53 AM"/>
  </r>
  <r>
    <s v="Week2"/>
    <x v="12"/>
    <x v="20"/>
    <s v="PEGGY BARBER"/>
    <n v="3.5"/>
    <x v="7"/>
    <s v="fcba4552-cd1b-4a55-99ee-6a0810ec9e03"/>
    <s v="March 17, 2025 8:14:29 AM"/>
    <s v="March 17, 2025 8:33:58 AM"/>
    <s v="March 17, 2025 8:36:02 AM"/>
  </r>
  <r>
    <s v="Week2"/>
    <x v="12"/>
    <x v="20"/>
    <s v="NATASHA LUTSCH"/>
    <n v="3.5"/>
    <x v="7"/>
    <s v="fcba4552-cd1b-4a55-99ee-6a0810ec9e03"/>
    <s v="March 17, 2025 6:28:53 AM"/>
    <s v="March 17, 2025 7:31:56 AM"/>
    <s v="March 17, 2025 7:33:47 AM"/>
  </r>
  <r>
    <s v="Week2"/>
    <x v="12"/>
    <x v="20"/>
    <s v="JASMINE  KING "/>
    <n v="3.5"/>
    <x v="7"/>
    <s v="fcba4552-cd1b-4a55-99ee-6a0810ec9e03"/>
    <s v="March 17, 2025 7:17:24 AM"/>
    <s v="March 17, 2025 8:56:53 AM"/>
    <s v="March 17, 2025 9:00:04 AM"/>
  </r>
  <r>
    <s v="Week2"/>
    <x v="12"/>
    <x v="20"/>
    <s v="BRIAN CHU"/>
    <n v="3.5"/>
    <x v="7"/>
    <s v="fcba4552-cd1b-4a55-99ee-6a0810ec9e03"/>
    <s v="March 17, 2025 10:20:28 AM"/>
    <s v="March 17, 2025 10:47:52 AM"/>
    <s v="March 17, 2025 10:47:52 AM"/>
  </r>
  <r>
    <s v="Week2"/>
    <x v="12"/>
    <x v="20"/>
    <s v="CARLA PADILLA"/>
    <n v="3.5"/>
    <x v="7"/>
    <s v="fcba4552-cd1b-4a55-99ee-6a0810ec9e03"/>
    <s v="March 17, 2025 11:26:53 AM"/>
    <s v="March 17, 2025 12:22:29 PM"/>
    <s v="March 17, 2025 12:29:43 PM"/>
  </r>
  <r>
    <s v="Week2"/>
    <x v="12"/>
    <x v="20"/>
    <s v="DOROTHY GARCIA"/>
    <n v="3.5"/>
    <x v="7"/>
    <s v="fcba4552-cd1b-4a55-99ee-6a0810ec9e03"/>
    <s v="March 17, 2025 5:04:59 AM"/>
    <s v="March 17, 2025 5:19:28 AM"/>
    <s v="March 17, 2025 5:21:13 AM"/>
  </r>
  <r>
    <s v="Week2"/>
    <x v="12"/>
    <x v="20"/>
    <s v="ALISIA MOSLEY"/>
    <n v="3.5"/>
    <x v="7"/>
    <s v="fcba4552-cd1b-4a55-99ee-6a0810ec9e03"/>
    <s v="March 17, 2025 3:56:54 AM"/>
    <s v="March 17, 2025 4:26:58 AM"/>
    <s v="March 17, 2025 4:26:58 AM"/>
  </r>
  <r>
    <s v="Week2"/>
    <x v="12"/>
    <x v="20"/>
    <s v="MYRNA GORCHOFF"/>
    <n v="3.5"/>
    <x v="7"/>
    <s v="fcba4552-cd1b-4a55-99ee-6a0810ec9e03"/>
    <s v="March 17, 2025 9:04:52 AM"/>
    <s v="March 17, 2025 10:13:30 AM"/>
    <s v="March 17, 2025 10:13:30 AM"/>
  </r>
  <r>
    <s v="Week2"/>
    <x v="12"/>
    <x v="20"/>
    <s v="PAMELA STEVENSON"/>
    <n v="3.5"/>
    <x v="7"/>
    <s v="fcba4552-cd1b-4a55-99ee-6a0810ec9e03"/>
    <s v="March 17, 2025 4:13:24 AM"/>
    <s v="March 17, 2025 4:27:05 AM"/>
    <s v="March 17, 2025 4:27:05 AM"/>
  </r>
  <r>
    <s v="Week2"/>
    <x v="7"/>
    <x v="20"/>
    <s v="LINDA MITCHELL"/>
    <n v="3.5"/>
    <x v="7"/>
    <s v="40ab995e-80f0-4d13-9673-d669a86b10e3"/>
    <s v="March 18, 2025 5:25:20 AM"/>
    <s v="March 18, 2025 5:54:57 AM"/>
    <s v="March 18, 2025 5:56:31 AM"/>
  </r>
  <r>
    <s v="Week2"/>
    <x v="7"/>
    <x v="20"/>
    <s v="RAJNEESH DIXON"/>
    <n v="3.5"/>
    <x v="7"/>
    <s v="40ab995e-80f0-4d13-9673-d669a86b10e3"/>
    <s v="March 18, 2025 7:28:28 AM"/>
    <s v="March 18, 2025 8:09:59 AM"/>
    <s v="March 18, 2025 8:13:11 AM"/>
  </r>
  <r>
    <s v="Week2"/>
    <x v="7"/>
    <x v="20"/>
    <s v="ESTELA MARQUEZ"/>
    <n v="3.5"/>
    <x v="7"/>
    <s v="40ab995e-80f0-4d13-9673-d669a86b10e3"/>
    <s v="March 18, 2025 9:25:27 AM"/>
    <s v="March 18, 2025 10:17:29 AM"/>
    <s v="March 18, 2025 10:19:19 AM"/>
  </r>
  <r>
    <s v="Week2"/>
    <x v="7"/>
    <x v="20"/>
    <s v="ELIDA MUNOZ"/>
    <n v="3.5"/>
    <x v="7"/>
    <s v="40ab995e-80f0-4d13-9673-d669a86b10e3"/>
    <s v="March 18, 2025 10:39:29 AM"/>
    <s v="March 18, 2025 11:10:57 AM"/>
    <s v="March 18, 2025 11:30:19 AM"/>
  </r>
  <r>
    <s v="Week2"/>
    <x v="7"/>
    <x v="20"/>
    <s v="XOCIA STEGALL"/>
    <n v="3.5"/>
    <x v="7"/>
    <s v="40ab995e-80f0-4d13-9673-d669a86b10e3"/>
    <s v="March 18, 2025 6:45:28 AM"/>
    <s v="March 18, 2025 8:48:28 AM"/>
    <s v="March 18, 2025 8:51:36 AM"/>
  </r>
  <r>
    <s v="Week2"/>
    <x v="7"/>
    <x v="20"/>
    <s v="VERNITA  ROBERSON "/>
    <n v="3.5"/>
    <x v="7"/>
    <s v="40ab995e-80f0-4d13-9673-d669a86b10e3"/>
    <s v="March 18, 2025 4:24:57 AM"/>
    <s v="March 18, 2025 4:58:23 AM"/>
    <s v="March 18, 2025 5:00:43 AM"/>
  </r>
  <r>
    <s v="Week2"/>
    <x v="7"/>
    <x v="20"/>
    <s v="MARY MORROW"/>
    <n v="3.5"/>
    <x v="7"/>
    <s v="40ab995e-80f0-4d13-9673-d669a86b10e3"/>
    <s v="March 18, 2025 4:35:57 AM"/>
    <s v="March 18, 2025 5:17:10 AM"/>
    <s v="March 18, 2025 5:17:10 AM"/>
  </r>
  <r>
    <s v="Week2"/>
    <x v="7"/>
    <x v="20"/>
    <s v="NORMAN BACON"/>
    <n v="3.5"/>
    <x v="7"/>
    <s v="40ab995e-80f0-4d13-9673-d669a86b10e3"/>
    <s v="March 18, 2025 7:40:52 AM"/>
    <s v="March 18, 2025 8:25:56 AM"/>
    <s v="March 18, 2025 8:33:06 AM"/>
  </r>
  <r>
    <s v="Week2"/>
    <x v="8"/>
    <x v="20"/>
    <s v="UGOCHI UGWU"/>
    <n v="3.5"/>
    <x v="7"/>
    <s v="54260200-35ff-4b14-b1f9-86fef968d087"/>
    <s v="March 19, 2025 6:29:57 AM"/>
    <s v="March 19, 2025 7:02:27 AM"/>
    <s v="March 19, 2025 7:05:10 AM"/>
  </r>
  <r>
    <s v="Week2"/>
    <x v="8"/>
    <x v="20"/>
    <s v="JOHN SANCHEZ"/>
    <n v="3.5"/>
    <x v="7"/>
    <s v="54260200-35ff-4b14-b1f9-86fef968d087"/>
    <s v="March 19, 2025 8:31:29 AM"/>
    <s v="March 19, 2025 9:25:53 AM"/>
    <s v="March 19, 2025 9:31:35 AM"/>
  </r>
  <r>
    <s v="Week2"/>
    <x v="8"/>
    <x v="20"/>
    <s v="PAMELA STEVENSON"/>
    <n v="3.5"/>
    <x v="7"/>
    <s v="54260200-35ff-4b14-b1f9-86fef968d087"/>
    <s v="March 19, 2025 4:06:57 AM"/>
    <s v="March 19, 2025 4:25:33 AM"/>
    <s v="March 19, 2025 4:25:34 AM"/>
  </r>
  <r>
    <s v="Week2"/>
    <x v="8"/>
    <x v="20"/>
    <s v="MARY BARRERA"/>
    <n v="3.5"/>
    <x v="7"/>
    <s v="54260200-35ff-4b14-b1f9-86fef968d087"/>
    <s v="March 19, 2025 5:13:56 AM"/>
    <s v="March 19, 2025 5:34:22 AM"/>
    <s v="March 19, 2025 5:34:22 AM"/>
  </r>
  <r>
    <s v="Week2"/>
    <x v="8"/>
    <x v="20"/>
    <s v="JENNIFER NEWMAN"/>
    <n v="3.5"/>
    <x v="7"/>
    <s v="54260200-35ff-4b14-b1f9-86fef968d087"/>
    <s v="March 19, 2025 4:48:54 AM"/>
    <s v="March 19, 2025 4:59:59 AM"/>
    <s v="March 19, 2025 5:02:32 AM"/>
  </r>
  <r>
    <s v="Week2"/>
    <x v="8"/>
    <x v="20"/>
    <s v="ALICE CRIBBS"/>
    <n v="3.5"/>
    <x v="7"/>
    <s v="54260200-35ff-4b14-b1f9-86fef968d087"/>
    <s v="March 19, 2025 8:12:56 AM"/>
    <s v="March 19, 2025 9:07:58 AM"/>
    <s v="March 19, 2025 9:11:29 AM"/>
  </r>
  <r>
    <s v="Week2"/>
    <x v="8"/>
    <x v="20"/>
    <s v="ALISIA MOSLEY"/>
    <n v="3.5"/>
    <x v="7"/>
    <s v="54260200-35ff-4b14-b1f9-86fef968d087"/>
    <s v="March 19, 2025 3:58:29 AM"/>
    <s v="March 19, 2025 4:25:22 AM"/>
    <s v="March 19, 2025 4:25:22 AM"/>
  </r>
  <r>
    <s v="Week2"/>
    <x v="8"/>
    <x v="20"/>
    <s v="GP THOMAS"/>
    <n v="3.5"/>
    <x v="7"/>
    <s v="54260200-35ff-4b14-b1f9-86fef968d087"/>
    <s v="March 19, 2025 10:27:26 AM"/>
    <s v="March 19, 2025 11:02:56 AM"/>
    <s v="March 19, 2025 11:07:02 AM"/>
  </r>
  <r>
    <s v="Week2"/>
    <x v="8"/>
    <x v="20"/>
    <s v="BRADLEY LOPEZ"/>
    <n v="3.5"/>
    <x v="7"/>
    <s v="54260200-35ff-4b14-b1f9-86fef968d087"/>
    <s v="March 19, 2025 7:26:27 AM"/>
    <s v="March 19, 2025 7:44:23 AM"/>
    <s v="March 19, 2025 7:46:55 AM"/>
  </r>
  <r>
    <s v="Week2"/>
    <x v="8"/>
    <x v="20"/>
    <s v="JASON OWEN"/>
    <n v="3.5"/>
    <x v="7"/>
    <s v="54260200-35ff-4b14-b1f9-86fef968d087"/>
    <s v="March 19, 2025 10:47:25 AM"/>
    <s v="March 19, 2025 11:38:22 AM"/>
    <s v="March 19, 2025 12:13:20 PM"/>
  </r>
  <r>
    <s v="Week2"/>
    <x v="8"/>
    <x v="20"/>
    <s v="SCOTT DONOHUE"/>
    <n v="3.5"/>
    <x v="7"/>
    <s v="54260200-35ff-4b14-b1f9-86fef968d087"/>
    <s v="March 19, 2025 7:25:59 AM"/>
    <s v="March 19, 2025 7:44:23 AM"/>
    <s v="March 19, 2025 7:46:54 AM"/>
  </r>
  <r>
    <s v="Week2"/>
    <x v="8"/>
    <x v="20"/>
    <s v="MARIA SALAS"/>
    <n v="3.5"/>
    <x v="7"/>
    <s v="54260200-35ff-4b14-b1f9-86fef968d087"/>
    <s v="March 19, 2025 9:53:24 AM"/>
    <s v="March 19, 2025 10:05:59 AM"/>
    <s v="March 19, 2025 10:08:26 AM"/>
  </r>
  <r>
    <s v="Week2"/>
    <x v="11"/>
    <x v="20"/>
    <s v="SHIRLEY STATEN"/>
    <n v="3.5"/>
    <x v="7"/>
    <s v="078abd3b-d8ac-4703-9b78-fa045e763631"/>
    <s v="March 20, 2025 9:17:26 AM"/>
    <s v="March 20, 2025 9:27:57 AM"/>
    <s v="March 20, 2025 10:10:21 AM"/>
  </r>
  <r>
    <s v="Week2"/>
    <x v="11"/>
    <x v="20"/>
    <s v="SUSIE BATTLE"/>
    <n v="3.5"/>
    <x v="7"/>
    <s v="078abd3b-d8ac-4703-9b78-fa045e763631"/>
    <s v="March 20, 2025 4:22:56 AM"/>
    <s v="March 20, 2025 4:50:42 AM"/>
    <s v="March 20, 2025 4:50:42 AM"/>
  </r>
  <r>
    <s v="Week2"/>
    <x v="11"/>
    <x v="20"/>
    <s v="ROSALIND WALKER"/>
    <n v="3.5"/>
    <x v="7"/>
    <s v="078abd3b-d8ac-4703-9b78-fa045e763631"/>
    <s v="March 20, 2025 5:26:28 AM"/>
    <s v="March 20, 2025 6:10:50 AM"/>
    <s v="March 20, 2025 6:13:37 AM"/>
  </r>
  <r>
    <s v="Week2"/>
    <x v="11"/>
    <x v="20"/>
    <s v="IDA SIMMONS"/>
    <n v="3.5"/>
    <x v="7"/>
    <s v="078abd3b-d8ac-4703-9b78-fa045e763631"/>
    <s v="March 20, 2025 8:35:55 AM"/>
    <s v="March 20, 2025 9:13:05 AM"/>
    <s v="March 20, 2025 9:13:05 AM"/>
  </r>
  <r>
    <s v="Week2"/>
    <x v="11"/>
    <x v="20"/>
    <s v="ROSIE WILLIAMS"/>
    <n v="3.5"/>
    <x v="7"/>
    <s v="078abd3b-d8ac-4703-9b78-fa045e763631"/>
    <s v="March 20, 2025 11:46:54 AM"/>
    <s v="March 20, 2025 11:53:29 AM"/>
    <s v="March 20, 2025 12:13:17 PM"/>
  </r>
  <r>
    <s v="Week2"/>
    <x v="11"/>
    <x v="20"/>
    <s v="DANNY WEAVER"/>
    <n v="3.5"/>
    <x v="7"/>
    <s v="078abd3b-d8ac-4703-9b78-fa045e763631"/>
    <s v="March 20, 2025 7:47:52 AM"/>
    <s v="March 20, 2025 8:25:27 AM"/>
    <s v="March 20, 2025 8:27:36 AM"/>
  </r>
  <r>
    <s v="Week2"/>
    <x v="11"/>
    <x v="20"/>
    <s v="CLEAVE LEE"/>
    <n v="3.5"/>
    <x v="7"/>
    <s v="078abd3b-d8ac-4703-9b78-fa045e763631"/>
    <s v="March 20, 2025 7:58:28 AM"/>
    <s v="March 20, 2025 8:25:27 AM"/>
    <s v="March 20, 2025 8:27:39 AM"/>
  </r>
  <r>
    <s v="Week2"/>
    <x v="11"/>
    <x v="20"/>
    <s v="JOSE LUNA"/>
    <n v="3.5"/>
    <x v="7"/>
    <s v="078abd3b-d8ac-4703-9b78-fa045e763631"/>
    <s v="March 20, 2025 4:05:28 AM"/>
    <s v="March 20, 2025 5:06:24 AM"/>
    <s v="March 20, 2025 5:09:27 AM"/>
  </r>
  <r>
    <s v="Week2"/>
    <x v="11"/>
    <x v="20"/>
    <s v="ROY BARNIE"/>
    <n v="3.5"/>
    <x v="7"/>
    <s v="078abd3b-d8ac-4703-9b78-fa045e763631"/>
    <s v="March 20, 2025 6:48:58 AM"/>
    <s v="March 20, 2025 7:37:59 AM"/>
    <s v="March 20, 2025 7:39:41 AM"/>
  </r>
  <r>
    <s v="Week2"/>
    <x v="9"/>
    <x v="20"/>
    <s v="JACKIE HOWARD"/>
    <n v="3.5"/>
    <x v="7"/>
    <s v="9181448e-49a2-4a93-9e58-1d92555abdeb"/>
    <s v="March 21, 2025 10:17:59 AM"/>
    <s v="March 21, 2025 10:29:52 AM"/>
    <s v="March 21, 2025 10:34:27 AM"/>
  </r>
  <r>
    <s v="Week2"/>
    <x v="9"/>
    <x v="20"/>
    <s v="DARYL EDWARDS"/>
    <n v="3.5"/>
    <x v="7"/>
    <s v="9181448e-49a2-4a93-9e58-1d92555abdeb"/>
    <s v="March 21, 2025 7:22:51 AM"/>
    <s v="March 21, 2025 8:35:02 AM"/>
    <s v="March 21, 2025 8:35:02 AM"/>
  </r>
  <r>
    <s v="Week2"/>
    <x v="9"/>
    <x v="20"/>
    <s v="ALLEN DOYLE"/>
    <n v="3.5"/>
    <x v="7"/>
    <s v="9181448e-49a2-4a93-9e58-1d92555abdeb"/>
    <s v="March 21, 2025 12:00:29 PM"/>
    <s v="March 21, 2025 12:15:56 PM"/>
    <s v="March 21, 2025 12:30:08 PM"/>
  </r>
  <r>
    <s v="Week2"/>
    <x v="9"/>
    <x v="20"/>
    <s v="DELORIS TAYLOR"/>
    <n v="3.5"/>
    <x v="7"/>
    <s v="9181448e-49a2-4a93-9e58-1d92555abdeb"/>
    <s v="March 21, 2025 8:56:55 AM"/>
    <s v="March 21, 2025 10:07:56 AM"/>
    <s v="March 21, 2025 10:07:56 AM"/>
  </r>
  <r>
    <s v="Week2"/>
    <x v="9"/>
    <x v="20"/>
    <s v="Kenneth  Cooper "/>
    <n v="3.5"/>
    <x v="7"/>
    <s v="9181448e-49a2-4a93-9e58-1d92555abdeb"/>
    <s v="March 21, 2025 4:14:27 AM"/>
    <s v="March 21, 2025 4:21:26 AM"/>
    <s v="March 21, 2025 4:29:39 AM"/>
  </r>
  <r>
    <s v="Week2"/>
    <x v="9"/>
    <x v="20"/>
    <s v="EDNA GEORGE"/>
    <n v="3.5"/>
    <x v="7"/>
    <s v="9181448e-49a2-4a93-9e58-1d92555abdeb"/>
    <s v="March 21, 2025 4:37:28 AM"/>
    <s v="March 21, 2025 4:54:56 AM"/>
    <s v="March 21, 2025 5:00:31 AM"/>
  </r>
  <r>
    <s v="Week2"/>
    <x v="9"/>
    <x v="20"/>
    <s v="RODERIC EDWARDS"/>
    <n v="3.5"/>
    <x v="7"/>
    <s v="9181448e-49a2-4a93-9e58-1d92555abdeb"/>
    <s v="March 21, 2025 9:27:28 AM"/>
    <s v="March 21, 2025 9:39:29 AM"/>
    <s v="March 21, 2025 9:42:58 AM"/>
  </r>
  <r>
    <s v="Week2"/>
    <x v="9"/>
    <x v="20"/>
    <s v="ERIC LEE"/>
    <n v="3.5"/>
    <x v="7"/>
    <s v="9181448e-49a2-4a93-9e58-1d92555abdeb"/>
    <s v="March 21, 2025 7:52:59 AM"/>
    <s v="March 21, 2025 8:33:59 AM"/>
    <s v="March 21, 2025 8:35:01 AM"/>
  </r>
  <r>
    <s v="Week2"/>
    <x v="9"/>
    <x v="20"/>
    <s v="MARCIEL CARDENAS"/>
    <n v="3.5"/>
    <x v="7"/>
    <s v="9181448e-49a2-4a93-9e58-1d92555abdeb"/>
    <s v="March 21, 2025 10:58:58 AM"/>
    <s v="March 21, 2025 11:11:22 AM"/>
    <s v="March 21, 2025 11:24:46 AM"/>
  </r>
  <r>
    <s v="Week2"/>
    <x v="9"/>
    <x v="20"/>
    <s v="DAVID LEE RAMOS"/>
    <n v="3.5"/>
    <x v="7"/>
    <s v="9181448e-49a2-4a93-9e58-1d92555abdeb"/>
    <s v="March 21, 2025 6:41:27 AM"/>
    <s v="March 21, 2025 8:14:53 AM"/>
    <s v="March 21, 2025 8:18:46 AM"/>
  </r>
  <r>
    <s v="Week2"/>
    <x v="9"/>
    <x v="20"/>
    <s v="DOROTHY REEVES"/>
    <n v="3.5"/>
    <x v="7"/>
    <s v="9181448e-49a2-4a93-9e58-1d92555abdeb"/>
    <s v="March 21, 2025 5:14:54 AM"/>
    <s v="March 21, 2025 5:31:49 AM"/>
    <s v="March 21, 2025 5:31:49 AM"/>
  </r>
  <r>
    <s v="Week2"/>
    <x v="9"/>
    <x v="20"/>
    <s v="THELMA ZUNIGA"/>
    <n v="3.5"/>
    <x v="7"/>
    <s v="9181448e-49a2-4a93-9e58-1d92555abdeb"/>
    <s v="March 21, 2025 4:05:23 AM"/>
    <s v="March 21, 2025 4:21:26 AM"/>
    <s v="March 21, 2025 4:29:37 AM"/>
  </r>
  <r>
    <s v="Week2"/>
    <x v="9"/>
    <x v="20"/>
    <s v="JUAN REYES"/>
    <n v="3.5"/>
    <x v="7"/>
    <s v="9181448e-49a2-4a93-9e58-1d92555abdeb"/>
    <s v="March 21, 2025 11:31:57 AM"/>
    <s v="March 21, 2025 11:56:22 AM"/>
    <s v="March 21, 2025 11:56:22 AM"/>
  </r>
  <r>
    <s v="Week2"/>
    <x v="11"/>
    <x v="45"/>
    <s v="ALLEN MITCHELL"/>
    <n v="3.5"/>
    <x v="2"/>
    <s v="5b64b6d5-e5cd-4aee-9957-310d3252a001"/>
    <s v="March 20, 2025 8:11:29 AM"/>
    <s v="March 20, 2025 8:38:58 AM"/>
    <s v="March 20, 2025 8:43:00 AM"/>
  </r>
  <r>
    <s v="Week2"/>
    <x v="11"/>
    <x v="45"/>
    <s v="MATTHEW WERNEKE"/>
    <n v="3.5"/>
    <x v="2"/>
    <s v="5b64b6d5-e5cd-4aee-9957-310d3252a001"/>
    <s v="March 20, 2025 2:19:55 PM"/>
    <s v="March 20, 2025 2:52:26 PM"/>
    <s v="March 20, 2025 2:55:37 PM"/>
  </r>
  <r>
    <s v="Week2"/>
    <x v="11"/>
    <x v="45"/>
    <s v="BENAIAH FORD"/>
    <n v="3.5"/>
    <x v="2"/>
    <s v="5b64b6d5-e5cd-4aee-9957-310d3252a001"/>
    <s v="March 20, 2025 1:02:27 PM"/>
    <s v="March 20, 2025 1:37:58 PM"/>
    <s v="March 20, 2025 2:02:31 PM"/>
  </r>
  <r>
    <s v="Week2"/>
    <x v="11"/>
    <x v="45"/>
    <s v="RYAN LADAY"/>
    <n v="3.5"/>
    <x v="2"/>
    <s v="5b64b6d5-e5cd-4aee-9957-310d3252a001"/>
    <s v="March 20, 2025 7:20:24 AM"/>
    <s v="March 20, 2025 8:25:57 AM"/>
    <s v="March 20, 2025 8:28:22 AM"/>
  </r>
  <r>
    <s v="Week2"/>
    <x v="11"/>
    <x v="45"/>
    <s v="JAMES SMITH"/>
    <n v="3.5"/>
    <x v="2"/>
    <s v="5b64b6d5-e5cd-4aee-9957-310d3252a001"/>
    <s v="March 20, 2025 11:15:28 AM"/>
    <s v="March 20, 2025 11:50:29 AM"/>
    <s v="March 20, 2025 12:04:08 PM"/>
  </r>
  <r>
    <s v="Week2"/>
    <x v="11"/>
    <x v="45"/>
    <s v="FRED DAWKINS"/>
    <n v="3.5"/>
    <x v="2"/>
    <s v="5b64b6d5-e5cd-4aee-9957-310d3252a001"/>
    <s v="March 20, 2025 2:19:55 PM"/>
    <s v="March 20, 2025 3:27:22 PM"/>
    <s v="March 20, 2025 3:33:49 PM"/>
  </r>
  <r>
    <s v="Week2"/>
    <x v="11"/>
    <x v="45"/>
    <s v="JEMIMA KIYEE"/>
    <n v="3.5"/>
    <x v="2"/>
    <s v="5b64b6d5-e5cd-4aee-9957-310d3252a001"/>
    <s v="March 20, 2025 9:15:25 AM"/>
    <s v="March 20, 2025 10:14:23 AM"/>
    <s v="March 20, 2025 10:16:07 AM"/>
  </r>
  <r>
    <s v="Week2"/>
    <x v="11"/>
    <x v="45"/>
    <s v="JESSICA NOVILLO"/>
    <n v="3.5"/>
    <x v="2"/>
    <s v="5b64b6d5-e5cd-4aee-9957-310d3252a001"/>
    <s v="March 20, 2025 10:34:25 AM"/>
    <s v="March 20, 2025 11:45:23 AM"/>
    <s v="March 20, 2025 12:04:08 PM"/>
  </r>
  <r>
    <s v="Week2"/>
    <x v="11"/>
    <x v="45"/>
    <s v="PAULA WENDT"/>
    <n v="3.5"/>
    <x v="2"/>
    <s v="5b64b6d5-e5cd-4aee-9957-310d3252a001"/>
    <s v="March 20, 2025 8:00:53 AM"/>
    <s v="March 20, 2025 8:25:57 AM"/>
    <s v="March 20, 2025 8:28:21 AM"/>
  </r>
  <r>
    <s v="Week2"/>
    <x v="12"/>
    <x v="46"/>
    <s v="CANDACE WICKS"/>
    <n v="0"/>
    <x v="10"/>
    <s v="73a26037-71db-454a-b7e4-a84f209a9f61"/>
    <s v="March 17, 2025 5:05:57 PM"/>
    <s v="March 17, 2025 5:44:59 PM"/>
    <s v="March 17, 2025 5:49:46 PM"/>
  </r>
  <r>
    <s v="Week2"/>
    <x v="12"/>
    <x v="46"/>
    <s v="MARY HARGE"/>
    <n v="3.5"/>
    <x v="10"/>
    <s v="73a26037-71db-454a-b7e4-a84f209a9f61"/>
    <s v="March 17, 2025 2:45:26 PM"/>
    <s v="March 17, 2025 3:42:59 PM"/>
    <s v="March 17, 2025 3:45:18 PM"/>
  </r>
  <r>
    <s v="Week2"/>
    <x v="12"/>
    <x v="46"/>
    <s v="CAROLYN GANTT"/>
    <n v="3.5"/>
    <x v="10"/>
    <s v="73a26037-71db-454a-b7e4-a84f209a9f61"/>
    <s v="March 17, 2025 1:45:24 PM"/>
    <s v="March 17, 2025 2:06:58 PM"/>
    <s v="March 17, 2025 2:08:14 PM"/>
  </r>
  <r>
    <s v="Week2"/>
    <x v="12"/>
    <x v="46"/>
    <s v="THERESA MORGAN"/>
    <n v="3.5"/>
    <x v="10"/>
    <s v="73a26037-71db-454a-b7e4-a84f209a9f61"/>
    <s v="March 17, 2025 12:28:28 PM"/>
    <s v="March 17, 2025 12:53:10 PM"/>
    <s v="March 17, 2025 12:53:11 PM"/>
  </r>
  <r>
    <s v="Week2"/>
    <x v="12"/>
    <x v="46"/>
    <s v="FRANCISCO RAMOS"/>
    <n v="3.5"/>
    <x v="10"/>
    <s v="73a26037-71db-454a-b7e4-a84f209a9f61"/>
    <s v="March 17, 2025 9:41:58 AM"/>
    <s v="March 17, 2025 10:05:28 AM"/>
    <s v="March 17, 2025 10:09:10 AM"/>
  </r>
  <r>
    <s v="Week2"/>
    <x v="12"/>
    <x v="46"/>
    <s v="ROSA CARILLO"/>
    <n v="3.5"/>
    <x v="10"/>
    <s v="73a26037-71db-454a-b7e4-a84f209a9f61"/>
    <s v="March 17, 2025 2:22:58 PM"/>
    <s v="March 17, 2025 3:10:23 PM"/>
    <s v="March 17, 2025 3:10:54 PM"/>
  </r>
  <r>
    <s v="Week2"/>
    <x v="12"/>
    <x v="46"/>
    <s v="LUCERO FERNANDEZ"/>
    <n v="3.5"/>
    <x v="10"/>
    <s v="73a26037-71db-454a-b7e4-a84f209a9f61"/>
    <s v="March 17, 2025 2:45:26 PM"/>
    <s v="March 17, 2025 3:29:27 PM"/>
    <s v="March 17, 2025 3:31:18 PM"/>
  </r>
  <r>
    <s v="Week2"/>
    <x v="12"/>
    <x v="46"/>
    <s v="SHARON SANDIFER"/>
    <n v="3.5"/>
    <x v="10"/>
    <s v="73a26037-71db-454a-b7e4-a84f209a9f61"/>
    <s v="March 17, 2025 9:16:29 AM"/>
    <s v="March 17, 2025 9:57:58 AM"/>
    <s v="March 17, 2025 10:02:26 AM"/>
  </r>
  <r>
    <s v="Week2"/>
    <x v="12"/>
    <x v="46"/>
    <s v="MARTIN CARRILLO"/>
    <n v="3.5"/>
    <x v="10"/>
    <s v="73a26037-71db-454a-b7e4-a84f209a9f61"/>
    <s v="March 17, 2025 2:45:26 PM"/>
    <s v="March 17, 2025 3:10:23 PM"/>
    <s v="March 17, 2025 3:10:56 PM"/>
  </r>
  <r>
    <s v="Week2"/>
    <x v="12"/>
    <x v="46"/>
    <s v="AURORA SELLARS"/>
    <n v="0"/>
    <x v="10"/>
    <s v="73a26037-71db-454a-b7e4-a84f209a9f61"/>
    <s v="March 17, 2025 11:23:28 AM"/>
    <s v="March 17, 2025 11:42:24 AM"/>
    <s v="March 17, 2025 11:43:23 AM"/>
  </r>
  <r>
    <s v="Week2"/>
    <x v="8"/>
    <x v="46"/>
    <s v="ZOEATTA SIMMONS"/>
    <n v="3.5"/>
    <x v="10"/>
    <s v="50d796bf-b1cd-4324-9e1a-064848f110c8"/>
    <s v="March 19, 2025 8:54:51 AM"/>
    <s v="March 19, 2025 9:21:54 AM"/>
    <s v="March 19, 2025 9:24:35 AM"/>
  </r>
  <r>
    <s v="Week2"/>
    <x v="8"/>
    <x v="46"/>
    <s v="KESHA BLAKE"/>
    <n v="3.5"/>
    <x v="10"/>
    <s v="50d796bf-b1cd-4324-9e1a-064848f110c8"/>
    <s v="March 19, 2025 6:36:58 AM"/>
    <s v="March 19, 2025 7:48:56 AM"/>
    <s v="March 19, 2025 8:00:38 AM"/>
  </r>
  <r>
    <s v="Week2"/>
    <x v="8"/>
    <x v="46"/>
    <s v="WILLIE FREEMAN"/>
    <n v="3.5"/>
    <x v="10"/>
    <s v="50d796bf-b1cd-4324-9e1a-064848f110c8"/>
    <s v="March 19, 2025 9:54:28 AM"/>
    <s v="March 19, 2025 10:51:31 AM"/>
    <s v="March 19, 2025 10:51:31 AM"/>
  </r>
  <r>
    <s v="Week2"/>
    <x v="8"/>
    <x v="46"/>
    <s v="BRENDA JOHNSON"/>
    <n v="3.5"/>
    <x v="10"/>
    <s v="50d796bf-b1cd-4324-9e1a-064848f110c8"/>
    <s v="March 19, 2025 11:09:27 AM"/>
    <s v="March 19, 2025 12:17:32 PM"/>
    <s v="March 19, 2025 12:29:19 PM"/>
  </r>
  <r>
    <s v="Week2"/>
    <x v="8"/>
    <x v="46"/>
    <s v="PATRICK PARRISH"/>
    <n v="3.5"/>
    <x v="10"/>
    <s v="50d796bf-b1cd-4324-9e1a-064848f110c8"/>
    <s v="March 19, 2025 5:14:59 AM"/>
    <s v="March 19, 2025 5:35:54 AM"/>
    <s v="March 19, 2025 5:37:38 AM"/>
  </r>
  <r>
    <s v="Week2"/>
    <x v="8"/>
    <x v="46"/>
    <s v="HELEN GARNER"/>
    <n v="3.5"/>
    <x v="10"/>
    <s v="50d796bf-b1cd-4324-9e1a-064848f110c8"/>
    <s v="March 19, 2025 10:20:20 AM"/>
    <s v="March 19, 2025 10:35:58 AM"/>
    <s v="March 19, 2025 10:37:44 AM"/>
  </r>
  <r>
    <s v="Week2"/>
    <x v="8"/>
    <x v="46"/>
    <s v="DIANA OWENS"/>
    <n v="3.5"/>
    <x v="10"/>
    <s v="50d796bf-b1cd-4324-9e1a-064848f110c8"/>
    <s v="March 19, 2025 1:21:58 PM"/>
    <s v="March 19, 2025 2:16:28 PM"/>
    <s v="March 19, 2025 2:18:14 PM"/>
  </r>
  <r>
    <s v="Week2"/>
    <x v="8"/>
    <x v="46"/>
    <s v="BENNETT LOVE"/>
    <n v="3.5"/>
    <x v="10"/>
    <s v="50d796bf-b1cd-4324-9e1a-064848f110c8"/>
    <s v="March 19, 2025 11:44:55 AM"/>
    <s v="March 19, 2025 12:40:59 PM"/>
    <s v="March 19, 2025 12:46:02 PM"/>
  </r>
  <r>
    <s v="Week2"/>
    <x v="12"/>
    <x v="23"/>
    <s v="ROBERT JOHNSON"/>
    <n v="3.5"/>
    <x v="15"/>
    <s v="f9f456ad-41aa-4d84-8eab-43846f7ddc69"/>
    <s v="March 17, 2025 5:38:52 PM"/>
    <s v="March 17, 2025 6:48:59 PM"/>
    <s v="March 17, 2025 6:50:40 PM"/>
  </r>
  <r>
    <s v="Week2"/>
    <x v="12"/>
    <x v="23"/>
    <s v="BRYAN IBARRA"/>
    <n v="3.5"/>
    <x v="15"/>
    <s v="f9f456ad-41aa-4d84-8eab-43846f7ddc69"/>
    <s v="March 17, 2025 2:27:56 PM"/>
    <s v="March 17, 2025 3:15:33 PM"/>
    <s v="March 17, 2025 3:15:55 PM"/>
  </r>
  <r>
    <s v="Week2"/>
    <x v="12"/>
    <x v="23"/>
    <s v="FERNANDO DIAZ ESTRADA"/>
    <n v="3.5"/>
    <x v="15"/>
    <s v="f9f456ad-41aa-4d84-8eab-43846f7ddc69"/>
    <s v="March 17, 2025 9:14:21 PM"/>
    <s v="March 17, 2025 9:31:27 PM"/>
    <s v="March 17, 2025 9:33:44 PM"/>
  </r>
  <r>
    <s v="Week2"/>
    <x v="12"/>
    <x v="23"/>
    <s v="OMAR ELASHI"/>
    <n v="3.5"/>
    <x v="15"/>
    <s v="f9f456ad-41aa-4d84-8eab-43846f7ddc69"/>
    <s v="March 17, 2025 5:38:52 PM"/>
    <s v="March 17, 2025 5:54:56 PM"/>
    <s v="March 17, 2025 5:59:02 PM"/>
  </r>
  <r>
    <s v="Week2"/>
    <x v="12"/>
    <x v="23"/>
    <s v="KHANH LA"/>
    <n v="3.5"/>
    <x v="15"/>
    <s v="f9f456ad-41aa-4d84-8eab-43846f7ddc69"/>
    <s v="March 17, 2025 4:51:54 PM"/>
    <s v="March 17, 2025 5:00:28 PM"/>
    <s v="March 17, 2025 5:02:11 PM"/>
  </r>
  <r>
    <s v="Week2"/>
    <x v="12"/>
    <x v="23"/>
    <s v="GRACIE SMITH"/>
    <n v="3.5"/>
    <x v="15"/>
    <s v="f9f456ad-41aa-4d84-8eab-43846f7ddc69"/>
    <s v="March 17, 2025 7:31:28 PM"/>
    <s v="March 17, 2025 8:21:25 PM"/>
    <s v="March 17, 2025 8:29:27 PM"/>
  </r>
  <r>
    <s v="Week2"/>
    <x v="12"/>
    <x v="23"/>
    <s v="MARIA SALAS"/>
    <n v="3.5"/>
    <x v="15"/>
    <s v="f9f456ad-41aa-4d84-8eab-43846f7ddc69"/>
    <s v="March 17, 2025 3:34:59 PM"/>
    <s v="March 17, 2025 4:01:25 PM"/>
    <s v="March 17, 2025 4:05:53 PM"/>
  </r>
  <r>
    <s v="Week2"/>
    <x v="12"/>
    <x v="23"/>
    <s v="ASHLEY ARMSTRONG"/>
    <n v="3.5"/>
    <x v="15"/>
    <s v="f9f456ad-41aa-4d84-8eab-43846f7ddc69"/>
    <s v="March 17, 2025 5:38:52 PM"/>
    <s v="March 17, 2025 6:36:29 PM"/>
    <s v="March 17, 2025 6:39:29 PM"/>
  </r>
  <r>
    <s v="Week2"/>
    <x v="12"/>
    <x v="23"/>
    <s v="RYAN LADAY"/>
    <n v="3.5"/>
    <x v="15"/>
    <s v="f9f456ad-41aa-4d84-8eab-43846f7ddc69"/>
    <s v="March 17, 2025 5:38:52 PM"/>
    <s v="March 17, 2025 6:07:56 PM"/>
    <s v="March 17, 2025 6:10:35 PM"/>
  </r>
  <r>
    <s v="Week2"/>
    <x v="12"/>
    <x v="23"/>
    <s v="BLAS MARTINEZ"/>
    <n v="3.5"/>
    <x v="15"/>
    <s v="f9f456ad-41aa-4d84-8eab-43846f7ddc69"/>
    <s v="March 17, 2025 6:24:29 PM"/>
    <s v="March 17, 2025 7:07:27 PM"/>
    <s v="March 17, 2025 7:09:54 PM"/>
  </r>
  <r>
    <s v="Week2"/>
    <x v="11"/>
    <x v="23"/>
    <s v="JASON WHITE"/>
    <n v="3.5"/>
    <x v="15"/>
    <s v="9f444ebd-1287-4b4b-995f-efeb191e520e"/>
    <s v="March 20, 2025 2:07:55 PM"/>
    <s v="March 20, 2025 2:24:57 PM"/>
    <s v="March 20, 2025 2:28:33 PM"/>
  </r>
  <r>
    <s v="Week2"/>
    <x v="11"/>
    <x v="23"/>
    <s v="LATONIA ROBERSON"/>
    <n v="3.5"/>
    <x v="15"/>
    <s v="9f444ebd-1287-4b4b-995f-efeb191e520e"/>
    <s v="March 20, 2025 4:21:52 PM"/>
    <s v="March 20, 2025 5:17:23 PM"/>
    <s v="March 20, 2025 5:21:47 PM"/>
  </r>
  <r>
    <s v="Week2"/>
    <x v="11"/>
    <x v="23"/>
    <s v="FRANCIS ZALACE- LEGER"/>
    <n v="3.5"/>
    <x v="15"/>
    <s v="9f444ebd-1287-4b4b-995f-efeb191e520e"/>
    <s v="March 20, 2025 5:03:53 PM"/>
    <s v="March 20, 2025 5:41:55 PM"/>
    <s v="March 20, 2025 5:48:15 PM"/>
  </r>
  <r>
    <s v="Week2"/>
    <x v="11"/>
    <x v="23"/>
    <s v="Eddie Solis "/>
    <n v="3.5"/>
    <x v="15"/>
    <s v="9f444ebd-1287-4b4b-995f-efeb191e520e"/>
    <s v="March 20, 2025 7:56:59 PM"/>
    <s v="March 20, 2025 8:05:57 PM"/>
    <s v="March 20, 2025 8:06:33 PM"/>
  </r>
  <r>
    <s v="Week2"/>
    <x v="11"/>
    <x v="23"/>
    <s v="SHEILA GREGORY"/>
    <n v="3.5"/>
    <x v="15"/>
    <s v="9f444ebd-1287-4b4b-995f-efeb191e520e"/>
    <s v="March 20, 2025 8:28:59 PM"/>
    <s v="March 20, 2025 8:57:15 PM"/>
    <s v="March 20, 2025 8:57:16 PM"/>
  </r>
  <r>
    <s v="Week2"/>
    <x v="11"/>
    <x v="23"/>
    <s v="ENRIQUE MARTINEZ"/>
    <n v="3.5"/>
    <x v="15"/>
    <s v="9f444ebd-1287-4b4b-995f-efeb191e520e"/>
    <s v="March 20, 2025 2:53:24 PM"/>
    <s v="March 20, 2025 3:45:57 PM"/>
    <s v="March 20, 2025 4:07:55 PM"/>
  </r>
  <r>
    <s v="Week2"/>
    <x v="11"/>
    <x v="23"/>
    <s v="CHRISTOPHER SIMPSON"/>
    <n v="3.5"/>
    <x v="15"/>
    <s v="9f444ebd-1287-4b4b-995f-efeb191e520e"/>
    <s v="March 20, 2025 7:02:56 PM"/>
    <s v="March 20, 2025 7:38:55 PM"/>
    <s v="March 20, 2025 7:40:51 PM"/>
  </r>
  <r>
    <s v="Week2"/>
    <x v="9"/>
    <x v="23"/>
    <s v="CLARITA MASCARDO"/>
    <n v="3.5"/>
    <x v="15"/>
    <s v="26190cdc-e7b1-4e59-87db-bc5672b964f9"/>
    <s v="March 21, 2025 2:46:24 PM"/>
    <s v="March 21, 2025 3:02:24 PM"/>
    <s v="March 21, 2025 3:05:52 PM"/>
  </r>
  <r>
    <s v="Week2"/>
    <x v="9"/>
    <x v="23"/>
    <s v="EDDIE  BLAYLOCK"/>
    <n v="3.5"/>
    <x v="15"/>
    <s v="26190cdc-e7b1-4e59-87db-bc5672b964f9"/>
    <s v="March 21, 2025 4:23:28 PM"/>
    <s v="March 21, 2025 4:51:25 PM"/>
    <s v="March 21, 2025 4:56:59 PM"/>
  </r>
  <r>
    <s v="Week2"/>
    <x v="9"/>
    <x v="23"/>
    <s v="JERILEA SMITH"/>
    <n v="3.5"/>
    <x v="15"/>
    <s v="26190cdc-e7b1-4e59-87db-bc5672b964f9"/>
    <s v="March 21, 2025 6:51:58 PM"/>
    <s v="March 21, 2025 7:04:59 PM"/>
    <s v="March 21, 2025 7:09:18 PM"/>
  </r>
  <r>
    <s v="Week2"/>
    <x v="9"/>
    <x v="23"/>
    <s v="Kaye Easterday"/>
    <n v="3.5"/>
    <x v="15"/>
    <s v="26190cdc-e7b1-4e59-87db-bc5672b964f9"/>
    <s v="March 21, 2025 7:30:56 PM"/>
    <s v="March 21, 2025 7:47:26 PM"/>
    <s v="March 21, 2025 7:51:05 PM"/>
  </r>
  <r>
    <s v="Week2"/>
    <x v="9"/>
    <x v="23"/>
    <s v="ANTONIA PINA"/>
    <n v="3.5"/>
    <x v="15"/>
    <s v="26190cdc-e7b1-4e59-87db-bc5672b964f9"/>
    <s v="March 21, 2025 8:23:58 PM"/>
    <s v="March 21, 2025 8:42:28 PM"/>
    <s v="March 21, 2025 9:07:03 PM"/>
  </r>
  <r>
    <s v="Week2"/>
    <x v="9"/>
    <x v="23"/>
    <s v="CLAUDIETHA HODGE"/>
    <n v="3.5"/>
    <x v="15"/>
    <s v="26190cdc-e7b1-4e59-87db-bc5672b964f9"/>
    <s v="March 21, 2025 5:31:58 PM"/>
    <s v="March 21, 2025 6:20:59 PM"/>
    <s v="March 21, 2025 6:27:21 PM"/>
  </r>
  <r>
    <s v="Week2"/>
    <x v="9"/>
    <x v="23"/>
    <s v="JASON MANZANO"/>
    <n v="3.5"/>
    <x v="15"/>
    <s v="26190cdc-e7b1-4e59-87db-bc5672b964f9"/>
    <s v="March 21, 2025 9:04:29 PM"/>
    <s v="March 21, 2025 9:19:56 PM"/>
    <s v="March 21, 2025 9:22:19 PM"/>
  </r>
  <r>
    <s v="Week2"/>
    <x v="9"/>
    <x v="23"/>
    <s v="JOHN OSBORNE"/>
    <n v="3.5"/>
    <x v="15"/>
    <s v="26190cdc-e7b1-4e59-87db-bc5672b964f9"/>
    <s v="March 21, 2025 3:41:23 PM"/>
    <s v="March 21, 2025 4:08:21 PM"/>
    <s v="March 21, 2025 4:10:02 PM"/>
  </r>
  <r>
    <s v="Week2"/>
    <x v="10"/>
    <x v="23"/>
    <s v="JOSE MEDINA-VELASQUEZ"/>
    <n v="3.5"/>
    <x v="15"/>
    <s v="c41eb734-4219-4ea4-9cac-10d4946d5fe3"/>
    <s v="March 22, 2025 3:49:23 PM"/>
    <s v="March 22, 2025 3:56:21 PM"/>
    <s v="March 22, 2025 3:59:44 PM"/>
  </r>
  <r>
    <s v="Week2"/>
    <x v="10"/>
    <x v="23"/>
    <s v="Ocie  Swaim "/>
    <n v="3.5"/>
    <x v="15"/>
    <s v="c41eb734-4219-4ea4-9cac-10d4946d5fe3"/>
    <s v="March 22, 2025 6:56:25 PM"/>
    <s v="March 22, 2025 7:13:29 PM"/>
    <s v="March 22, 2025 7:16:20 PM"/>
  </r>
  <r>
    <s v="Week2"/>
    <x v="10"/>
    <x v="23"/>
    <s v="URVASHI MEHTA"/>
    <n v="3.5"/>
    <x v="15"/>
    <s v="c41eb734-4219-4ea4-9cac-10d4946d5fe3"/>
    <s v="March 22, 2025 8:15:28 PM"/>
    <s v="March 22, 2025 8:58:59 PM"/>
    <s v="March 22, 2025 9:03:03 PM"/>
  </r>
  <r>
    <s v="Week2"/>
    <x v="10"/>
    <x v="23"/>
    <s v="KEISHANA SAULTERS"/>
    <n v="3.5"/>
    <x v="15"/>
    <s v="c41eb734-4219-4ea4-9cac-10d4946d5fe3"/>
    <s v="March 22, 2025 4:09:56 PM"/>
    <s v="March 22, 2025 5:16:05 PM"/>
    <s v="March 22, 2025 5:16:05 PM"/>
  </r>
  <r>
    <s v="Week2"/>
    <x v="13"/>
    <x v="23"/>
    <s v="COURTNEY EASLEY"/>
    <n v="3.5"/>
    <x v="15"/>
    <s v="9cc8cd15-00c2-4202-b51e-84f3f0c958f3"/>
    <s v="March 23, 2025 5:53:58 PM"/>
    <s v="March 23, 2025 6:51:21 PM"/>
    <s v="March 23, 2025 7:23:06 PM"/>
  </r>
  <r>
    <s v="Week2"/>
    <x v="13"/>
    <x v="23"/>
    <s v="APPLE GILDER"/>
    <n v="3.5"/>
    <x v="15"/>
    <s v="9cc8cd15-00c2-4202-b51e-84f3f0c958f3"/>
    <s v="March 23, 2025 10:33:22 PM"/>
    <s v="March 23, 2025 11:01:56 PM"/>
    <s v="March 23, 2025 11:05:02 PM"/>
  </r>
  <r>
    <s v="Week2"/>
    <x v="13"/>
    <x v="23"/>
    <s v="JAMES KUSSEROW"/>
    <n v="3.5"/>
    <x v="15"/>
    <s v="9cc8cd15-00c2-4202-b51e-84f3f0c958f3"/>
    <s v="March 23, 2025 7:55:58 PM"/>
    <s v="March 23, 2025 8:24:25 PM"/>
    <s v="March 23, 2025 8:28:14 PM"/>
  </r>
  <r>
    <s v="Week2"/>
    <x v="13"/>
    <x v="23"/>
    <s v="WANDA LEONARD"/>
    <n v="3.5"/>
    <x v="15"/>
    <s v="9cc8cd15-00c2-4202-b51e-84f3f0c958f3"/>
    <s v="March 23, 2025 9:52:56 PM"/>
    <s v="March 23, 2025 10:16:25 PM"/>
    <s v="March 23, 2025 10:23:03 PM"/>
  </r>
  <r>
    <s v="Week2"/>
    <x v="13"/>
    <x v="23"/>
    <s v="ZEANDRA GATELEY"/>
    <n v="0"/>
    <x v="15"/>
    <s v="9cc8cd15-00c2-4202-b51e-84f3f0c958f3"/>
    <s v="March 23, 2025 5:26:25 PM"/>
    <s v="March 23, 2025 5:46:24 PM"/>
    <s v="March 23, 2025 5:46:51 PM"/>
  </r>
  <r>
    <s v="Week2"/>
    <x v="13"/>
    <x v="23"/>
    <s v="MARIO DAWKINS"/>
    <n v="3.5"/>
    <x v="15"/>
    <s v="9cc8cd15-00c2-4202-b51e-84f3f0c958f3"/>
    <s v="March 23, 2025 9:01:29 PM"/>
    <s v="March 23, 2025 9:14:53 PM"/>
    <s v="March 23, 2025 9:16:37 PM"/>
  </r>
  <r>
    <s v="Week2"/>
    <x v="12"/>
    <x v="24"/>
    <s v="KYLE ROACH"/>
    <n v="3.5"/>
    <x v="16"/>
    <s v="6c744ba9-03fa-4caf-bb08-1e42b50279ca"/>
    <s v="March 17, 2025 7:21:58 AM"/>
    <s v="March 17, 2025 7:31:26 AM"/>
    <s v="March 17, 2025 7:32:59 AM"/>
  </r>
  <r>
    <s v="Week2"/>
    <x v="12"/>
    <x v="24"/>
    <s v="RAFAEL ORTIZ"/>
    <n v="3.5"/>
    <x v="16"/>
    <s v="6c744ba9-03fa-4caf-bb08-1e42b50279ca"/>
    <s v="March 17, 2025 11:05:59 AM"/>
    <s v="March 17, 2025 11:28:53 AM"/>
    <s v="March 17, 2025 11:30:33 AM"/>
  </r>
  <r>
    <s v="Week2"/>
    <x v="12"/>
    <x v="24"/>
    <s v="Bessie Scott"/>
    <n v="3.5"/>
    <x v="16"/>
    <s v="6c744ba9-03fa-4caf-bb08-1e42b50279ca"/>
    <s v="March 17, 2025 12:59:59 PM"/>
    <s v="March 17, 2025 1:20:29 PM"/>
    <s v="March 17, 2025 1:23:13 PM"/>
  </r>
  <r>
    <s v="Week2"/>
    <x v="12"/>
    <x v="24"/>
    <s v="LIZETTE CRUZ"/>
    <n v="3.5"/>
    <x v="16"/>
    <s v="6c744ba9-03fa-4caf-bb08-1e42b50279ca"/>
    <s v="March 17, 2025 8:25:54 AM"/>
    <s v="March 17, 2025 8:41:26 AM"/>
    <s v="March 17, 2025 8:44:32 AM"/>
  </r>
  <r>
    <s v="Week2"/>
    <x v="12"/>
    <x v="24"/>
    <s v="MARIA FLORES"/>
    <n v="3.5"/>
    <x v="16"/>
    <s v="6c744ba9-03fa-4caf-bb08-1e42b50279ca"/>
    <s v="March 17, 2025 9:31:56 AM"/>
    <s v="March 17, 2025 9:44:53 AM"/>
    <s v="March 17, 2025 9:47:49 AM"/>
  </r>
  <r>
    <s v="Week2"/>
    <x v="12"/>
    <x v="24"/>
    <s v="CRUZ MORENO"/>
    <n v="0"/>
    <x v="16"/>
    <s v="6c744ba9-03fa-4caf-bb08-1e42b50279ca"/>
    <s v="March 17, 2025 9:55:55 AM"/>
    <s v="March 17, 2025 10:14:27 AM"/>
    <s v="March 17, 2025 10:18:04 AM"/>
  </r>
  <r>
    <s v="Week2"/>
    <x v="12"/>
    <x v="24"/>
    <s v="ROBERT RODRIGUEZ"/>
    <n v="3.5"/>
    <x v="16"/>
    <s v="6c744ba9-03fa-4caf-bb08-1e42b50279ca"/>
    <s v="March 17, 2025 7:50:55 AM"/>
    <s v="March 17, 2025 8:13:29 AM"/>
    <s v="March 17, 2025 8:14:48 AM"/>
  </r>
  <r>
    <s v="Week2"/>
    <x v="12"/>
    <x v="24"/>
    <s v="RODNEY COOPER"/>
    <n v="3.5"/>
    <x v="16"/>
    <s v="6c744ba9-03fa-4caf-bb08-1e42b50279ca"/>
    <s v="March 17, 2025 7:50:55 AM"/>
    <s v="March 17, 2025 8:13:29 AM"/>
    <s v="March 17, 2025 8:14:47 AM"/>
  </r>
  <r>
    <s v="Week2"/>
    <x v="12"/>
    <x v="24"/>
    <s v="JACQULINE JONES"/>
    <n v="3.5"/>
    <x v="16"/>
    <s v="6c744ba9-03fa-4caf-bb08-1e42b50279ca"/>
    <s v="March 17, 2025 10:53:29 AM"/>
    <s v="March 17, 2025 11:14:30 AM"/>
    <s v="March 17, 2025 11:16:32 AM"/>
  </r>
  <r>
    <s v="Week2"/>
    <x v="7"/>
    <x v="25"/>
    <s v="Manuela  Martinez "/>
    <n v="3.5"/>
    <x v="3"/>
    <s v="f98090d3-9c43-4685-96ee-0abcbcdb1e97"/>
    <s v="March 18, 2025 7:15:21 PM"/>
    <s v="March 18, 2025 7:47:22 PM"/>
    <s v="March 18, 2025 7:56:30 PM"/>
  </r>
  <r>
    <s v="Week2"/>
    <x v="7"/>
    <x v="25"/>
    <s v="BARBARA DOSSETT"/>
    <n v="3.5"/>
    <x v="3"/>
    <s v="f98090d3-9c43-4685-96ee-0abcbcdb1e97"/>
    <s v="March 18, 2025 7:15:21 PM"/>
    <s v="March 18, 2025 7:36:58 PM"/>
    <s v="March 18, 2025 7:41:37 PM"/>
  </r>
  <r>
    <s v="Week2"/>
    <x v="7"/>
    <x v="25"/>
    <s v="MARK HAHN"/>
    <n v="3.5"/>
    <x v="3"/>
    <s v="f98090d3-9c43-4685-96ee-0abcbcdb1e97"/>
    <s v="March 18, 2025 3:26:58 PM"/>
    <s v="March 18, 2025 4:20:56 PM"/>
    <s v="March 18, 2025 4:23:03 PM"/>
  </r>
  <r>
    <s v="Week2"/>
    <x v="7"/>
    <x v="25"/>
    <s v="ALVIN MARSHALL"/>
    <n v="3.5"/>
    <x v="3"/>
    <s v="f98090d3-9c43-4685-96ee-0abcbcdb1e97"/>
    <s v="March 18, 2025 3:43:56 PM"/>
    <s v="March 18, 2025 4:27:25 PM"/>
    <s v="March 18, 2025 4:37:21 PM"/>
  </r>
  <r>
    <s v="Week2"/>
    <x v="7"/>
    <x v="25"/>
    <s v="ANGELA ALDRIDGE"/>
    <n v="3.5"/>
    <x v="3"/>
    <s v="f98090d3-9c43-4685-96ee-0abcbcdb1e97"/>
    <s v="March 18, 2025 5:16:28 PM"/>
    <s v="March 18, 2025 6:38:57 PM"/>
    <s v="March 18, 2025 6:42:56 PM"/>
  </r>
  <r>
    <s v="Week2"/>
    <x v="7"/>
    <x v="25"/>
    <s v="JAMES SMITH"/>
    <n v="3.5"/>
    <x v="3"/>
    <s v="f98090d3-9c43-4685-96ee-0abcbcdb1e97"/>
    <s v="March 18, 2025 8:13:29 PM"/>
    <s v="March 18, 2025 8:34:54 PM"/>
    <s v="March 18, 2025 8:40:42 PM"/>
  </r>
  <r>
    <s v="Week2"/>
    <x v="7"/>
    <x v="25"/>
    <s v="BETTYE REDDICK"/>
    <n v="3.5"/>
    <x v="3"/>
    <s v="f98090d3-9c43-4685-96ee-0abcbcdb1e97"/>
    <s v="March 18, 2025 5:46:54 PM"/>
    <s v="March 18, 2025 6:22:29 PM"/>
    <s v="March 18, 2025 6:28:24 PM"/>
  </r>
  <r>
    <s v="Week2"/>
    <x v="7"/>
    <x v="25"/>
    <s v="JAMES SMITH"/>
    <n v="3.5"/>
    <x v="3"/>
    <s v="f98090d3-9c43-4685-96ee-0abcbcdb1e97"/>
    <s v="March 18, 2025 5:16:28 PM"/>
    <s v="March 18, 2025 6:12:58 PM"/>
    <s v="March 18, 2025 6:14:37 PM"/>
  </r>
  <r>
    <s v="Week2"/>
    <x v="7"/>
    <x v="25"/>
    <s v="ASHLEE HILLS"/>
    <n v="3.5"/>
    <x v="3"/>
    <s v="f98090d3-9c43-4685-96ee-0abcbcdb1e97"/>
    <s v="March 18, 2025 9:02:29 PM"/>
    <s v="March 18, 2025 9:23:58 PM"/>
    <s v="March 18, 2025 9:25:15 PM"/>
  </r>
  <r>
    <s v="Week2"/>
    <x v="11"/>
    <x v="25"/>
    <s v="CHERYL LEE"/>
    <n v="3.5"/>
    <x v="3"/>
    <s v="895ff9e2-8f20-41ac-8cf0-d05b302028d9"/>
    <s v="March 20, 2025 5:05:54 PM"/>
    <s v="March 20, 2025 5:30:00 PM"/>
    <s v="March 20, 2025 5:38:42 PM"/>
  </r>
  <r>
    <s v="Week2"/>
    <x v="11"/>
    <x v="25"/>
    <s v="SHEILA BURGESS"/>
    <n v="3.5"/>
    <x v="3"/>
    <s v="895ff9e2-8f20-41ac-8cf0-d05b302028d9"/>
    <s v="March 20, 2025 3:00:27 PM"/>
    <s v="March 20, 2025 3:48:52 PM"/>
    <s v="March 20, 2025 4:04:11 PM"/>
  </r>
  <r>
    <s v="Week2"/>
    <x v="11"/>
    <x v="25"/>
    <s v="JOYCE WOMACK"/>
    <n v="3.5"/>
    <x v="3"/>
    <s v="895ff9e2-8f20-41ac-8cf0-d05b302028d9"/>
    <s v="March 20, 2025 9:00:27 PM"/>
    <s v="March 20, 2025 9:17:58 PM"/>
    <s v="March 20, 2025 9:33:34 PM"/>
  </r>
  <r>
    <s v="Week2"/>
    <x v="12"/>
    <x v="26"/>
    <s v="JACOB CANTU"/>
    <n v="3.5"/>
    <x v="17"/>
    <s v="e631d086-24f5-492a-aaa6-656b59275fe0"/>
    <s v="March 17, 2025 2:02:56 PM"/>
    <s v="March 17, 2025 2:23:27 PM"/>
    <s v="March 17, 2025 2:24:56 PM"/>
  </r>
  <r>
    <s v="Week2"/>
    <x v="12"/>
    <x v="26"/>
    <s v="MADIE PRENTICE"/>
    <n v="3.5"/>
    <x v="17"/>
    <s v="e631d086-24f5-492a-aaa6-656b59275fe0"/>
    <s v="March 17, 2025 9:20:58 AM"/>
    <s v="March 17, 2025 9:21:27 AM"/>
    <s v="March 17, 2025 9:32:51 AM"/>
  </r>
  <r>
    <s v="Week2"/>
    <x v="12"/>
    <x v="26"/>
    <s v="AUSTIN SALLEY"/>
    <n v="3.5"/>
    <x v="17"/>
    <s v="e631d086-24f5-492a-aaa6-656b59275fe0"/>
    <s v="March 17, 2025 3:41:07 PM"/>
    <s v="March 17, 2025 3:51:59 PM"/>
    <s v="March 17, 2025 3:53:49 PM"/>
  </r>
  <r>
    <s v="Week2"/>
    <x v="12"/>
    <x v="26"/>
    <s v="CHARLENE DAVIS"/>
    <n v="3.5"/>
    <x v="17"/>
    <s v="e631d086-24f5-492a-aaa6-656b59275fe0"/>
    <s v="March 17, 2025 3:24:28 PM"/>
    <s v="March 17, 2025 4:15:56 PM"/>
    <s v="March 17, 2025 4:19:12 PM"/>
  </r>
  <r>
    <s v="Week2"/>
    <x v="12"/>
    <x v="26"/>
    <s v="JAMES SMITH"/>
    <n v="3.5"/>
    <x v="17"/>
    <s v="e631d086-24f5-492a-aaa6-656b59275fe0"/>
    <s v="March 17, 2025 5:02:04 PM"/>
    <s v="March 17, 2025 5:17:24 PM"/>
    <s v="March 17, 2025 5:19:52 PM"/>
  </r>
  <r>
    <s v="Week2"/>
    <x v="12"/>
    <x v="26"/>
    <s v="JENNIFER HUTTON"/>
    <n v="3.5"/>
    <x v="17"/>
    <s v="e631d086-24f5-492a-aaa6-656b59275fe0"/>
    <s v="March 17, 2025 2:35:29 PM"/>
    <s v="March 17, 2025 3:01:59 PM"/>
    <s v="March 17, 2025 3:06:30 PM"/>
  </r>
  <r>
    <s v="Week2"/>
    <x v="12"/>
    <x v="26"/>
    <s v="ODILIA RODRIGUEZ"/>
    <n v="3.5"/>
    <x v="17"/>
    <s v="e631d086-24f5-492a-aaa6-656b59275fe0"/>
    <s v="March 17, 2025 1:37:26 PM"/>
    <s v="March 17, 2025 2:31:29 PM"/>
    <s v="March 17, 2025 2:38:30 PM"/>
  </r>
  <r>
    <s v="Week2"/>
    <x v="12"/>
    <x v="26"/>
    <s v="MICHAEL WAKEFIELD"/>
    <n v="3.5"/>
    <x v="17"/>
    <s v="e631d086-24f5-492a-aaa6-656b59275fe0"/>
    <s v="March 17, 2025 11:07:22 AM"/>
    <s v="March 17, 2025 11:35:19 AM"/>
    <s v="March 17, 2025 12:01:25 PM"/>
  </r>
  <r>
    <s v="Week2"/>
    <x v="12"/>
    <x v="26"/>
    <s v="ALBERTO COTA"/>
    <n v="3.5"/>
    <x v="17"/>
    <s v="e631d086-24f5-492a-aaa6-656b59275fe0"/>
    <s v="March 17, 2025 4:45:28 PM"/>
    <s v="March 17, 2025 5:34:29 PM"/>
    <s v="March 17, 2025 5:38:14 PM"/>
  </r>
  <r>
    <s v="Week2"/>
    <x v="12"/>
    <x v="26"/>
    <s v="ROY WILSON"/>
    <n v="3.5"/>
    <x v="17"/>
    <s v="e631d086-24f5-492a-aaa6-656b59275fe0"/>
    <s v="March 17, 2025 10:18:25 AM"/>
    <s v="March 17, 2025 10:32:26 AM"/>
    <s v="March 17, 2025 10:36:35 AM"/>
  </r>
  <r>
    <s v="Week2"/>
    <x v="12"/>
    <x v="26"/>
    <s v="NATALIE JOHNSON"/>
    <n v="3.5"/>
    <x v="17"/>
    <s v="e631d086-24f5-492a-aaa6-656b59275fe0"/>
    <s v="March 17, 2025 1:02:54 PM"/>
    <s v="March 17, 2025 1:17:00 PM"/>
    <s v="March 17, 2025 1:19:43 PM"/>
  </r>
  <r>
    <s v="Week2"/>
    <x v="7"/>
    <x v="26"/>
    <s v="NORMAN NOSSAMAN"/>
    <n v="3.5"/>
    <x v="17"/>
    <s v="6a30c435-1a76-4d4d-b103-8e06c95c9435"/>
    <s v="March 18, 2025 3:50:24 PM"/>
    <s v="March 18, 2025 4:10:26 PM"/>
    <s v="March 18, 2025 4:12:12 PM"/>
  </r>
  <r>
    <s v="Week2"/>
    <x v="7"/>
    <x v="26"/>
    <s v="ALBERTO COTA"/>
    <n v="3.5"/>
    <x v="17"/>
    <s v="6a30c435-1a76-4d4d-b103-8e06c95c9435"/>
    <s v="March 18, 2025 4:45:19 PM"/>
    <s v="March 18, 2025 5:56:59 PM"/>
    <s v="March 18, 2025 6:00:17 PM"/>
  </r>
  <r>
    <s v="Week2"/>
    <x v="7"/>
    <x v="26"/>
    <s v="CLIFFORD BOARDMAN"/>
    <n v="3.5"/>
    <x v="17"/>
    <s v="6a30c435-1a76-4d4d-b103-8e06c95c9435"/>
    <s v="March 18, 2025 11:37:58 AM"/>
    <s v="March 18, 2025 12:18:58 PM"/>
    <s v="March 18, 2025 12:18:58 PM"/>
  </r>
  <r>
    <s v="Week2"/>
    <x v="7"/>
    <x v="26"/>
    <s v="MICHAEL WAKEFIELD"/>
    <n v="3.5"/>
    <x v="17"/>
    <s v="6a30c435-1a76-4d4d-b103-8e06c95c9435"/>
    <s v="March 18, 2025 4:45:19 PM"/>
    <s v="March 18, 2025 5:38:23 PM"/>
    <s v="March 18, 2025 5:40:32 PM"/>
  </r>
  <r>
    <s v="Week2"/>
    <x v="7"/>
    <x v="26"/>
    <s v="KALEB JUSTISS"/>
    <n v="3.5"/>
    <x v="17"/>
    <s v="6a30c435-1a76-4d4d-b103-8e06c95c9435"/>
    <s v="March 18, 2025 4:45:19 PM"/>
    <s v="March 18, 2025 5:24:43 PM"/>
    <s v="March 18, 2025 5:24:43 PM"/>
  </r>
  <r>
    <s v="Week2"/>
    <x v="7"/>
    <x v="26"/>
    <s v="NATASHA LUTSCH"/>
    <n v="3.5"/>
    <x v="17"/>
    <s v="6a30c435-1a76-4d4d-b103-8e06c95c9435"/>
    <s v="March 18, 2025 1:45:24 PM"/>
    <s v="March 18, 2025 2:17:23 PM"/>
    <s v="March 18, 2025 2:20:02 PM"/>
  </r>
  <r>
    <s v="Week2"/>
    <x v="7"/>
    <x v="26"/>
    <s v="RUDOLPH RIZO"/>
    <n v="7"/>
    <x v="17"/>
    <s v="6a30c435-1a76-4d4d-b103-8e06c95c9435"/>
    <s v="March 18, 2025 2:52:27 PM"/>
    <s v="March 18, 2025 3:29:56 PM"/>
    <s v="March 18, 2025 3:33:48 PM"/>
  </r>
  <r>
    <s v="Week2"/>
    <x v="7"/>
    <x v="26"/>
    <s v="THOMAS MALONEY"/>
    <n v="3.5"/>
    <x v="17"/>
    <s v="6a30c435-1a76-4d4d-b103-8e06c95c9435"/>
    <s v="March 18, 2025 1:45:24 PM"/>
    <s v="March 18, 2025 1:57:23 PM"/>
    <s v="March 18, 2025 1:58:53 PM"/>
  </r>
  <r>
    <s v="Week2"/>
    <x v="7"/>
    <x v="26"/>
    <s v="PAT KILPATRICK"/>
    <n v="3.5"/>
    <x v="17"/>
    <s v="6a30c435-1a76-4d4d-b103-8e06c95c9435"/>
    <s v="March 18, 2025 10:09:38 AM"/>
    <s v="March 18, 2025 11:01:47 AM"/>
    <s v="March 18, 2025 11:01:47 AM"/>
  </r>
  <r>
    <s v="Week2"/>
    <x v="7"/>
    <x v="26"/>
    <s v="TERRY HAWTHORNE"/>
    <n v="3.5"/>
    <x v="17"/>
    <s v="6a30c435-1a76-4d4d-b103-8e06c95c9435"/>
    <s v="March 18, 2025 12:11:29 PM"/>
    <s v="March 18, 2025 12:41:29 PM"/>
    <s v="March 18, 2025 12:45:54 PM"/>
  </r>
  <r>
    <s v="Week2"/>
    <x v="7"/>
    <x v="26"/>
    <s v="MARIA CAMACHO"/>
    <n v="3.5"/>
    <x v="17"/>
    <s v="6a30c435-1a76-4d4d-b103-8e06c95c9435"/>
    <s v="March 18, 2025 10:41:44 AM"/>
    <s v="March 18, 2025 10:50:29 AM"/>
    <s v="March 18, 2025 10:52:36 AM"/>
  </r>
  <r>
    <s v="Week2"/>
    <x v="9"/>
    <x v="26"/>
    <s v="BILLY CARROLL"/>
    <n v="0"/>
    <x v="17"/>
    <s v="007f3481-fafd-4880-8922-a85e872f987e"/>
    <s v="March 21, 2025 1:44:57 PM"/>
    <s v="March 21, 2025 2:02:54 PM"/>
    <s v="March 21, 2025 2:05:30 PM"/>
  </r>
  <r>
    <s v="Week2"/>
    <x v="9"/>
    <x v="26"/>
    <s v="JEAN SWINDELL "/>
    <n v="3.5"/>
    <x v="17"/>
    <s v="007f3481-fafd-4880-8922-a85e872f987e"/>
    <s v="March 21, 2025 12:56:58 PM"/>
    <s v="March 21, 2025 1:23:26 PM"/>
    <s v="March 21, 2025 1:25:00 PM"/>
  </r>
  <r>
    <s v="Week2"/>
    <x v="9"/>
    <x v="26"/>
    <s v="Porsha  Tillis"/>
    <n v="3.5"/>
    <x v="17"/>
    <s v="007f3481-fafd-4880-8922-a85e872f987e"/>
    <s v="March 21, 2025 2:17:59 PM"/>
    <s v="March 21, 2025 2:31:54 PM"/>
    <s v="March 21, 2025 2:34:20 PM"/>
  </r>
  <r>
    <s v="Week2"/>
    <x v="9"/>
    <x v="26"/>
    <s v="PATRICK PARRISH"/>
    <n v="3.5"/>
    <x v="17"/>
    <s v="007f3481-fafd-4880-8922-a85e872f987e"/>
    <s v="March 21, 2025 5:30:58 PM"/>
    <s v="March 21, 2025 6:03:59 PM"/>
    <s v="March 21, 2025 6:07:24 PM"/>
  </r>
  <r>
    <s v="Week2"/>
    <x v="9"/>
    <x v="26"/>
    <s v="REAGOR GIBSON"/>
    <n v="3.5"/>
    <x v="17"/>
    <s v="007f3481-fafd-4880-8922-a85e872f987e"/>
    <s v="March 21, 2025 9:04:00 AM"/>
    <s v="March 21, 2025 9:24:29 AM"/>
    <s v="March 21, 2025 9:28:30 AM"/>
  </r>
  <r>
    <s v="Week2"/>
    <x v="9"/>
    <x v="26"/>
    <s v="NICOLE RAMOS"/>
    <n v="3.5"/>
    <x v="17"/>
    <s v="007f3481-fafd-4880-8922-a85e872f987e"/>
    <s v="March 21, 2025 2:17:59 PM"/>
    <s v="March 21, 2025 2:38:09 PM"/>
    <s v="March 21, 2025 2:38:09 PM"/>
  </r>
  <r>
    <s v="Week2"/>
    <x v="9"/>
    <x v="26"/>
    <s v="TINA RICHARDSON"/>
    <n v="3.5"/>
    <x v="17"/>
    <s v="007f3481-fafd-4880-8922-a85e872f987e"/>
    <s v="March 21, 2025 9:49:27 AM"/>
    <s v="March 21, 2025 10:15:29 AM"/>
    <s v="March 21, 2025 10:19:03 AM"/>
  </r>
  <r>
    <s v="Week2"/>
    <x v="9"/>
    <x v="26"/>
    <s v="Alvaro  Pinon "/>
    <n v="3.5"/>
    <x v="17"/>
    <s v="007f3481-fafd-4880-8922-a85e872f987e"/>
    <s v="March 21, 2025 4:37:29 PM"/>
    <s v="March 21, 2025 5:57:26 PM"/>
    <s v="March 21, 2025 6:02:39 PM"/>
  </r>
  <r>
    <s v="Week2"/>
    <x v="9"/>
    <x v="26"/>
    <s v="KEITH  HENRY"/>
    <n v="3.5"/>
    <x v="17"/>
    <s v="007f3481-fafd-4880-8922-a85e872f987e"/>
    <s v="March 21, 2025 11:00:27 AM"/>
    <s v="March 21, 2025 11:31:54 AM"/>
    <s v="March 21, 2025 11:37:59 AM"/>
  </r>
  <r>
    <s v="Week2"/>
    <x v="9"/>
    <x v="26"/>
    <s v="RUBY SWIFT"/>
    <n v="3.5"/>
    <x v="17"/>
    <s v="007f3481-fafd-4880-8922-a85e872f987e"/>
    <s v="March 21, 2025 9:49:27 AM"/>
    <s v="March 21, 2025 10:51:29 AM"/>
    <s v="March 21, 2025 10:55:58 AM"/>
  </r>
  <r>
    <s v="Week2"/>
    <x v="9"/>
    <x v="26"/>
    <s v="Virjillia  Brown Oyenuga"/>
    <n v="3.5"/>
    <x v="17"/>
    <s v="007f3481-fafd-4880-8922-a85e872f987e"/>
    <s v="March 21, 2025 3:15:28 PM"/>
    <s v="March 21, 2025 5:14:59 PM"/>
    <s v="March 21, 2025 5:16:23 PM"/>
  </r>
  <r>
    <s v="Week2"/>
    <x v="9"/>
    <x v="26"/>
    <s v="JACKIE HOWARD"/>
    <n v="3.5"/>
    <x v="17"/>
    <s v="007f3481-fafd-4880-8922-a85e872f987e"/>
    <s v="March 21, 2025 12:15:27 PM"/>
    <s v="March 21, 2025 12:48:53 PM"/>
    <s v="March 21, 2025 12:50:58 PM"/>
  </r>
  <r>
    <s v="Week2"/>
    <x v="7"/>
    <x v="27"/>
    <s v="SYLVIA ARTEAGA"/>
    <n v="3.5"/>
    <x v="3"/>
    <s v="b95b1059-f92f-4307-aff2-a88148a5c192"/>
    <s v="March 18, 2025 9:01:27 AM"/>
    <s v="March 18, 2025 9:27:59 AM"/>
    <s v="March 18, 2025 9:37:48 AM"/>
  </r>
  <r>
    <s v="Week2"/>
    <x v="7"/>
    <x v="27"/>
    <s v="CONSTANCE MORRIS"/>
    <n v="3.5"/>
    <x v="3"/>
    <s v="b95b1059-f92f-4307-aff2-a88148a5c192"/>
    <s v="March 18, 2025 2:02:26 PM"/>
    <s v="March 18, 2025 2:39:25 PM"/>
    <s v="March 18, 2025 3:10:32 PM"/>
  </r>
  <r>
    <s v="Week2"/>
    <x v="7"/>
    <x v="27"/>
    <s v="DONNELL  OATS"/>
    <n v="3.5"/>
    <x v="3"/>
    <s v="b95b1059-f92f-4307-aff2-a88148a5c192"/>
    <s v="March 18, 2025 1:08:25 PM"/>
    <s v="March 18, 2025 1:14:32 PM"/>
    <s v="March 18, 2025 1:14:32 PM"/>
  </r>
  <r>
    <s v="Week2"/>
    <x v="7"/>
    <x v="27"/>
    <s v="VIOLET COOMBER"/>
    <n v="3.5"/>
    <x v="3"/>
    <s v="b95b1059-f92f-4307-aff2-a88148a5c192"/>
    <s v="March 18, 2025 9:42:54 AM"/>
    <s v="March 18, 2025 10:53:01 AM"/>
    <s v="March 18, 2025 10:53:01 AM"/>
  </r>
  <r>
    <s v="Week2"/>
    <x v="7"/>
    <x v="27"/>
    <s v="SHIRLEY HACKBART"/>
    <n v="3.5"/>
    <x v="3"/>
    <s v="b95b1059-f92f-4307-aff2-a88148a5c192"/>
    <s v="March 18, 2025 11:38:55 AM"/>
    <s v="March 18, 2025 11:54:22 AM"/>
    <s v="March 18, 2025 12:00:21 PM"/>
  </r>
  <r>
    <s v="Week2"/>
    <x v="12"/>
    <x v="29"/>
    <s v="REGINALD ROBINSON"/>
    <n v="3.5"/>
    <x v="1"/>
    <s v="5d1ca467-c4dd-4ebe-a0cb-796382451751"/>
    <s v="March 17, 2025 2:20:29 PM"/>
    <s v="March 17, 2025 2:43:27 PM"/>
    <s v="March 17, 2025 2:45:23 PM"/>
  </r>
  <r>
    <s v="Week2"/>
    <x v="12"/>
    <x v="29"/>
    <s v="Eddie Solis "/>
    <n v="3.5"/>
    <x v="1"/>
    <s v="5d1ca467-c4dd-4ebe-a0cb-796382451751"/>
    <s v="March 17, 2025 9:45:26 AM"/>
    <s v="March 17, 2025 10:21:55 AM"/>
    <s v="March 17, 2025 10:22:42 AM"/>
  </r>
  <r>
    <s v="Week2"/>
    <x v="12"/>
    <x v="29"/>
    <s v="KELDON SHEARS"/>
    <n v="3.5"/>
    <x v="1"/>
    <s v="5d1ca467-c4dd-4ebe-a0cb-796382451751"/>
    <s v="March 17, 2025 1:23:28 PM"/>
    <s v="March 17, 2025 1:58:53 PM"/>
    <s v="March 17, 2025 2:04:50 PM"/>
  </r>
  <r>
    <s v="Week2"/>
    <x v="12"/>
    <x v="29"/>
    <s v="CLAUDENE JACKSON"/>
    <n v="3.5"/>
    <x v="1"/>
    <s v="5d1ca467-c4dd-4ebe-a0cb-796382451751"/>
    <s v="March 17, 2025 11:56:27 AM"/>
    <s v="March 17, 2025 12:28:59 PM"/>
    <s v="March 17, 2025 12:31:52 PM"/>
  </r>
  <r>
    <s v="Week2"/>
    <x v="12"/>
    <x v="29"/>
    <s v="DERICK ROBERTS"/>
    <n v="7"/>
    <x v="1"/>
    <s v="5d1ca467-c4dd-4ebe-a0cb-796382451751"/>
    <s v="March 17, 2025 8:04:58 AM"/>
    <s v="March 17, 2025 9:18:54 AM"/>
    <s v="March 17, 2025 9:22:31 AM"/>
  </r>
  <r>
    <s v="Week2"/>
    <x v="12"/>
    <x v="29"/>
    <s v="Janice  Smith "/>
    <n v="0"/>
    <x v="1"/>
    <s v="5d1ca467-c4dd-4ebe-a0cb-796382451751"/>
    <s v="March 17, 2025 7:11:29 AM"/>
    <s v="March 17, 2025 7:42:59 AM"/>
    <s v="March 17, 2025 7:47:32 AM"/>
  </r>
  <r>
    <s v="Week2"/>
    <x v="12"/>
    <x v="29"/>
    <s v="ERIC COLLINS"/>
    <n v="3.5"/>
    <x v="1"/>
    <s v="5d1ca467-c4dd-4ebe-a0cb-796382451751"/>
    <s v="March 17, 2025 1:00:55 PM"/>
    <s v="March 17, 2025 1:14:29 PM"/>
    <s v="March 17, 2025 1:16:21 PM"/>
  </r>
  <r>
    <s v="Week2"/>
    <x v="12"/>
    <x v="29"/>
    <s v="SERITA WILLIAMS"/>
    <n v="7"/>
    <x v="1"/>
    <s v="5d1ca467-c4dd-4ebe-a0cb-796382451751"/>
    <s v="March 17, 2025 8:27:58 AM"/>
    <s v="March 17, 2025 9:03:29 AM"/>
    <s v="March 17, 2025 9:04:53 AM"/>
  </r>
  <r>
    <s v="Week2"/>
    <x v="12"/>
    <x v="29"/>
    <s v="VANICE WEBB"/>
    <n v="3.5"/>
    <x v="1"/>
    <s v="5d1ca467-c4dd-4ebe-a0cb-796382451751"/>
    <s v="March 17, 2025 5:02:27 AM"/>
    <s v="March 17, 2025 5:35:59 AM"/>
    <s v="March 17, 2025 5:40:13 AM"/>
  </r>
  <r>
    <s v="Week2"/>
    <x v="7"/>
    <x v="29"/>
    <s v="STEVE HARPER"/>
    <n v="3.5"/>
    <x v="1"/>
    <s v="b2825bd1-fa8e-4279-a01f-3c9a3648dfa1"/>
    <s v="March 18, 2025 1:57:59 PM"/>
    <s v="March 18, 2025 2:24:30 PM"/>
    <s v="March 18, 2025 2:25:53 PM"/>
  </r>
  <r>
    <s v="Week2"/>
    <x v="7"/>
    <x v="29"/>
    <s v="MARIE SMITH"/>
    <n v="3.5"/>
    <x v="1"/>
    <s v="b2825bd1-fa8e-4279-a01f-3c9a3648dfa1"/>
    <s v="March 18, 2025 12:29:29 PM"/>
    <s v="March 18, 2025 1:18:29 PM"/>
    <s v="March 18, 2025 1:32:24 PM"/>
  </r>
  <r>
    <s v="Week2"/>
    <x v="7"/>
    <x v="29"/>
    <s v="KUDZAI SIZE"/>
    <n v="3.5"/>
    <x v="1"/>
    <s v="b2825bd1-fa8e-4279-a01f-3c9a3648dfa1"/>
    <s v="March 18, 2025 6:06:27 AM"/>
    <s v="March 18, 2025 7:00:26 AM"/>
    <s v="March 18, 2025 7:24:55 AM"/>
  </r>
  <r>
    <s v="Week2"/>
    <x v="7"/>
    <x v="29"/>
    <s v="FRED EVANS"/>
    <n v="3.5"/>
    <x v="1"/>
    <s v="b2825bd1-fa8e-4279-a01f-3c9a3648dfa1"/>
    <s v="March 18, 2025 9:00:58 AM"/>
    <s v="March 18, 2025 9:41:23 AM"/>
    <s v="March 18, 2025 9:44:01 AM"/>
  </r>
  <r>
    <s v="Week2"/>
    <x v="7"/>
    <x v="29"/>
    <s v="YESENIA GARCIA"/>
    <n v="3.5"/>
    <x v="1"/>
    <s v="b2825bd1-fa8e-4279-a01f-3c9a3648dfa1"/>
    <s v="March 18, 2025 9:52:25 AM"/>
    <s v="March 18, 2025 10:06:59 AM"/>
    <s v="March 18, 2025 10:10:55 AM"/>
  </r>
  <r>
    <s v="Week2"/>
    <x v="7"/>
    <x v="29"/>
    <s v="DAVID MILLET"/>
    <n v="3.5"/>
    <x v="1"/>
    <s v="b2825bd1-fa8e-4279-a01f-3c9a3648dfa1"/>
    <s v="March 18, 2025 7:27:25 AM"/>
    <s v="March 18, 2025 8:23:28 AM"/>
    <s v="March 18, 2025 8:26:56 AM"/>
  </r>
  <r>
    <s v="Week2"/>
    <x v="7"/>
    <x v="29"/>
    <s v="WARREN DUCOTEY"/>
    <n v="3.5"/>
    <x v="1"/>
    <s v="b2825bd1-fa8e-4279-a01f-3c9a3648dfa1"/>
    <s v="March 18, 2025 5:17:59 AM"/>
    <s v="March 18, 2025 5:33:26 AM"/>
    <s v="March 18, 2025 5:35:24 AM"/>
  </r>
  <r>
    <s v="Week2"/>
    <x v="7"/>
    <x v="29"/>
    <s v="ELAINE TRAVIS"/>
    <n v="3.5"/>
    <x v="1"/>
    <s v="b2825bd1-fa8e-4279-a01f-3c9a3648dfa1"/>
    <s v="March 18, 2025 11:20:55 AM"/>
    <s v="March 18, 2025 11:50:26 AM"/>
    <s v="March 18, 2025 11:56:44 AM"/>
  </r>
  <r>
    <s v="Week2"/>
    <x v="8"/>
    <x v="29"/>
    <s v="ESTER CLARK"/>
    <n v="3.5"/>
    <x v="1"/>
    <s v="ab993328-2649-41af-844e-3b464c5d44cb"/>
    <s v="March 19, 2025 4:14:29 PM"/>
    <s v="March 19, 2025 4:50:29 PM"/>
    <s v="March 19, 2025 4:52:18 PM"/>
  </r>
  <r>
    <s v="Week2"/>
    <x v="8"/>
    <x v="29"/>
    <s v="TONI GIBSON"/>
    <n v="3.5"/>
    <x v="1"/>
    <s v="ab993328-2649-41af-844e-3b464c5d44cb"/>
    <s v="March 19, 2025 4:10:27 PM"/>
    <s v="March 19, 2025 4:33:58 PM"/>
    <s v="March 19, 2025 4:37:50 PM"/>
  </r>
  <r>
    <s v="Week2"/>
    <x v="8"/>
    <x v="29"/>
    <s v="DEVAL NWORA"/>
    <n v="3.5"/>
    <x v="1"/>
    <s v="ab993328-2649-41af-844e-3b464c5d44cb"/>
    <s v="March 19, 2025 11:17:29 AM"/>
    <s v="March 19, 2025 11:49:27 AM"/>
    <s v="March 19, 2025 12:04:29 PM"/>
  </r>
  <r>
    <s v="Week2"/>
    <x v="8"/>
    <x v="29"/>
    <s v="STACEY PAYTON"/>
    <n v="3.5"/>
    <x v="1"/>
    <s v="ab993328-2649-41af-844e-3b464c5d44cb"/>
    <s v="March 19, 2025 11:23:56 AM"/>
    <s v="March 19, 2025 11:49:27 AM"/>
    <s v="March 19, 2025 12:04:31 PM"/>
  </r>
  <r>
    <s v="Week2"/>
    <x v="8"/>
    <x v="29"/>
    <s v="JOYCE CURLIN"/>
    <n v="3.5"/>
    <x v="1"/>
    <s v="ab993328-2649-41af-844e-3b464c5d44cb"/>
    <s v="March 19, 2025 3:00:28 PM"/>
    <s v="March 19, 2025 3:37:58 PM"/>
    <s v="March 19, 2025 3:42:14 PM"/>
  </r>
  <r>
    <s v="Week2"/>
    <x v="8"/>
    <x v="29"/>
    <s v="LILLIE SCOTT"/>
    <n v="3.5"/>
    <x v="1"/>
    <s v="ab993328-2649-41af-844e-3b464c5d44cb"/>
    <s v="March 19, 2025 2:29:57 PM"/>
    <s v="March 19, 2025 3:28:29 PM"/>
    <s v="March 19, 2025 3:30:45 PM"/>
  </r>
  <r>
    <s v="Week2"/>
    <x v="8"/>
    <x v="29"/>
    <s v="MATTHEW FOSTER"/>
    <n v="3.5"/>
    <x v="1"/>
    <s v="ab993328-2649-41af-844e-3b464c5d44cb"/>
    <s v="March 19, 2025 9:30:28 AM"/>
    <s v="March 19, 2025 9:42:29 AM"/>
    <s v="March 19, 2025 9:46:01 AM"/>
  </r>
  <r>
    <s v="Week2"/>
    <x v="8"/>
    <x v="29"/>
    <s v="ILIANA ROJAS"/>
    <n v="3.5"/>
    <x v="1"/>
    <s v="ab993328-2649-41af-844e-3b464c5d44cb"/>
    <s v="March 19, 2025 5:01:26 PM"/>
    <s v="March 19, 2025 6:00:57 PM"/>
    <s v="March 19, 2025 6:06:44 PM"/>
  </r>
  <r>
    <s v="Week2"/>
    <x v="8"/>
    <x v="29"/>
    <s v="PAUL RAMOS"/>
    <n v="3.5"/>
    <x v="1"/>
    <s v="ab993328-2649-41af-844e-3b464c5d44cb"/>
    <s v="March 19, 2025 5:19:26 PM"/>
    <s v="March 19, 2025 5:36:29 PM"/>
    <s v="March 19, 2025 5:38:33 PM"/>
  </r>
  <r>
    <s v="Week2"/>
    <x v="8"/>
    <x v="29"/>
    <s v="MATTHEW FOSTER"/>
    <n v="3.5"/>
    <x v="1"/>
    <s v="ab993328-2649-41af-844e-3b464c5d44cb"/>
    <s v="March 19, 2025 12:24:27 PM"/>
    <s v="March 19, 2025 12:34:28 PM"/>
    <s v="March 19, 2025 12:36:56 PM"/>
  </r>
  <r>
    <s v="Week2"/>
    <x v="8"/>
    <x v="29"/>
    <s v="COURTNEY WILLIAMS"/>
    <n v="3.5"/>
    <x v="1"/>
    <s v="ab993328-2649-41af-844e-3b464c5d44cb"/>
    <s v="March 19, 2025 1:30:58 PM"/>
    <s v="March 19, 2025 1:59:29 PM"/>
    <s v="March 19, 2025 2:05:08 PM"/>
  </r>
  <r>
    <s v="Week2"/>
    <x v="8"/>
    <x v="29"/>
    <s v="BEATRIZ MEDINA-FLORES"/>
    <n v="3.5"/>
    <x v="1"/>
    <s v="ab993328-2649-41af-844e-3b464c5d44cb"/>
    <s v="March 19, 2025 12:10:58 PM"/>
    <s v="March 19, 2025 12:59:57 PM"/>
    <s v="March 19, 2025 1:04:20 PM"/>
  </r>
  <r>
    <s v="Week2"/>
    <x v="7"/>
    <x v="30"/>
    <s v="EDWIN MERGULHAO"/>
    <n v="3.5"/>
    <x v="18"/>
    <s v="036a9d94-343c-4014-8990-51d12d3b5f41"/>
    <s v="March 18, 2025 3:56:56 PM"/>
    <s v="March 18, 2025 4:17:58 PM"/>
    <s v="March 18, 2025 4:23:48 PM"/>
  </r>
  <r>
    <s v="Week2"/>
    <x v="7"/>
    <x v="30"/>
    <s v="ELMO SOLIZ"/>
    <n v="3.5"/>
    <x v="18"/>
    <s v="036a9d94-343c-4014-8990-51d12d3b5f41"/>
    <s v="March 18, 2025 10:01:26 AM"/>
    <s v="March 18, 2025 10:11:57 AM"/>
    <s v="March 18, 2025 10:15:33 AM"/>
  </r>
  <r>
    <s v="Week2"/>
    <x v="7"/>
    <x v="30"/>
    <s v="JENNIFER HUTTON"/>
    <n v="3.5"/>
    <x v="18"/>
    <s v="036a9d94-343c-4014-8990-51d12d3b5f41"/>
    <s v="March 18, 2025 2:51:29 PM"/>
    <s v="March 18, 2025 3:15:28 PM"/>
    <s v="March 18, 2025 3:20:13 PM"/>
  </r>
  <r>
    <s v="Week2"/>
    <x v="7"/>
    <x v="30"/>
    <s v="MARK SIVINSKI"/>
    <n v="3.5"/>
    <x v="18"/>
    <s v="036a9d94-343c-4014-8990-51d12d3b5f41"/>
    <s v="March 18, 2025 4:39:55 PM"/>
    <s v="March 18, 2025 5:49:57 PM"/>
    <s v="March 18, 2025 5:58:12 PM"/>
  </r>
  <r>
    <s v="Week2"/>
    <x v="7"/>
    <x v="30"/>
    <s v="JEANNETTE MURPHY"/>
    <n v="3.5"/>
    <x v="18"/>
    <s v="036a9d94-343c-4014-8990-51d12d3b5f41"/>
    <s v="March 18, 2025 2:36:19 PM"/>
    <s v="March 18, 2025 3:44:56 PM"/>
    <s v="March 18, 2025 3:48:34 PM"/>
  </r>
  <r>
    <s v="Week2"/>
    <x v="7"/>
    <x v="30"/>
    <s v="GAL SACKS"/>
    <n v="3.5"/>
    <x v="18"/>
    <s v="036a9d94-343c-4014-8990-51d12d3b5f41"/>
    <s v="March 18, 2025 7:17:57 AM"/>
    <s v="March 18, 2025 7:34:59 AM"/>
    <s v="March 18, 2025 8:01:44 AM"/>
  </r>
  <r>
    <s v="Week2"/>
    <x v="7"/>
    <x v="30"/>
    <s v="ANNE WONG"/>
    <n v="3.5"/>
    <x v="18"/>
    <s v="036a9d94-343c-4014-8990-51d12d3b5f41"/>
    <s v="March 18, 2025 8:13:23 AM"/>
    <s v="March 18, 2025 8:56:28 AM"/>
    <s v="March 18, 2025 9:00:36 AM"/>
  </r>
  <r>
    <s v="Week2"/>
    <x v="7"/>
    <x v="30"/>
    <s v="CESAR SALAS"/>
    <n v="3.5"/>
    <x v="18"/>
    <s v="036a9d94-343c-4014-8990-51d12d3b5f41"/>
    <s v="March 18, 2025 6:32:27 AM"/>
    <s v="March 18, 2025 7:34:59 AM"/>
    <s v="March 18, 2025 8:01:42 AM"/>
  </r>
  <r>
    <s v="Week2"/>
    <x v="7"/>
    <x v="30"/>
    <s v="MARIANNE ROBINSON"/>
    <n v="3.5"/>
    <x v="18"/>
    <s v="036a9d94-343c-4014-8990-51d12d3b5f41"/>
    <s v="March 18, 2025 12:31:58 PM"/>
    <s v="March 18, 2025 12:56:55 PM"/>
    <s v="March 18, 2025 1:00:32 PM"/>
  </r>
  <r>
    <s v="Week2"/>
    <x v="7"/>
    <x v="30"/>
    <s v="AMY HALBROOK "/>
    <n v="0"/>
    <x v="18"/>
    <s v="036a9d94-343c-4014-8990-51d12d3b5f41"/>
    <s v="March 18, 2025 1:19:00 PM"/>
    <s v="March 18, 2025 1:48:21 PM"/>
    <s v="March 18, 2025 1:54:33 PM"/>
  </r>
  <r>
    <s v="Week2"/>
    <x v="8"/>
    <x v="30"/>
    <s v="GLENDA LYONS"/>
    <n v="3.5"/>
    <x v="18"/>
    <s v="d03096bb-cd13-484c-9320-831ea922f26d"/>
    <s v="March 19, 2025 11:01:59 AM"/>
    <s v="March 19, 2025 12:42:55 PM"/>
    <s v="March 19, 2025 12:46:39 PM"/>
  </r>
  <r>
    <s v="Week2"/>
    <x v="8"/>
    <x v="30"/>
    <s v="BURTRON ROBINSON"/>
    <n v="3.5"/>
    <x v="18"/>
    <s v="d03096bb-cd13-484c-9320-831ea922f26d"/>
    <s v="March 19, 2025 8:13:28 AM"/>
    <s v="March 19, 2025 8:55:25 AM"/>
    <s v="March 19, 2025 8:57:46 AM"/>
  </r>
  <r>
    <s v="Week2"/>
    <x v="8"/>
    <x v="30"/>
    <s v="JOSHUA ROBERTS"/>
    <n v="3.5"/>
    <x v="18"/>
    <s v="d03096bb-cd13-484c-9320-831ea922f26d"/>
    <s v="March 19, 2025 11:48:54 AM"/>
    <s v="March 19, 2025 12:05:58 PM"/>
    <s v="March 19, 2025 12:11:42 PM"/>
  </r>
  <r>
    <s v="Week2"/>
    <x v="8"/>
    <x v="30"/>
    <s v="JOSEFINA ESTRADA"/>
    <n v="3.5"/>
    <x v="18"/>
    <s v="d03096bb-cd13-484c-9320-831ea922f26d"/>
    <s v="March 19, 2025 2:54:56 PM"/>
    <s v="March 19, 2025 3:32:20 PM"/>
    <s v="March 19, 2025 3:38:13 PM"/>
  </r>
  <r>
    <s v="Week2"/>
    <x v="8"/>
    <x v="30"/>
    <s v="LINDA MURPHY"/>
    <n v="3.5"/>
    <x v="18"/>
    <s v="d03096bb-cd13-484c-9320-831ea922f26d"/>
    <s v="March 19, 2025 1:08:27 PM"/>
    <s v="March 19, 2025 1:28:20 PM"/>
    <s v="March 19, 2025 1:34:17 PM"/>
  </r>
  <r>
    <s v="Week2"/>
    <x v="8"/>
    <x v="30"/>
    <s v="LINDA MURPHY"/>
    <n v="3.5"/>
    <x v="18"/>
    <s v="d03096bb-cd13-484c-9320-831ea922f26d"/>
    <s v="March 19, 2025 10:45:28 AM"/>
    <s v="March 19, 2025 11:34:22 AM"/>
    <s v="March 19, 2025 11:40:57 AM"/>
  </r>
  <r>
    <s v="Week2"/>
    <x v="8"/>
    <x v="30"/>
    <s v="Melvin Rios-Mendez "/>
    <n v="3.5"/>
    <x v="18"/>
    <s v="d03096bb-cd13-484c-9320-831ea922f26d"/>
    <s v="March 19, 2025 8:23:54 AM"/>
    <s v="March 19, 2025 8:55:25 AM"/>
    <s v="March 19, 2025 8:57:45 AM"/>
  </r>
  <r>
    <s v="Week2"/>
    <x v="8"/>
    <x v="30"/>
    <s v="MATTHEW WERNEKE"/>
    <n v="3.5"/>
    <x v="18"/>
    <s v="d03096bb-cd13-484c-9320-831ea922f26d"/>
    <s v="March 19, 2025 1:55:27 PM"/>
    <s v="March 19, 2025 2:31:57 PM"/>
    <s v="March 19, 2025 2:35:51 PM"/>
  </r>
  <r>
    <s v="Week2"/>
    <x v="8"/>
    <x v="30"/>
    <s v="ERIDA GODWIN-PRATT"/>
    <n v="3.5"/>
    <x v="18"/>
    <s v="d03096bb-cd13-484c-9320-831ea922f26d"/>
    <s v="March 19, 2025 4:18:59 PM"/>
    <s v="March 19, 2025 5:17:28 PM"/>
    <s v="March 19, 2025 5:21:43 PM"/>
  </r>
  <r>
    <s v="Week2"/>
    <x v="8"/>
    <x v="30"/>
    <s v="REGAN WEBB"/>
    <n v="3.5"/>
    <x v="18"/>
    <s v="d03096bb-cd13-484c-9320-831ea922f26d"/>
    <s v="March 19, 2025 6:08:52 AM"/>
    <s v="March 19, 2025 7:44:58 AM"/>
    <s v="March 19, 2025 7:46:44 AM"/>
  </r>
  <r>
    <s v="Week2"/>
    <x v="8"/>
    <x v="30"/>
    <s v="ERIC WISEMAN"/>
    <n v="3.5"/>
    <x v="18"/>
    <s v="d03096bb-cd13-484c-9320-831ea922f26d"/>
    <s v="March 19, 2025 4:21:19 PM"/>
    <s v="March 19, 2025 5:08:24 PM"/>
    <s v="March 19, 2025 5:12:34 PM"/>
  </r>
  <r>
    <s v="Week2"/>
    <x v="8"/>
    <x v="30"/>
    <s v="CAROLYN CARPENTER"/>
    <n v="3.5"/>
    <x v="18"/>
    <s v="d03096bb-cd13-484c-9320-831ea922f26d"/>
    <s v="March 19, 2025 3:52:52 PM"/>
    <s v="March 19, 2025 5:33:59 PM"/>
    <s v="March 19, 2025 5:41:12 PM"/>
  </r>
  <r>
    <s v="Week2"/>
    <x v="8"/>
    <x v="30"/>
    <s v="JACOB CANTU"/>
    <n v="3.5"/>
    <x v="18"/>
    <s v="d03096bb-cd13-484c-9320-831ea922f26d"/>
    <s v="March 19, 2025 9:18:58 AM"/>
    <s v="March 19, 2025 9:45:29 AM"/>
    <s v="March 19, 2025 9:47:01 AM"/>
  </r>
  <r>
    <s v="Week2"/>
    <x v="8"/>
    <x v="30"/>
    <s v="FERNANDA SANDOVAL"/>
    <n v="3.5"/>
    <x v="18"/>
    <s v="d03096bb-cd13-484c-9320-831ea922f26d"/>
    <s v="March 19, 2025 10:13:57 AM"/>
    <s v="March 19, 2025 10:32:23 AM"/>
    <s v="March 19, 2025 10:38:18 AM"/>
  </r>
  <r>
    <s v="Week2"/>
    <x v="11"/>
    <x v="30"/>
    <s v="RAJNEESH DIXON"/>
    <n v="3.5"/>
    <x v="18"/>
    <s v="a29bc604-a61d-4afa-a383-c9fa78387c58"/>
    <s v="March 20, 2025 7:05:22 AM"/>
    <s v="March 20, 2025 8:22:29 AM"/>
    <s v="March 20, 2025 8:29:36 AM"/>
  </r>
  <r>
    <s v="Week2"/>
    <x v="11"/>
    <x v="30"/>
    <s v="LETICIA GARCIA"/>
    <n v="3.5"/>
    <x v="18"/>
    <s v="a29bc604-a61d-4afa-a383-c9fa78387c58"/>
    <s v="March 20, 2025 10:45:25 AM"/>
    <s v="March 20, 2025 11:22:54 AM"/>
    <s v="March 20, 2025 11:24:28 AM"/>
  </r>
  <r>
    <s v="Week2"/>
    <x v="11"/>
    <x v="30"/>
    <s v="LAMONT HUDSON"/>
    <n v="3.5"/>
    <x v="18"/>
    <s v="a29bc604-a61d-4afa-a383-c9fa78387c58"/>
    <s v="March 20, 2025 6:53:57 AM"/>
    <s v="March 20, 2025 7:25:29 AM"/>
    <s v="March 20, 2025 7:28:44 AM"/>
  </r>
  <r>
    <s v="Week2"/>
    <x v="11"/>
    <x v="30"/>
    <s v="ALICIA MARTINEZ PINEDA"/>
    <n v="3.5"/>
    <x v="18"/>
    <s v="a29bc604-a61d-4afa-a383-c9fa78387c58"/>
    <s v="March 20, 2025 12:55:28 PM"/>
    <s v="March 20, 2025 1:34:21 PM"/>
    <s v="March 20, 2025 1:38:28 PM"/>
  </r>
  <r>
    <s v="Week2"/>
    <x v="11"/>
    <x v="30"/>
    <s v="RUDY TREVINO"/>
    <n v="3.5"/>
    <x v="18"/>
    <s v="a29bc604-a61d-4afa-a383-c9fa78387c58"/>
    <s v="March 20, 2025 11:46:59 AM"/>
    <s v="March 20, 2025 12:05:25 PM"/>
    <s v="March 20, 2025 12:09:43 PM"/>
  </r>
  <r>
    <s v="Week2"/>
    <x v="11"/>
    <x v="30"/>
    <s v="PAOLA SARABIA"/>
    <n v="3.5"/>
    <x v="18"/>
    <s v="a29bc604-a61d-4afa-a383-c9fa78387c58"/>
    <s v="March 20, 2025 8:35:59 AM"/>
    <s v="March 20, 2025 8:55:22 AM"/>
    <s v="March 20, 2025 9:43:22 AM"/>
  </r>
  <r>
    <s v="Week2"/>
    <x v="11"/>
    <x v="30"/>
    <s v="ELIDA CANTU"/>
    <n v="3.5"/>
    <x v="18"/>
    <s v="a29bc604-a61d-4afa-a383-c9fa78387c58"/>
    <s v="March 20, 2025 5:01:59 AM"/>
    <s v="March 20, 2025 5:14:59 AM"/>
    <s v="March 20, 2025 5:19:38 AM"/>
  </r>
  <r>
    <s v="Week2"/>
    <x v="11"/>
    <x v="30"/>
    <s v="OSCAR OLIVAREZ"/>
    <n v="3.5"/>
    <x v="18"/>
    <s v="a29bc604-a61d-4afa-a383-c9fa78387c58"/>
    <s v="March 20, 2025 6:27:25 AM"/>
    <s v="March 20, 2025 6:39:54 AM"/>
    <s v="March 20, 2025 6:42:44 AM"/>
  </r>
  <r>
    <s v="Week2"/>
    <x v="11"/>
    <x v="30"/>
    <s v="DEWAYNE WASHINGTON"/>
    <n v="3.5"/>
    <x v="18"/>
    <s v="a29bc604-a61d-4afa-a383-c9fa78387c58"/>
    <s v="March 20, 2025 6:53:57 AM"/>
    <s v="March 20, 2025 7:25:29 AM"/>
    <s v="March 20, 2025 7:28:46 AM"/>
  </r>
  <r>
    <s v="Week2"/>
    <x v="9"/>
    <x v="30"/>
    <s v="Gurthy Moore"/>
    <n v="3.5"/>
    <x v="18"/>
    <s v="14a55e58-b058-4c1c-98b4-3028c3e87253"/>
    <s v="March 21, 2025 12:48:56 PM"/>
    <s v="March 21, 2025 2:31:31 PM"/>
    <s v="March 21, 2025 2:31:31 PM"/>
  </r>
  <r>
    <s v="Week2"/>
    <x v="9"/>
    <x v="30"/>
    <s v="MARGARET SCHENKEL"/>
    <n v="3.5"/>
    <x v="18"/>
    <s v="14a55e58-b058-4c1c-98b4-3028c3e87253"/>
    <s v="March 21, 2025 3:35:24 PM"/>
    <s v="March 21, 2025 3:52:56 PM"/>
    <s v="March 21, 2025 3:58:17 PM"/>
  </r>
  <r>
    <s v="Week2"/>
    <x v="9"/>
    <x v="30"/>
    <s v="RONNIE NASH"/>
    <n v="3.5"/>
    <x v="18"/>
    <s v="14a55e58-b058-4c1c-98b4-3028c3e87253"/>
    <s v="March 21, 2025 7:10:28 AM"/>
    <s v="March 21, 2025 8:52:52 AM"/>
    <s v="March 21, 2025 8:57:02 AM"/>
  </r>
  <r>
    <s v="Week2"/>
    <x v="9"/>
    <x v="30"/>
    <s v="ALISIA MOSLEY"/>
    <n v="3.5"/>
    <x v="18"/>
    <s v="14a55e58-b058-4c1c-98b4-3028c3e87253"/>
    <s v="March 21, 2025 9:14:26 AM"/>
    <s v="March 21, 2025 9:27:26 AM"/>
    <s v="March 21, 2025 9:29:55 AM"/>
  </r>
  <r>
    <s v="Week2"/>
    <x v="9"/>
    <x v="30"/>
    <s v="CHRISTOPHER THOMPSON"/>
    <n v="3.5"/>
    <x v="18"/>
    <s v="14a55e58-b058-4c1c-98b4-3028c3e87253"/>
    <s v="March 21, 2025 2:02:58 PM"/>
    <s v="March 21, 2025 2:52:28 PM"/>
    <s v="March 21, 2025 2:54:35 PM"/>
  </r>
  <r>
    <s v="Week2"/>
    <x v="9"/>
    <x v="30"/>
    <s v="MARIA MARTINEZ"/>
    <n v="3.5"/>
    <x v="18"/>
    <s v="14a55e58-b058-4c1c-98b4-3028c3e87253"/>
    <s v="March 21, 2025 5:06:59 AM"/>
    <s v="March 21, 2025 5:57:28 AM"/>
    <s v="March 21, 2025 6:00:11 AM"/>
  </r>
  <r>
    <s v="Week2"/>
    <x v="9"/>
    <x v="30"/>
    <s v="Sarah Prater"/>
    <n v="3.5"/>
    <x v="18"/>
    <s v="14a55e58-b058-4c1c-98b4-3028c3e87253"/>
    <s v="March 21, 2025 4:06:25 PM"/>
    <s v="March 21, 2025 5:05:58 PM"/>
    <s v="March 21, 2025 5:12:42 PM"/>
  </r>
  <r>
    <s v="Week2"/>
    <x v="9"/>
    <x v="30"/>
    <s v="CINDY MATTSON"/>
    <n v="3.5"/>
    <x v="18"/>
    <s v="14a55e58-b058-4c1c-98b4-3028c3e87253"/>
    <s v="March 21, 2025 11:06:23 AM"/>
    <s v="March 21, 2025 11:23:24 AM"/>
    <s v="March 21, 2025 11:27:15 AM"/>
  </r>
  <r>
    <s v="Week2"/>
    <x v="9"/>
    <x v="30"/>
    <s v="BENJAMIN MALLOY"/>
    <n v="3.5"/>
    <x v="18"/>
    <s v="14a55e58-b058-4c1c-98b4-3028c3e87253"/>
    <s v="March 21, 2025 1:25:29 PM"/>
    <s v="March 21, 2025 1:33:24 PM"/>
    <s v="March 21, 2025 1:34:30 PM"/>
  </r>
  <r>
    <s v="Week2"/>
    <x v="9"/>
    <x v="30"/>
    <s v="OLIBETTY MENDOZA"/>
    <n v="3.5"/>
    <x v="18"/>
    <s v="14a55e58-b058-4c1c-98b4-3028c3e87253"/>
    <s v="March 21, 2025 10:15:28 AM"/>
    <s v="March 21, 2025 11:44:51 AM"/>
    <s v="March 21, 2025 11:49:05 AM"/>
  </r>
  <r>
    <s v="Week2"/>
    <x v="9"/>
    <x v="30"/>
    <s v="JOHN BROWN"/>
    <n v="3.5"/>
    <x v="18"/>
    <s v="14a55e58-b058-4c1c-98b4-3028c3e87253"/>
    <s v="March 21, 2025 6:59:55 AM"/>
    <s v="March 21, 2025 8:06:56 AM"/>
    <s v="March 21, 2025 8:31:25 AM"/>
  </r>
  <r>
    <s v="Week2"/>
    <x v="9"/>
    <x v="30"/>
    <s v="SILVIA RAMOS"/>
    <n v="3.5"/>
    <x v="18"/>
    <s v="14a55e58-b058-4c1c-98b4-3028c3e87253"/>
    <s v="March 21, 2025 5:29:58 AM"/>
    <s v="March 21, 2025 6:22:27 AM"/>
    <s v="March 21, 2025 6:28:14 AM"/>
  </r>
  <r>
    <s v="Week2"/>
    <x v="9"/>
    <x v="30"/>
    <s v="JESSIKA ROBINSON"/>
    <n v="3.5"/>
    <x v="18"/>
    <s v="14a55e58-b058-4c1c-98b4-3028c3e87253"/>
    <s v="March 21, 2025 11:57:29 AM"/>
    <s v="March 21, 2025 12:17:26 PM"/>
    <s v="March 21, 2025 12:22:03 PM"/>
  </r>
  <r>
    <s v="Week2"/>
    <x v="11"/>
    <x v="47"/>
    <s v="LAURETTA JENSEN"/>
    <n v="3.5"/>
    <x v="3"/>
    <s v="78c1f2fc-9c18-4e39-a5eb-d191d5e3dd7d"/>
    <s v="March 20, 2025 7:16:59 PM"/>
    <s v="March 20, 2025 7:41:29 PM"/>
    <s v="March 20, 2025 7:47:40 PM"/>
  </r>
  <r>
    <s v="Week2"/>
    <x v="11"/>
    <x v="47"/>
    <s v="ROBERT JUAREZ"/>
    <n v="3.5"/>
    <x v="3"/>
    <s v="78c1f2fc-9c18-4e39-a5eb-d191d5e3dd7d"/>
    <s v="March 20, 2025 7:49:52 PM"/>
    <s v="March 20, 2025 9:21:18 PM"/>
    <s v="March 20, 2025 9:21:18 PM"/>
  </r>
  <r>
    <s v="Week2"/>
    <x v="11"/>
    <x v="47"/>
    <s v="OLUSOLA OLOPADE"/>
    <n v="3.5"/>
    <x v="3"/>
    <s v="78c1f2fc-9c18-4e39-a5eb-d191d5e3dd7d"/>
    <s v="March 20, 2025 8:41:29 PM"/>
    <s v="March 20, 2025 9:41:30 PM"/>
    <s v="March 20, 2025 9:41:30 PM"/>
  </r>
  <r>
    <s v="Week2"/>
    <x v="12"/>
    <x v="31"/>
    <s v="SIMEON TRUJILLO"/>
    <n v="3.5"/>
    <x v="10"/>
    <s v="65a13557-12f5-438b-8471-370be32fd37e"/>
    <s v="March 17, 2025 10:21:59 AM"/>
    <s v="March 17, 2025 11:19:32 AM"/>
    <s v="March 17, 2025 12:06:33 PM"/>
  </r>
  <r>
    <s v="Week2"/>
    <x v="12"/>
    <x v="31"/>
    <s v="MATTHEW FOSTER"/>
    <n v="3.5"/>
    <x v="10"/>
    <s v="65a13557-12f5-438b-8471-370be32fd37e"/>
    <s v="March 17, 2025 9:28:52 AM"/>
    <s v="March 17, 2025 10:02:56 AM"/>
    <s v="March 17, 2025 10:05:38 AM"/>
  </r>
  <r>
    <s v="Week2"/>
    <x v="12"/>
    <x v="31"/>
    <s v="CLAUDIETHA HODGE"/>
    <n v="3.5"/>
    <x v="10"/>
    <s v="65a13557-12f5-438b-8471-370be32fd37e"/>
    <s v="March 17, 2025 5:00:26 PM"/>
    <s v="March 17, 2025 6:23:27 PM"/>
    <s v="March 17, 2025 6:26:36 PM"/>
  </r>
  <r>
    <s v="Week2"/>
    <x v="12"/>
    <x v="31"/>
    <s v="MARY NATIVIDAD"/>
    <n v="3.5"/>
    <x v="10"/>
    <s v="65a13557-12f5-438b-8471-370be32fd37e"/>
    <s v="March 17, 2025 2:24:55 PM"/>
    <s v="March 17, 2025 3:11:37 PM"/>
    <s v="March 17, 2025 3:11:37 PM"/>
  </r>
  <r>
    <s v="Week2"/>
    <x v="12"/>
    <x v="31"/>
    <s v="LETICIA GARCIA"/>
    <n v="3.5"/>
    <x v="10"/>
    <s v="65a13557-12f5-438b-8471-370be32fd37e"/>
    <s v="March 17, 2025 10:45:26 AM"/>
    <s v="March 17, 2025 12:05:00 PM"/>
    <s v="March 17, 2025 12:06:58 PM"/>
  </r>
  <r>
    <s v="Week2"/>
    <x v="12"/>
    <x v="31"/>
    <s v="ZHAOJI MAI"/>
    <n v="3.5"/>
    <x v="10"/>
    <s v="65a13557-12f5-438b-8471-370be32fd37e"/>
    <s v="March 17, 2025 9:13:59 AM"/>
    <s v="March 17, 2025 9:45:58 AM"/>
    <s v="March 17, 2025 9:47:38 AM"/>
  </r>
  <r>
    <s v="Week2"/>
    <x v="7"/>
    <x v="31"/>
    <s v="Janet Hollinger"/>
    <n v="0"/>
    <x v="10"/>
    <s v="c7c26f52-2866-4df2-89e4-fe04ca4df16f"/>
    <s v="March 18, 2025 1:55:28 PM"/>
    <s v="March 18, 2025 2:58:26 PM"/>
    <s v="March 18, 2025 3:05:11 PM"/>
  </r>
  <r>
    <s v="Week2"/>
    <x v="7"/>
    <x v="31"/>
    <s v="CASSANDRA GARTH"/>
    <n v="3.5"/>
    <x v="10"/>
    <s v="c7c26f52-2866-4df2-89e4-fe04ca4df16f"/>
    <s v="March 18, 2025 10:15:29 AM"/>
    <s v="March 18, 2025 11:01:56 AM"/>
    <s v="March 18, 2025 11:03:05 AM"/>
  </r>
  <r>
    <s v="Week2"/>
    <x v="7"/>
    <x v="31"/>
    <s v="CASSANDRA GARTH"/>
    <n v="3.5"/>
    <x v="10"/>
    <s v="c7c26f52-2866-4df2-89e4-fe04ca4df16f"/>
    <s v="March 18, 2025 11:30:26 AM"/>
    <s v="March 18, 2025 11:59:24 AM"/>
    <s v="March 18, 2025 12:03:26 PM"/>
  </r>
  <r>
    <s v="Week2"/>
    <x v="7"/>
    <x v="31"/>
    <s v="MEGAN AKANNO"/>
    <n v="3.5"/>
    <x v="10"/>
    <s v="c7c26f52-2866-4df2-89e4-fe04ca4df16f"/>
    <s v="March 18, 2025 2:32:58 PM"/>
    <s v="March 18, 2025 3:44:27 PM"/>
    <s v="March 18, 2025 3:49:07 PM"/>
  </r>
  <r>
    <s v="Week2"/>
    <x v="7"/>
    <x v="31"/>
    <s v="GREGORY ALLEN"/>
    <n v="3.5"/>
    <x v="10"/>
    <s v="c7c26f52-2866-4df2-89e4-fe04ca4df16f"/>
    <s v="March 18, 2025 12:27:59 PM"/>
    <s v="March 18, 2025 1:00:58 PM"/>
    <s v="March 18, 2025 1:07:08 PM"/>
  </r>
  <r>
    <s v="Week2"/>
    <x v="8"/>
    <x v="31"/>
    <s v="RYAN BAKER"/>
    <n v="3.5"/>
    <x v="10"/>
    <s v="21fbcd00-c6ab-4a5d-a17e-52286ec1ac96"/>
    <s v="March 19, 2025 2:54:22 PM"/>
    <s v="March 19, 2025 3:18:23 PM"/>
    <s v="March 19, 2025 3:20:10 PM"/>
  </r>
  <r>
    <s v="Week2"/>
    <x v="8"/>
    <x v="31"/>
    <s v="TRACY BROWN"/>
    <n v="3.5"/>
    <x v="10"/>
    <s v="21fbcd00-c6ab-4a5d-a17e-52286ec1ac96"/>
    <s v="March 19, 2025 1:44:52 PM"/>
    <s v="March 19, 2025 2:06:25 PM"/>
    <s v="March 19, 2025 2:13:24 PM"/>
  </r>
  <r>
    <s v="Week2"/>
    <x v="8"/>
    <x v="31"/>
    <s v="CELESTINE JOHNSON"/>
    <n v="3.5"/>
    <x v="10"/>
    <s v="21fbcd00-c6ab-4a5d-a17e-52286ec1ac96"/>
    <s v="March 19, 2025 4:04:54 PM"/>
    <s v="March 19, 2025 4:28:27 PM"/>
    <s v="March 19, 2025 4:35:41 PM"/>
  </r>
  <r>
    <s v="Week2"/>
    <x v="8"/>
    <x v="31"/>
    <s v="JOSE BAUTISTA"/>
    <n v="3.5"/>
    <x v="10"/>
    <s v="21fbcd00-c6ab-4a5d-a17e-52286ec1ac96"/>
    <s v="March 19, 2025 4:52:26 PM"/>
    <s v="March 19, 2025 5:06:53 PM"/>
    <s v="March 19, 2025 5:15:26 PM"/>
  </r>
  <r>
    <s v="Week2"/>
    <x v="8"/>
    <x v="31"/>
    <s v="MARIA GONZALEZ"/>
    <n v="3.5"/>
    <x v="10"/>
    <s v="21fbcd00-c6ab-4a5d-a17e-52286ec1ac96"/>
    <s v="March 19, 2025 4:52:26 PM"/>
    <s v="March 19, 2025 5:20:59 PM"/>
    <s v="March 19, 2025 5:24:10 PM"/>
  </r>
  <r>
    <s v="Week2"/>
    <x v="8"/>
    <x v="31"/>
    <s v="JUANITA DUREN"/>
    <n v="3.5"/>
    <x v="10"/>
    <s v="21fbcd00-c6ab-4a5d-a17e-52286ec1ac96"/>
    <s v="March 19, 2025 11:20:57 AM"/>
    <s v="March 19, 2025 11:32:25 AM"/>
    <s v="March 19, 2025 11:34:55 AM"/>
  </r>
  <r>
    <s v="Week2"/>
    <x v="8"/>
    <x v="31"/>
    <s v="JOHNNY HILL"/>
    <n v="3.5"/>
    <x v="10"/>
    <s v="21fbcd00-c6ab-4a5d-a17e-52286ec1ac96"/>
    <s v="March 19, 2025 9:59:56 AM"/>
    <s v="March 19, 2025 10:28:54 AM"/>
    <s v="March 19, 2025 10:30:40 AM"/>
  </r>
  <r>
    <s v="Week2"/>
    <x v="8"/>
    <x v="31"/>
    <s v="JOAN LANGHI"/>
    <n v="3.5"/>
    <x v="10"/>
    <s v="21fbcd00-c6ab-4a5d-a17e-52286ec1ac96"/>
    <s v="March 19, 2025 12:02:29 PM"/>
    <s v="March 19, 2025 12:29:25 PM"/>
    <s v="March 19, 2025 12:37:01 PM"/>
  </r>
  <r>
    <s v="Week2"/>
    <x v="8"/>
    <x v="31"/>
    <s v="STEPHANIE WHITE"/>
    <n v="3.5"/>
    <x v="10"/>
    <s v="21fbcd00-c6ab-4a5d-a17e-52286ec1ac96"/>
    <s v="March 19, 2025 2:53:47 PM"/>
    <s v="March 19, 2025 3:29:26 PM"/>
    <s v="March 19, 2025 3:32:24 PM"/>
  </r>
  <r>
    <s v="Week2"/>
    <x v="8"/>
    <x v="31"/>
    <s v="SERVANDO TRINIDAD"/>
    <n v="3.5"/>
    <x v="10"/>
    <s v="21fbcd00-c6ab-4a5d-a17e-52286ec1ac96"/>
    <s v="March 19, 2025 10:55:26 AM"/>
    <s v="March 19, 2025 11:09:54 AM"/>
    <s v="March 19, 2025 11:12:20 AM"/>
  </r>
  <r>
    <s v="Week2"/>
    <x v="8"/>
    <x v="31"/>
    <s v="ANDERSON WILLIAMS"/>
    <n v="3.5"/>
    <x v="10"/>
    <s v="21fbcd00-c6ab-4a5d-a17e-52286ec1ac96"/>
    <s v="March 19, 2025 2:53:34 PM"/>
    <s v="March 19, 2025 3:54:25 PM"/>
    <s v="March 19, 2025 4:00:38 PM"/>
  </r>
  <r>
    <s v="Week2"/>
    <x v="8"/>
    <x v="31"/>
    <s v="FREDDIE ALLEN"/>
    <n v="3.5"/>
    <x v="10"/>
    <s v="21fbcd00-c6ab-4a5d-a17e-52286ec1ac96"/>
    <s v="March 19, 2025 9:47:58 AM"/>
    <s v="March 19, 2025 10:12:59 AM"/>
    <s v="March 19, 2025 10:16:26 AM"/>
  </r>
  <r>
    <s v="Week2"/>
    <x v="8"/>
    <x v="31"/>
    <s v="LONNIE BROWN"/>
    <n v="7"/>
    <x v="10"/>
    <s v="21fbcd00-c6ab-4a5d-a17e-52286ec1ac96"/>
    <s v="March 19, 2025 1:00:27 PM"/>
    <s v="March 19, 2025 1:26:59 PM"/>
    <s v="March 19, 2025 1:29:00 PM"/>
  </r>
  <r>
    <s v="Week2"/>
    <x v="8"/>
    <x v="31"/>
    <s v="JOHN BROWN"/>
    <n v="3.5"/>
    <x v="10"/>
    <s v="21fbcd00-c6ab-4a5d-a17e-52286ec1ac96"/>
    <s v="March 19, 2025 2:53:37 PM"/>
    <s v="March 19, 2025 3:50:29 PM"/>
    <s v="March 19, 2025 3:52:17 PM"/>
  </r>
  <r>
    <s v="Week2"/>
    <x v="7"/>
    <x v="32"/>
    <s v="NOHEMI GARCIA"/>
    <n v="3.5"/>
    <x v="3"/>
    <s v="b676837a-bf34-4225-8ada-db4b4f73a51b"/>
    <s v="March 18, 2025 12:45:26 PM"/>
    <s v="March 18, 2025 1:19:23 PM"/>
    <s v="March 18, 2025 1:28:02 PM"/>
  </r>
  <r>
    <s v="Week2"/>
    <x v="7"/>
    <x v="32"/>
    <s v="KEITH CANADY"/>
    <n v="3.5"/>
    <x v="3"/>
    <s v="b676837a-bf34-4225-8ada-db4b4f73a51b"/>
    <s v="March 18, 2025 10:20:20 AM"/>
    <s v="March 18, 2025 10:56:57 AM"/>
    <s v="March 18, 2025 10:56:57 AM"/>
  </r>
  <r>
    <s v="Week2"/>
    <x v="7"/>
    <x v="32"/>
    <s v="RUBY  MCCOY "/>
    <n v="0"/>
    <x v="3"/>
    <s v="b676837a-bf34-4225-8ada-db4b4f73a51b"/>
    <s v="March 18, 2025 11:42:59 AM"/>
    <s v="March 18, 2025 12:43:59 PM"/>
    <s v="March 18, 2025 12:52:02 PM"/>
  </r>
  <r>
    <s v="Week2"/>
    <x v="7"/>
    <x v="32"/>
    <s v="ASHLEY ARMSTRONG"/>
    <n v="3.5"/>
    <x v="3"/>
    <s v="b676837a-bf34-4225-8ada-db4b4f73a51b"/>
    <s v="March 18, 2025 7:16:53 AM"/>
    <s v="March 18, 2025 8:13:29 AM"/>
    <s v="March 18, 2025 8:16:48 AM"/>
  </r>
  <r>
    <s v="Week2"/>
    <x v="7"/>
    <x v="32"/>
    <s v="MICHAEL BONE"/>
    <n v="3.5"/>
    <x v="3"/>
    <s v="b676837a-bf34-4225-8ada-db4b4f73a51b"/>
    <s v="March 18, 2025 2:12:27 PM"/>
    <s v="March 18, 2025 2:30:28 PM"/>
    <s v="March 18, 2025 2:32:18 PM"/>
  </r>
  <r>
    <s v="Week2"/>
    <x v="7"/>
    <x v="32"/>
    <s v="MELVIN GARDNER"/>
    <n v="3.5"/>
    <x v="3"/>
    <s v="b676837a-bf34-4225-8ada-db4b4f73a51b"/>
    <s v="March 18, 2025 12:15:25 PM"/>
    <s v="March 18, 2025 12:30:29 PM"/>
    <s v="March 18, 2025 12:32:11 PM"/>
  </r>
  <r>
    <s v="Week2"/>
    <x v="7"/>
    <x v="32"/>
    <s v="RYAN LADAY"/>
    <n v="3.5"/>
    <x v="3"/>
    <s v="b676837a-bf34-4225-8ada-db4b4f73a51b"/>
    <s v="March 18, 2025 7:59:29 AM"/>
    <s v="March 18, 2025 8:13:29 AM"/>
    <s v="March 18, 2025 8:16:49 AM"/>
  </r>
  <r>
    <s v="Week2"/>
    <x v="7"/>
    <x v="32"/>
    <s v="WENDY PARKER"/>
    <n v="3.5"/>
    <x v="3"/>
    <s v="b676837a-bf34-4225-8ada-db4b4f73a51b"/>
    <s v="March 18, 2025 1:58:24 PM"/>
    <s v="March 18, 2025 2:44:50 PM"/>
    <s v="March 18, 2025 2:48:54 PM"/>
  </r>
  <r>
    <s v="Week2"/>
    <x v="8"/>
    <x v="32"/>
    <s v="ALMA PULE"/>
    <n v="3.5"/>
    <x v="3"/>
    <s v="17c4d872-be92-4fe3-88fc-4f46087ad480"/>
    <s v="March 19, 2025 12:35:56 PM"/>
    <s v="March 19, 2025 12:48:27 PM"/>
    <s v="March 19, 2025 12:49:07 PM"/>
  </r>
  <r>
    <s v="Week2"/>
    <x v="8"/>
    <x v="32"/>
    <s v="OMAR ELASHI"/>
    <n v="3.5"/>
    <x v="3"/>
    <s v="17c4d872-be92-4fe3-88fc-4f46087ad480"/>
    <s v="March 19, 2025 11:11:54 AM"/>
    <s v="March 19, 2025 11:44:57 AM"/>
    <s v="March 19, 2025 12:01:49 PM"/>
  </r>
  <r>
    <s v="Week2"/>
    <x v="8"/>
    <x v="32"/>
    <s v="ELLEN GREEN"/>
    <n v="3.5"/>
    <x v="3"/>
    <s v="17c4d872-be92-4fe3-88fc-4f46087ad480"/>
    <s v="March 19, 2025 10:30:25 AM"/>
    <s v="March 19, 2025 10:59:27 AM"/>
    <s v="March 19, 2025 11:02:14 AM"/>
  </r>
  <r>
    <s v="Week2"/>
    <x v="8"/>
    <x v="32"/>
    <s v="HENRY KLENZING"/>
    <n v="3.5"/>
    <x v="3"/>
    <s v="17c4d872-be92-4fe3-88fc-4f46087ad480"/>
    <s v="March 19, 2025 1:26:24 PM"/>
    <s v="March 19, 2025 1:38:57 PM"/>
    <s v="March 19, 2025 1:40:23 PM"/>
  </r>
  <r>
    <s v="Week2"/>
    <x v="8"/>
    <x v="32"/>
    <s v="LINDSEY WALLEY"/>
    <n v="3.5"/>
    <x v="3"/>
    <s v="17c4d872-be92-4fe3-88fc-4f46087ad480"/>
    <s v="March 19, 2025 8:20:21 AM"/>
    <s v="March 19, 2025 8:52:28 AM"/>
    <s v="March 19, 2025 8:56:52 AM"/>
  </r>
  <r>
    <s v="Week2"/>
    <x v="8"/>
    <x v="32"/>
    <s v="STEFANIE BARNES"/>
    <n v="3.5"/>
    <x v="3"/>
    <s v="17c4d872-be92-4fe3-88fc-4f46087ad480"/>
    <s v="March 19, 2025 7:32:57 AM"/>
    <s v="March 19, 2025 8:04:53 AM"/>
    <s v="March 19, 2025 8:07:37 AM"/>
  </r>
  <r>
    <s v="Week2"/>
    <x v="8"/>
    <x v="32"/>
    <s v="RAMON GALLARDO"/>
    <n v="3.5"/>
    <x v="3"/>
    <s v="17c4d872-be92-4fe3-88fc-4f46087ad480"/>
    <s v="March 19, 2025 2:59:56 PM"/>
    <s v="March 19, 2025 3:15:57 PM"/>
    <s v="March 19, 2025 3:20:07 PM"/>
  </r>
  <r>
    <s v="Week2"/>
    <x v="8"/>
    <x v="32"/>
    <s v="AVA ALTOM"/>
    <n v="3.5"/>
    <x v="3"/>
    <s v="17c4d872-be92-4fe3-88fc-4f46087ad480"/>
    <s v="March 19, 2025 11:29:29 AM"/>
    <s v="March 19, 2025 11:44:57 AM"/>
    <s v="March 19, 2025 12:01:40 PM"/>
  </r>
  <r>
    <s v="Week2"/>
    <x v="9"/>
    <x v="32"/>
    <s v="PETER BARROWS"/>
    <n v="3.5"/>
    <x v="3"/>
    <s v="cef82326-3099-4983-9c9c-21947fc32460"/>
    <s v="March 21, 2025 3:14:59 PM"/>
    <s v="March 21, 2025 4:02:56 PM"/>
    <s v="March 21, 2025 4:05:39 PM"/>
  </r>
  <r>
    <s v="Week2"/>
    <x v="9"/>
    <x v="32"/>
    <s v="Adrianne  Camp"/>
    <n v="3.5"/>
    <x v="3"/>
    <s v="cef82326-3099-4983-9c9c-21947fc32460"/>
    <s v="March 21, 2025 11:11:29 AM"/>
    <s v="March 21, 2025 11:48:27 AM"/>
    <s v="March 21, 2025 11:53:02 AM"/>
  </r>
  <r>
    <s v="Week2"/>
    <x v="9"/>
    <x v="32"/>
    <s v="MICHAEL MARTINEZ"/>
    <n v="3.5"/>
    <x v="3"/>
    <s v="cef82326-3099-4983-9c9c-21947fc32460"/>
    <s v="March 21, 2025 12:37:52 PM"/>
    <s v="March 21, 2025 12:44:29 PM"/>
    <s v="March 21, 2025 12:48:03 PM"/>
  </r>
  <r>
    <s v="Week2"/>
    <x v="9"/>
    <x v="32"/>
    <s v="JOSE BAUTISTA"/>
    <n v="3.5"/>
    <x v="3"/>
    <s v="cef82326-3099-4983-9c9c-21947fc32460"/>
    <s v="March 21, 2025 10:35:58 AM"/>
    <s v="March 21, 2025 10:42:50 AM"/>
    <s v="March 21, 2025 10:45:45 AM"/>
  </r>
  <r>
    <s v="Week2"/>
    <x v="9"/>
    <x v="32"/>
    <s v="EMMANUEL ORUPABO"/>
    <n v="3.5"/>
    <x v="3"/>
    <s v="cef82326-3099-4983-9c9c-21947fc32460"/>
    <s v="March 21, 2025 8:29:29 AM"/>
    <s v="March 21, 2025 9:01:58 AM"/>
    <s v="March 21, 2025 9:01:58 AM"/>
  </r>
  <r>
    <s v="Week2"/>
    <x v="9"/>
    <x v="32"/>
    <s v="PATSY JOHNSON"/>
    <n v="3.5"/>
    <x v="3"/>
    <s v="cef82326-3099-4983-9c9c-21947fc32460"/>
    <s v="March 21, 2025 2:00:27 PM"/>
    <s v="March 21, 2025 2:26:55 PM"/>
    <s v="March 21, 2025 2:30:28 PM"/>
  </r>
  <r>
    <s v="Week2"/>
    <x v="9"/>
    <x v="32"/>
    <s v="MALORI HENDRICKS"/>
    <n v="3.5"/>
    <x v="3"/>
    <s v="cef82326-3099-4983-9c9c-21947fc32460"/>
    <s v="March 21, 2025 11:21:26 AM"/>
    <s v="March 21, 2025 12:28:58 PM"/>
    <s v="March 21, 2025 12:31:14 PM"/>
  </r>
  <r>
    <s v="Week2"/>
    <x v="9"/>
    <x v="32"/>
    <s v="NICOLETTE OYENEYE"/>
    <n v="3.5"/>
    <x v="3"/>
    <s v="cef82326-3099-4983-9c9c-21947fc32460"/>
    <s v="March 21, 2025 4:40:29 PM"/>
    <s v="March 21, 2025 5:23:58 PM"/>
    <s v="March 21, 2025 5:27:27 PM"/>
  </r>
  <r>
    <s v="Week2"/>
    <x v="9"/>
    <x v="32"/>
    <s v="JAMES STEWART"/>
    <n v="3.5"/>
    <x v="3"/>
    <s v="cef82326-3099-4983-9c9c-21947fc32460"/>
    <s v="March 21, 2025 8:06:28 AM"/>
    <s v="March 21, 2025 8:36:30 AM"/>
    <s v="March 21, 2025 8:38:05 AM"/>
  </r>
  <r>
    <s v="Week2"/>
    <x v="9"/>
    <x v="32"/>
    <s v="RACHEL STARKS"/>
    <n v="3.5"/>
    <x v="3"/>
    <s v="cef82326-3099-4983-9c9c-21947fc32460"/>
    <s v="March 21, 2025 2:52:57 PM"/>
    <s v="March 21, 2025 3:48:23 PM"/>
    <s v="March 21, 2025 3:52:18 PM"/>
  </r>
  <r>
    <s v="Week2"/>
    <x v="9"/>
    <x v="32"/>
    <s v="PATRICIA BREWER"/>
    <n v="3.5"/>
    <x v="3"/>
    <s v="cef82326-3099-4983-9c9c-21947fc32460"/>
    <s v="March 21, 2025 10:20:27 AM"/>
    <s v="March 21, 2025 10:29:22 AM"/>
    <s v="March 21, 2025 10:29:22 AM"/>
  </r>
  <r>
    <s v="Week2"/>
    <x v="9"/>
    <x v="32"/>
    <s v="BETTY HALEY"/>
    <n v="3.5"/>
    <x v="3"/>
    <s v="cef82326-3099-4983-9c9c-21947fc32460"/>
    <s v="March 21, 2025 1:02:25 PM"/>
    <s v="March 21, 2025 1:26:24 PM"/>
    <s v="March 21, 2025 1:31:56 PM"/>
  </r>
  <r>
    <s v="Week2"/>
    <x v="13"/>
    <x v="32"/>
    <s v="ERNESTINE MCKINNEY"/>
    <n v="3.5"/>
    <x v="3"/>
    <s v="e5d9a916-49bd-492d-9294-b1095f8fe880"/>
    <s v="March 23, 2025 8:40:29 AM"/>
    <s v="March 23, 2025 9:04:29 AM"/>
    <s v="March 23, 2025 9:08:53 AM"/>
  </r>
  <r>
    <s v="Week2"/>
    <x v="13"/>
    <x v="32"/>
    <s v="FRANCIS ZALACE- LEGER"/>
    <n v="3.5"/>
    <x v="3"/>
    <s v="e5d9a916-49bd-492d-9294-b1095f8fe880"/>
    <s v="March 23, 2025 7:49:50 AM"/>
    <s v="March 23, 2025 8:17:26 AM"/>
    <s v="March 23, 2025 8:21:17 AM"/>
  </r>
  <r>
    <s v="Week2"/>
    <x v="13"/>
    <x v="32"/>
    <s v="JOHN CIMMERMAN"/>
    <n v="3.5"/>
    <x v="3"/>
    <s v="e5d9a916-49bd-492d-9294-b1095f8fe880"/>
    <s v="March 23, 2025 6:58:59 AM"/>
    <s v="March 23, 2025 7:25:24 AM"/>
    <s v="March 23, 2025 7:30:34 AM"/>
  </r>
  <r>
    <s v="Week2"/>
    <x v="13"/>
    <x v="32"/>
    <s v="CHATMAN JOHNSON JR"/>
    <n v="3.5"/>
    <x v="3"/>
    <s v="e5d9a916-49bd-492d-9294-b1095f8fe880"/>
    <s v="March 23, 2025 12:17:59 PM"/>
    <s v="March 23, 2025 12:36:27 PM"/>
    <s v="March 23, 2025 12:38:09 PM"/>
  </r>
  <r>
    <s v="Week2"/>
    <x v="8"/>
    <x v="33"/>
    <s v="FREDERICK STEELE"/>
    <n v="3.5"/>
    <x v="19"/>
    <s v="97b7fe66-57dc-4ea0-89f8-6e438df6f0fe"/>
    <s v="March 19, 2025 6:13:28 PM"/>
    <s v="March 19, 2025 6:37:21 PM"/>
    <s v="March 19, 2025 6:40:46 PM"/>
  </r>
  <r>
    <s v="Week2"/>
    <x v="8"/>
    <x v="33"/>
    <s v="ALICIA RODRIGUEZ"/>
    <n v="3.5"/>
    <x v="19"/>
    <s v="97b7fe66-57dc-4ea0-89f8-6e438df6f0fe"/>
    <s v="March 19, 2025 8:32:28 PM"/>
    <s v="March 19, 2025 8:53:59 PM"/>
    <s v="March 19, 2025 8:57:41 PM"/>
  </r>
  <r>
    <s v="Week2"/>
    <x v="8"/>
    <x v="33"/>
    <s v="RUDOLPH RIZO"/>
    <n v="7"/>
    <x v="19"/>
    <s v="97b7fe66-57dc-4ea0-89f8-6e438df6f0fe"/>
    <s v="March 19, 2025 1:56:28 PM"/>
    <s v="March 19, 2025 2:36:24 PM"/>
    <s v="March 19, 2025 2:39:46 PM"/>
  </r>
  <r>
    <s v="Week2"/>
    <x v="8"/>
    <x v="33"/>
    <s v="MAC WHITE"/>
    <n v="3.5"/>
    <x v="19"/>
    <s v="97b7fe66-57dc-4ea0-89f8-6e438df6f0fe"/>
    <s v="March 19, 2025 3:28:26 PM"/>
    <s v="March 19, 2025 4:11:54 PM"/>
    <s v="March 19, 2025 4:18:35 PM"/>
  </r>
  <r>
    <s v="Week2"/>
    <x v="8"/>
    <x v="33"/>
    <s v="ELIZABETH LACY"/>
    <n v="3.5"/>
    <x v="19"/>
    <s v="97b7fe66-57dc-4ea0-89f8-6e438df6f0fe"/>
    <s v="March 19, 2025 4:27:27 PM"/>
    <s v="March 19, 2025 4:53:25 PM"/>
    <s v="March 19, 2025 5:07:36 PM"/>
  </r>
  <r>
    <s v="Week2"/>
    <x v="8"/>
    <x v="33"/>
    <s v="ZOEATTA SIMMONS"/>
    <n v="3.5"/>
    <x v="19"/>
    <s v="97b7fe66-57dc-4ea0-89f8-6e438df6f0fe"/>
    <s v="March 19, 2025 7:13:25 PM"/>
    <s v="March 19, 2025 7:30:22 PM"/>
    <s v="March 19, 2025 7:34:26 PM"/>
  </r>
  <r>
    <s v="Week2"/>
    <x v="8"/>
    <x v="33"/>
    <s v="EUSEBIO TORRES"/>
    <n v="3.5"/>
    <x v="19"/>
    <s v="97b7fe66-57dc-4ea0-89f8-6e438df6f0fe"/>
    <s v="March 19, 2025 8:32:28 PM"/>
    <s v="March 19, 2025 8:53:59 PM"/>
    <s v="March 19, 2025 8:57:38 PM"/>
  </r>
  <r>
    <s v="Week2"/>
    <x v="8"/>
    <x v="33"/>
    <s v="MAGALYS CRUZ"/>
    <n v="3.5"/>
    <x v="19"/>
    <s v="97b7fe66-57dc-4ea0-89f8-6e438df6f0fe"/>
    <s v="March 19, 2025 5:29:51 PM"/>
    <s v="March 19, 2025 5:55:53 PM"/>
    <s v="March 19, 2025 6:00:15 PM"/>
  </r>
  <r>
    <s v="Week2"/>
    <x v="8"/>
    <x v="33"/>
    <s v="TINA  DAVIS NWOKE "/>
    <n v="3.5"/>
    <x v="19"/>
    <s v="97b7fe66-57dc-4ea0-89f8-6e438df6f0fe"/>
    <s v="March 19, 2025 9:29:25 PM"/>
    <s v="March 19, 2025 9:56:55 PM"/>
    <s v="March 19, 2025 10:01:54 PM"/>
  </r>
  <r>
    <s v="Week2"/>
    <x v="8"/>
    <x v="33"/>
    <s v="DOROTHY PENN"/>
    <n v="3.5"/>
    <x v="19"/>
    <s v="97b7fe66-57dc-4ea0-89f8-6e438df6f0fe"/>
    <s v="March 19, 2025 9:08:27 PM"/>
    <s v="March 19, 2025 9:16:57 PM"/>
    <s v="March 19, 2025 9:19:38 PM"/>
  </r>
  <r>
    <s v="Week2"/>
    <x v="11"/>
    <x v="33"/>
    <s v="DORIS WHITELEY"/>
    <n v="3.5"/>
    <x v="19"/>
    <s v="8bb5242e-9ed5-436d-a6b1-4aab0dab50d6"/>
    <s v="March 20, 2025 1:37:28 PM"/>
    <s v="March 20, 2025 2:05:56 PM"/>
    <s v="March 20, 2025 2:08:29 PM"/>
  </r>
  <r>
    <s v="Week2"/>
    <x v="11"/>
    <x v="33"/>
    <s v="MARI CRUZ GONZALEZ"/>
    <n v="0"/>
    <x v="19"/>
    <s v="8bb5242e-9ed5-436d-a6b1-4aab0dab50d6"/>
    <s v="March 20, 2025 5:50:58 PM"/>
    <s v="March 20, 2025 6:39:28 PM"/>
    <s v="March 20, 2025 6:45:12 PM"/>
  </r>
  <r>
    <s v="Week2"/>
    <x v="11"/>
    <x v="33"/>
    <s v="GLORIA HOWARD"/>
    <n v="3.5"/>
    <x v="19"/>
    <s v="8bb5242e-9ed5-436d-a6b1-4aab0dab50d6"/>
    <s v="March 20, 2025 4:04:29 PM"/>
    <s v="March 20, 2025 4:55:58 PM"/>
    <s v="March 20, 2025 4:58:03 PM"/>
  </r>
  <r>
    <s v="Week2"/>
    <x v="11"/>
    <x v="33"/>
    <s v="RENEE BURNETT"/>
    <n v="3.5"/>
    <x v="19"/>
    <s v="8bb5242e-9ed5-436d-a6b1-4aab0dab50d6"/>
    <s v="March 20, 2025 8:35:50 PM"/>
    <s v="March 20, 2025 9:01:59 PM"/>
    <s v="March 20, 2025 9:07:37 PM"/>
  </r>
  <r>
    <s v="Week2"/>
    <x v="11"/>
    <x v="33"/>
    <s v="NICOLETTE OYENEYE"/>
    <n v="3.5"/>
    <x v="19"/>
    <s v="8bb5242e-9ed5-436d-a6b1-4aab0dab50d6"/>
    <s v="March 20, 2025 4:37:57 PM"/>
    <s v="March 20, 2025 5:21:57 PM"/>
    <s v="March 20, 2025 5:26:00 PM"/>
  </r>
  <r>
    <s v="Week2"/>
    <x v="11"/>
    <x v="33"/>
    <s v="JOSEPH GILLESPIE"/>
    <n v="0"/>
    <x v="19"/>
    <s v="8bb5242e-9ed5-436d-a6b1-4aab0dab50d6"/>
    <s v="March 20, 2025 2:24:27 PM"/>
    <s v="March 20, 2025 2:52:21 PM"/>
    <s v="March 20, 2025 2:59:06 PM"/>
  </r>
  <r>
    <s v="Week2"/>
    <x v="11"/>
    <x v="33"/>
    <s v="JOYCE WOMACK"/>
    <n v="3.5"/>
    <x v="19"/>
    <s v="8bb5242e-9ed5-436d-a6b1-4aab0dab50d6"/>
    <s v="March 20, 2025 6:59:57 PM"/>
    <s v="March 20, 2025 7:14:28 PM"/>
    <s v="March 20, 2025 7:20:06 PM"/>
  </r>
  <r>
    <s v="Week2"/>
    <x v="9"/>
    <x v="33"/>
    <s v="CELIA QUITERIO"/>
    <n v="3.5"/>
    <x v="19"/>
    <s v="612904d3-8ece-45e1-9aca-8ab635c54eb9"/>
    <s v="March 21, 2025 6:13:57 PM"/>
    <s v="March 21, 2025 6:39:28 PM"/>
    <s v="March 21, 2025 6:43:55 PM"/>
  </r>
  <r>
    <s v="Week2"/>
    <x v="9"/>
    <x v="33"/>
    <s v="ALICE JOHNSON"/>
    <n v="3.5"/>
    <x v="19"/>
    <s v="612904d3-8ece-45e1-9aca-8ab635c54eb9"/>
    <s v="March 21, 2025 8:44:50 PM"/>
    <s v="March 21, 2025 9:08:50 PM"/>
    <s v="March 21, 2025 9:12:29 PM"/>
  </r>
  <r>
    <s v="Week2"/>
    <x v="9"/>
    <x v="33"/>
    <s v="MARIA GONZALEZ"/>
    <n v="3.5"/>
    <x v="19"/>
    <s v="612904d3-8ece-45e1-9aca-8ab635c54eb9"/>
    <s v="March 21, 2025 3:59:58 PM"/>
    <s v="March 21, 2025 4:10:00 PM"/>
    <s v="March 21, 2025 4:11:58 PM"/>
  </r>
  <r>
    <s v="Week2"/>
    <x v="9"/>
    <x v="33"/>
    <s v="ANGEL RAMIREZ"/>
    <n v="3.5"/>
    <x v="19"/>
    <s v="612904d3-8ece-45e1-9aca-8ab635c54eb9"/>
    <s v="March 21, 2025 9:27:59 PM"/>
    <s v="March 21, 2025 9:38:20 PM"/>
    <s v="March 21, 2025 9:44:27 PM"/>
  </r>
  <r>
    <s v="Week2"/>
    <x v="9"/>
    <x v="33"/>
    <s v="LAVUNYA HYDER"/>
    <n v="3.5"/>
    <x v="19"/>
    <s v="612904d3-8ece-45e1-9aca-8ab635c54eb9"/>
    <s v="March 21, 2025 4:43:28 PM"/>
    <s v="March 21, 2025 5:04:27 PM"/>
    <s v="March 21, 2025 5:06:15 PM"/>
  </r>
  <r>
    <s v="Week2"/>
    <x v="9"/>
    <x v="33"/>
    <s v="GARY SAPP"/>
    <n v="3.5"/>
    <x v="19"/>
    <s v="612904d3-8ece-45e1-9aca-8ab635c54eb9"/>
    <s v="March 21, 2025 4:20:23 PM"/>
    <s v="March 21, 2025 4:32:25 PM"/>
    <s v="March 21, 2025 4:49:44 PM"/>
  </r>
  <r>
    <s v="Week2"/>
    <x v="9"/>
    <x v="33"/>
    <s v="JACQUELINE BUFORD"/>
    <n v="3.5"/>
    <x v="19"/>
    <s v="612904d3-8ece-45e1-9aca-8ab635c54eb9"/>
    <s v="March 21, 2025 2:41:28 PM"/>
    <s v="March 21, 2025 3:06:28 PM"/>
    <s v="March 21, 2025 3:08:36 PM"/>
  </r>
  <r>
    <s v="Week2"/>
    <x v="9"/>
    <x v="33"/>
    <s v="LORETTA RANKIN"/>
    <n v="3.5"/>
    <x v="19"/>
    <s v="612904d3-8ece-45e1-9aca-8ab635c54eb9"/>
    <s v="March 21, 2025 1:26:59 PM"/>
    <s v="March 21, 2025 2:09:24 PM"/>
    <s v="March 21, 2025 2:12:28 PM"/>
  </r>
  <r>
    <s v="Week2"/>
    <x v="10"/>
    <x v="33"/>
    <s v="MICHELLE TIPPENS"/>
    <n v="3.5"/>
    <x v="19"/>
    <s v="17925b2a-3fa1-437a-b533-d85fb8f3fa72"/>
    <s v="March 22, 2025 8:28:54 PM"/>
    <s v="March 22, 2025 9:03:27 PM"/>
    <s v="March 22, 2025 9:48:31 PM"/>
  </r>
  <r>
    <s v="Week2"/>
    <x v="10"/>
    <x v="33"/>
    <s v="MICHELLE TIPPENS"/>
    <n v="3.5"/>
    <x v="19"/>
    <s v="17925b2a-3fa1-437a-b533-d85fb8f3fa72"/>
    <s v="March 22, 2025 6:03:58 PM"/>
    <s v="March 22, 2025 6:31:55 PM"/>
    <s v="March 22, 2025 6:34:50 PM"/>
  </r>
  <r>
    <s v="Week2"/>
    <x v="10"/>
    <x v="33"/>
    <s v="JAMERE BROWN"/>
    <n v="3.5"/>
    <x v="19"/>
    <s v="17925b2a-3fa1-437a-b533-d85fb8f3fa72"/>
    <s v="March 22, 2025 4:08:57 PM"/>
    <s v="March 22, 2025 4:41:29 PM"/>
    <s v="March 22, 2025 4:44:01 PM"/>
  </r>
  <r>
    <s v="Week2"/>
    <x v="10"/>
    <x v="33"/>
    <s v="JENNIFER HALL"/>
    <n v="3.5"/>
    <x v="19"/>
    <s v="17925b2a-3fa1-437a-b533-d85fb8f3fa72"/>
    <s v="March 22, 2025 3:04:26 PM"/>
    <s v="March 22, 2025 3:23:29 PM"/>
    <s v="March 22, 2025 3:25:17 PM"/>
  </r>
  <r>
    <s v="Week2"/>
    <x v="10"/>
    <x v="33"/>
    <s v="SALVADOR REYES"/>
    <n v="3.5"/>
    <x v="19"/>
    <s v="17925b2a-3fa1-437a-b533-d85fb8f3fa72"/>
    <s v="March 22, 2025 4:52:56 PM"/>
    <s v="March 22, 2025 4:59:58 PM"/>
    <s v="March 22, 2025 5:02:13 PM"/>
  </r>
  <r>
    <s v="Week2"/>
    <x v="13"/>
    <x v="33"/>
    <s v="Jeremy  Carter "/>
    <n v="3.5"/>
    <x v="19"/>
    <s v="9fb9a6b4-cc03-4370-a862-aedad603d3dd"/>
    <s v="March 23, 2025 5:57:25 PM"/>
    <s v="March 23, 2025 6:59:53 PM"/>
    <s v="March 23, 2025 7:03:33 PM"/>
  </r>
  <r>
    <s v="Week2"/>
    <x v="13"/>
    <x v="33"/>
    <s v="PASCUAL PUENTE-AVALOS"/>
    <n v="3.5"/>
    <x v="19"/>
    <s v="9fb9a6b4-cc03-4370-a862-aedad603d3dd"/>
    <s v="March 23, 2025 4:58:27 PM"/>
    <s v="March 23, 2025 6:37:28 PM"/>
    <s v="March 23, 2025 6:41:50 PM"/>
  </r>
  <r>
    <s v="Week2"/>
    <x v="13"/>
    <x v="33"/>
    <s v="PASCUAL PUENTE-AVALOS"/>
    <n v="3.5"/>
    <x v="19"/>
    <s v="9fb9a6b4-cc03-4370-a862-aedad603d3dd"/>
    <s v="March 23, 2025 9:25:57 PM"/>
    <s v="March 23, 2025 9:53:27 PM"/>
    <s v="March 23, 2025 9:59:54 PM"/>
  </r>
  <r>
    <s v="Week2"/>
    <x v="12"/>
    <x v="34"/>
    <s v="SONIA MENDOZA"/>
    <n v="3.5"/>
    <x v="20"/>
    <s v="0a71ab74-c8b1-42bc-8ecd-3c3e3e4a03c1"/>
    <s v="March 17, 2025 4:33:55 PM"/>
    <s v="March 17, 2025 5:49:24 PM"/>
    <s v="March 17, 2025 5:51:16 PM"/>
  </r>
  <r>
    <s v="Week2"/>
    <x v="12"/>
    <x v="34"/>
    <s v="Jessie  Gunter "/>
    <n v="0"/>
    <x v="20"/>
    <s v="0a71ab74-c8b1-42bc-8ecd-3c3e3e4a03c1"/>
    <s v="March 17, 2025 3:46:00 PM"/>
    <s v="March 17, 2025 4:19:29 PM"/>
    <s v="March 17, 2025 4:25:04 PM"/>
  </r>
  <r>
    <s v="Week2"/>
    <x v="12"/>
    <x v="34"/>
    <s v="EUSEBIO TORRES"/>
    <n v="3.5"/>
    <x v="20"/>
    <s v="0a71ab74-c8b1-42bc-8ecd-3c3e3e4a03c1"/>
    <s v="March 17, 2025 8:30:27 PM"/>
    <s v="March 17, 2025 8:58:57 PM"/>
    <s v="March 17, 2025 9:00:29 PM"/>
  </r>
  <r>
    <s v="Week2"/>
    <x v="12"/>
    <x v="34"/>
    <s v="RICARDO LOREDO"/>
    <n v="3.5"/>
    <x v="20"/>
    <s v="0a71ab74-c8b1-42bc-8ecd-3c3e3e4a03c1"/>
    <s v="March 17, 2025 5:12:22 PM"/>
    <s v="March 17, 2025 5:33:24 PM"/>
    <s v="March 17, 2025 5:37:18 PM"/>
  </r>
  <r>
    <s v="Week2"/>
    <x v="12"/>
    <x v="34"/>
    <s v="RAFAEL PEREZ"/>
    <n v="3.5"/>
    <x v="20"/>
    <s v="0a71ab74-c8b1-42bc-8ecd-3c3e3e4a03c1"/>
    <s v="March 17, 2025 7:02:58 PM"/>
    <s v="March 17, 2025 7:38:27 PM"/>
    <s v="March 17, 2025 7:44:19 PM"/>
  </r>
  <r>
    <s v="Week2"/>
    <x v="12"/>
    <x v="34"/>
    <s v="PAUL ROWLAND"/>
    <n v="3.5"/>
    <x v="20"/>
    <s v="0a71ab74-c8b1-42bc-8ecd-3c3e3e4a03c1"/>
    <s v="March 17, 2025 9:17:27 PM"/>
    <s v="March 17, 2025 9:55:56 PM"/>
    <s v="March 17, 2025 10:01:15 PM"/>
  </r>
  <r>
    <s v="Week2"/>
    <x v="12"/>
    <x v="34"/>
    <s v="PAMELA FRIERSON"/>
    <n v="7"/>
    <x v="20"/>
    <s v="0a71ab74-c8b1-42bc-8ecd-3c3e3e4a03c1"/>
    <s v="March 17, 2025 6:10:59 PM"/>
    <s v="March 17, 2025 6:45:29 PM"/>
    <s v="March 17, 2025 6:47:09 PM"/>
  </r>
  <r>
    <s v="Week2"/>
    <x v="12"/>
    <x v="34"/>
    <s v="OPAL SHEPHERD"/>
    <n v="3.5"/>
    <x v="20"/>
    <s v="0a71ab74-c8b1-42bc-8ecd-3c3e3e4a03c1"/>
    <s v="March 17, 2025 1:45:26 PM"/>
    <s v="March 17, 2025 2:29:55 PM"/>
    <s v="March 17, 2025 2:33:49 PM"/>
  </r>
  <r>
    <s v="Week2"/>
    <x v="12"/>
    <x v="34"/>
    <s v="BRADLEY LOPEZ"/>
    <n v="3.5"/>
    <x v="20"/>
    <s v="0a71ab74-c8b1-42bc-8ecd-3c3e3e4a03c1"/>
    <s v="March 17, 2025 2:15:26 PM"/>
    <s v="March 17, 2025 2:38:51 PM"/>
    <s v="March 17, 2025 2:41:14 PM"/>
  </r>
  <r>
    <s v="Week2"/>
    <x v="7"/>
    <x v="34"/>
    <s v="STEPHEN MCNEIL"/>
    <n v="3.5"/>
    <x v="20"/>
    <s v="b95e5561-9bdb-4167-a709-edc4492b3d27"/>
    <s v="March 18, 2025 7:53:59 PM"/>
    <s v="March 18, 2025 8:34:29 PM"/>
    <s v="March 18, 2025 8:38:37 PM"/>
  </r>
  <r>
    <s v="Week2"/>
    <x v="7"/>
    <x v="34"/>
    <s v="TRAVEON BENJAMIN"/>
    <n v="3.5"/>
    <x v="20"/>
    <s v="b95e5561-9bdb-4167-a709-edc4492b3d27"/>
    <s v="March 18, 2025 8:49:25 PM"/>
    <s v="March 18, 2025 9:30:29 PM"/>
    <s v="March 18, 2025 9:31:52 PM"/>
  </r>
  <r>
    <s v="Week2"/>
    <x v="7"/>
    <x v="34"/>
    <s v="SONIA MENDOZA"/>
    <n v="3.5"/>
    <x v="20"/>
    <s v="b95e5561-9bdb-4167-a709-edc4492b3d27"/>
    <s v="March 18, 2025 4:57:23 PM"/>
    <s v="March 18, 2025 6:01:24 PM"/>
    <s v="March 18, 2025 6:02:41 PM"/>
  </r>
  <r>
    <s v="Week2"/>
    <x v="7"/>
    <x v="34"/>
    <s v="PAUL CASSADY III"/>
    <n v="3.5"/>
    <x v="20"/>
    <s v="b95e5561-9bdb-4167-a709-edc4492b3d27"/>
    <s v="March 18, 2025 10:14:28 PM"/>
    <s v="March 18, 2025 10:56:58 PM"/>
    <s v="March 18, 2025 10:59:37 PM"/>
  </r>
  <r>
    <s v="Week2"/>
    <x v="7"/>
    <x v="34"/>
    <s v="XOCIA STEGALL"/>
    <n v="3.5"/>
    <x v="20"/>
    <s v="b95e5561-9bdb-4167-a709-edc4492b3d27"/>
    <s v="March 18, 2025 3:38:55 PM"/>
    <s v="March 18, 2025 4:41:20 PM"/>
    <s v="March 18, 2025 4:48:04 PM"/>
  </r>
  <r>
    <s v="Week2"/>
    <x v="7"/>
    <x v="34"/>
    <s v="ROBERT RODRIGUEZ"/>
    <n v="3.5"/>
    <x v="20"/>
    <s v="b95e5561-9bdb-4167-a709-edc4492b3d27"/>
    <s v="March 18, 2025 1:56:43 PM"/>
    <s v="March 18, 2025 2:09:57 PM"/>
    <s v="March 18, 2025 2:13:02 PM"/>
  </r>
  <r>
    <s v="Week2"/>
    <x v="7"/>
    <x v="34"/>
    <s v="ISMAEL AGUILAR"/>
    <n v="3.5"/>
    <x v="20"/>
    <s v="b95e5561-9bdb-4167-a709-edc4492b3d27"/>
    <s v="March 18, 2025 2:35:27 PM"/>
    <s v="March 18, 2025 2:53:53 PM"/>
    <s v="March 18, 2025 2:56:55 PM"/>
  </r>
  <r>
    <s v="Week2"/>
    <x v="7"/>
    <x v="34"/>
    <s v="RODNEY COOPER"/>
    <n v="3.5"/>
    <x v="20"/>
    <s v="b95e5561-9bdb-4167-a709-edc4492b3d27"/>
    <s v="March 18, 2025 1:56:39 PM"/>
    <s v="March 18, 2025 2:09:57 PM"/>
    <s v="March 18, 2025 2:12:59 PM"/>
  </r>
  <r>
    <s v="Week2"/>
    <x v="9"/>
    <x v="34"/>
    <s v="JESSE BECK"/>
    <n v="3.5"/>
    <x v="20"/>
    <s v="37309828-4820-4e65-90fc-db3682fd4309"/>
    <s v="March 21, 2025 5:06:51 PM"/>
    <s v="March 21, 2025 7:08:27 PM"/>
    <s v="March 21, 2025 7:12:17 PM"/>
  </r>
  <r>
    <s v="Week2"/>
    <x v="9"/>
    <x v="34"/>
    <s v="MELISSA MONTGOMERY"/>
    <n v="3.5"/>
    <x v="20"/>
    <s v="37309828-4820-4e65-90fc-db3682fd4309"/>
    <s v="March 21, 2025 5:25:45 PM"/>
    <s v="March 21, 2025 5:48:28 PM"/>
    <s v="March 21, 2025 5:50:37 PM"/>
  </r>
  <r>
    <s v="Week2"/>
    <x v="9"/>
    <x v="34"/>
    <s v="ELLA JONES"/>
    <n v="3.5"/>
    <x v="20"/>
    <s v="37309828-4820-4e65-90fc-db3682fd4309"/>
    <s v="March 21, 2025 3:22:58 PM"/>
    <s v="March 21, 2025 3:57:55 PM"/>
    <s v="March 21, 2025 4:02:38 PM"/>
  </r>
  <r>
    <s v="Week2"/>
    <x v="9"/>
    <x v="34"/>
    <s v="WANDA PAIGE"/>
    <n v="3.5"/>
    <x v="20"/>
    <s v="37309828-4820-4e65-90fc-db3682fd4309"/>
    <s v="March 21, 2025 4:28:25 PM"/>
    <s v="March 21, 2025 4:45:27 PM"/>
    <s v="March 21, 2025 4:51:22 PM"/>
  </r>
  <r>
    <s v="Week2"/>
    <x v="9"/>
    <x v="34"/>
    <s v="RENEE BURNETT"/>
    <n v="3.5"/>
    <x v="20"/>
    <s v="37309828-4820-4e65-90fc-db3682fd4309"/>
    <s v="March 21, 2025 8:51:24 PM"/>
    <s v="March 21, 2025 9:28:26 PM"/>
    <s v="March 21, 2025 9:37:26 PM"/>
  </r>
  <r>
    <s v="Week2"/>
    <x v="9"/>
    <x v="34"/>
    <s v="MATHEW MATHICHIPARAMIPIL"/>
    <n v="3.5"/>
    <x v="20"/>
    <s v="37309828-4820-4e65-90fc-db3682fd4309"/>
    <s v="March 21, 2025 7:40:28 PM"/>
    <s v="March 21, 2025 7:55:58 PM"/>
    <s v="March 21, 2025 7:57:53 PM"/>
  </r>
  <r>
    <s v="Week2"/>
    <x v="9"/>
    <x v="34"/>
    <s v="JEANNETTE MURPHY"/>
    <n v="3.5"/>
    <x v="20"/>
    <s v="37309828-4820-4e65-90fc-db3682fd4309"/>
    <s v="March 21, 2025 2:25:59 PM"/>
    <s v="March 21, 2025 3:07:27 PM"/>
    <s v="March 21, 2025 3:09:50 PM"/>
  </r>
  <r>
    <s v="Week2"/>
    <x v="9"/>
    <x v="34"/>
    <s v="EMEKA EKWEANI"/>
    <n v="3.5"/>
    <x v="20"/>
    <s v="37309828-4820-4e65-90fc-db3682fd4309"/>
    <s v="March 21, 2025 5:25:36 PM"/>
    <s v="March 21, 2025 6:06:58 PM"/>
    <s v="March 21, 2025 6:09:08 PM"/>
  </r>
  <r>
    <s v="Week2"/>
    <x v="9"/>
    <x v="34"/>
    <s v="JOSHUA GARNER"/>
    <n v="3.5"/>
    <x v="20"/>
    <s v="37309828-4820-4e65-90fc-db3682fd4309"/>
    <s v="March 21, 2025 1:31:24 PM"/>
    <s v="March 21, 2025 2:04:26 PM"/>
    <s v="March 21, 2025 2:07:48 PM"/>
  </r>
  <r>
    <s v="Week2"/>
    <x v="9"/>
    <x v="34"/>
    <s v="KELTON WARD"/>
    <n v="3.5"/>
    <x v="20"/>
    <s v="37309828-4820-4e65-90fc-db3682fd4309"/>
    <s v="March 21, 2025 5:30:29 PM"/>
    <s v="March 21, 2025 6:38:24 PM"/>
    <s v="March 21, 2025 6:41:32 PM"/>
  </r>
  <r>
    <s v="Week2"/>
    <x v="9"/>
    <x v="34"/>
    <s v="AMIN KHOJA"/>
    <n v="3.5"/>
    <x v="20"/>
    <s v="37309828-4820-4e65-90fc-db3682fd4309"/>
    <s v="March 21, 2025 2:48:26 PM"/>
    <s v="March 21, 2025 3:48:23 PM"/>
    <s v="March 21, 2025 3:50:37 PM"/>
  </r>
  <r>
    <s v="Week2"/>
    <x v="10"/>
    <x v="34"/>
    <s v="VICTOR SERRANO"/>
    <n v="3.5"/>
    <x v="20"/>
    <s v="06564012-63be-4d9c-9be9-d7f11d97fcb2"/>
    <s v="March 22, 2025 5:47:55 PM"/>
    <s v="March 22, 2025 6:14:54 PM"/>
    <s v="March 22, 2025 6:17:06 PM"/>
  </r>
  <r>
    <s v="Week2"/>
    <x v="10"/>
    <x v="34"/>
    <s v="FIDEL TORRES"/>
    <n v="3.5"/>
    <x v="20"/>
    <s v="06564012-63be-4d9c-9be9-d7f11d97fcb2"/>
    <s v="March 22, 2025 3:06:21 PM"/>
    <s v="March 22, 2025 3:34:26 PM"/>
    <s v="March 22, 2025 3:38:11 PM"/>
  </r>
  <r>
    <s v="Week2"/>
    <x v="10"/>
    <x v="34"/>
    <s v="L'OREAL JOHNSON"/>
    <n v="7"/>
    <x v="20"/>
    <s v="06564012-63be-4d9c-9be9-d7f11d97fcb2"/>
    <s v="March 22, 2025 5:30:23 PM"/>
    <s v="March 22, 2025 6:42:55 PM"/>
    <s v="March 22, 2025 6:48:14 PM"/>
  </r>
  <r>
    <s v="Week2"/>
    <x v="10"/>
    <x v="34"/>
    <s v="JUSTIN  PRICE"/>
    <n v="3.5"/>
    <x v="20"/>
    <s v="06564012-63be-4d9c-9be9-d7f11d97fcb2"/>
    <s v="March 22, 2025 8:15:20 PM"/>
    <s v="March 22, 2025 8:51:55 PM"/>
    <s v="March 22, 2025 8:54:11 PM"/>
  </r>
  <r>
    <s v="Week2"/>
    <x v="10"/>
    <x v="34"/>
    <s v="ROBERT JUAREZ"/>
    <n v="3.5"/>
    <x v="20"/>
    <s v="06564012-63be-4d9c-9be9-d7f11d97fcb2"/>
    <s v="March 22, 2025 7:17:57 PM"/>
    <s v="March 22, 2025 7:34:56 PM"/>
    <s v="March 22, 2025 7:36:21 PM"/>
  </r>
  <r>
    <s v="Week2"/>
    <x v="10"/>
    <x v="34"/>
    <s v="RODERICK COLLINS"/>
    <n v="3.5"/>
    <x v="20"/>
    <s v="06564012-63be-4d9c-9be9-d7f11d97fcb2"/>
    <s v="March 22, 2025 3:49:59 PM"/>
    <s v="March 22, 2025 4:10:26 PM"/>
    <s v="March 22, 2025 4:29:51 PM"/>
  </r>
  <r>
    <s v="Week2"/>
    <x v="13"/>
    <x v="34"/>
    <s v="DEYANIRA MARTINEZ"/>
    <n v="3.5"/>
    <x v="20"/>
    <s v="5cdf9152-d90a-41d2-bfcc-44aebcc44243"/>
    <s v="March 23, 2025 4:30:27 PM"/>
    <s v="March 23, 2025 5:08:25 PM"/>
    <s v="March 23, 2025 5:13:07 PM"/>
  </r>
  <r>
    <s v="Week2"/>
    <x v="13"/>
    <x v="34"/>
    <s v="PATRICIA LEWIS"/>
    <n v="3.5"/>
    <x v="20"/>
    <s v="5cdf9152-d90a-41d2-bfcc-44aebcc44243"/>
    <s v="March 23, 2025 9:18:27 PM"/>
    <s v="March 23, 2025 9:34:55 PM"/>
    <s v="March 23, 2025 9:37:15 PM"/>
  </r>
  <r>
    <s v="Week2"/>
    <x v="13"/>
    <x v="34"/>
    <s v="RONALD BAXTER"/>
    <n v="3.5"/>
    <x v="20"/>
    <s v="5cdf9152-d90a-41d2-bfcc-44aebcc44243"/>
    <s v="March 23, 2025 5:22:29 PM"/>
    <s v="March 23, 2025 5:53:58 PM"/>
    <s v="March 23, 2025 6:00:21 PM"/>
  </r>
  <r>
    <s v="Week2"/>
    <x v="13"/>
    <x v="34"/>
    <s v="RAUL CUBILLOS"/>
    <n v="3.5"/>
    <x v="20"/>
    <s v="5cdf9152-d90a-41d2-bfcc-44aebcc44243"/>
    <s v="March 23, 2025 8:36:57 PM"/>
    <s v="March 23, 2025 8:56:54 PM"/>
    <s v="March 23, 2025 9:00:11 PM"/>
  </r>
  <r>
    <s v="Week2"/>
    <x v="13"/>
    <x v="34"/>
    <s v="CONNIE HUGHES"/>
    <n v="0"/>
    <x v="20"/>
    <s v="5cdf9152-d90a-41d2-bfcc-44aebcc44243"/>
    <s v="March 23, 2025 7:52:55 PM"/>
    <s v="March 23, 2025 8:16:58 PM"/>
    <s v="March 23, 2025 8:20:29 PM"/>
  </r>
  <r>
    <s v="Week2"/>
    <x v="11"/>
    <x v="48"/>
    <s v="GHAZAUL MONSHIZADEH"/>
    <n v="3.5"/>
    <x v="1"/>
    <s v="52181bc7-4b6b-48c6-b853-08b0f3494ed5"/>
    <s v="March 20, 2025 11:15:52 AM"/>
    <s v="March 20, 2025 11:37:21 AM"/>
    <s v="March 20, 2025 12:00:17 PM"/>
  </r>
  <r>
    <s v="Week2"/>
    <x v="11"/>
    <x v="48"/>
    <s v="ALMETA HENRY"/>
    <n v="3.5"/>
    <x v="1"/>
    <s v="52181bc7-4b6b-48c6-b853-08b0f3494ed5"/>
    <s v="March 20, 2025 1:12:23 PM"/>
    <s v="March 20, 2025 1:25:25 PM"/>
    <s v="March 20, 2025 1:29:25 PM"/>
  </r>
  <r>
    <s v="Week2"/>
    <x v="11"/>
    <x v="48"/>
    <s v="VICENTE CHING"/>
    <n v="3.5"/>
    <x v="1"/>
    <s v="52181bc7-4b6b-48c6-b853-08b0f3494ed5"/>
    <s v="March 20, 2025 2:35:55 PM"/>
    <s v="March 20, 2025 2:51:27 PM"/>
    <s v="March 20, 2025 2:55:21 PM"/>
  </r>
  <r>
    <s v="Week2"/>
    <x v="11"/>
    <x v="48"/>
    <s v="TRIMINDA WILLIAMS"/>
    <n v="3.5"/>
    <x v="1"/>
    <s v="52181bc7-4b6b-48c6-b853-08b0f3494ed5"/>
    <s v="March 20, 2025 1:53:26 PM"/>
    <s v="March 20, 2025 3:18:28 PM"/>
    <s v="March 20, 2025 3:24:32 PM"/>
  </r>
  <r>
    <s v="Week2"/>
    <x v="11"/>
    <x v="48"/>
    <s v="EVELYN KING"/>
    <n v="3.5"/>
    <x v="1"/>
    <s v="52181bc7-4b6b-48c6-b853-08b0f3494ed5"/>
    <s v="March 20, 2025 12:29:30 PM"/>
    <s v="March 20, 2025 12:47:25 PM"/>
    <s v="March 20, 2025 12:51:58 PM"/>
  </r>
  <r>
    <s v="Week2"/>
    <x v="11"/>
    <x v="48"/>
    <s v="MICHAEL WAKEFIELD"/>
    <n v="3.5"/>
    <x v="1"/>
    <s v="52181bc7-4b6b-48c6-b853-08b0f3494ed5"/>
    <s v="March 20, 2025 11:07:57 AM"/>
    <s v="March 20, 2025 11:37:21 AM"/>
    <s v="March 20, 2025 12:00:15 PM"/>
  </r>
  <r>
    <s v="Week2"/>
    <x v="11"/>
    <x v="48"/>
    <s v="EMANUEL DESLARZES"/>
    <n v="3.5"/>
    <x v="1"/>
    <s v="52181bc7-4b6b-48c6-b853-08b0f3494ed5"/>
    <s v="March 20, 2025 5:25:21 PM"/>
    <s v="March 20, 2025 5:59:58 PM"/>
    <s v="March 20, 2025 6:00:26 PM"/>
  </r>
  <r>
    <s v="Week2"/>
    <x v="11"/>
    <x v="48"/>
    <s v="MATTHEW FOSTER"/>
    <n v="3.5"/>
    <x v="1"/>
    <s v="52181bc7-4b6b-48c6-b853-08b0f3494ed5"/>
    <s v="March 20, 2025 9:21:28 AM"/>
    <s v="March 20, 2025 9:36:28 AM"/>
    <s v="March 20, 2025 9:37:52 AM"/>
  </r>
  <r>
    <s v="Week2"/>
    <x v="12"/>
    <x v="35"/>
    <s v="FRANK WRIGHT"/>
    <n v="3.5"/>
    <x v="21"/>
    <s v="c0cf6342-a724-4874-b093-115699f308cf"/>
    <s v="March 17, 2025 4:02:58 PM"/>
    <s v="March 17, 2025 5:44:29 PM"/>
    <s v="March 17, 2025 5:48:56 PM"/>
  </r>
  <r>
    <s v="Week2"/>
    <x v="12"/>
    <x v="35"/>
    <s v="CLARITA MASCARDO"/>
    <n v="3.5"/>
    <x v="21"/>
    <s v="c0cf6342-a724-4874-b093-115699f308cf"/>
    <s v="March 17, 2025 8:54:29 AM"/>
    <s v="March 17, 2025 9:08:53 AM"/>
    <s v="March 17, 2025 9:13:31 AM"/>
  </r>
  <r>
    <s v="Week2"/>
    <x v="12"/>
    <x v="35"/>
    <s v="ROBERT SALAZAR"/>
    <n v="3.5"/>
    <x v="21"/>
    <s v="c0cf6342-a724-4874-b093-115699f308cf"/>
    <s v="March 17, 2025 2:15:29 PM"/>
    <s v="March 17, 2025 3:03:57 PM"/>
    <s v="March 17, 2025 3:08:58 PM"/>
  </r>
  <r>
    <s v="Week2"/>
    <x v="12"/>
    <x v="35"/>
    <s v="CHRISTOPHER CLAESON"/>
    <n v="3.5"/>
    <x v="21"/>
    <s v="c0cf6342-a724-4874-b093-115699f308cf"/>
    <s v="March 17, 2025 1:43:29 PM"/>
    <s v="March 17, 2025 3:35:58 PM"/>
    <s v="March 17, 2025 3:36:51 PM"/>
  </r>
  <r>
    <s v="Week2"/>
    <x v="12"/>
    <x v="35"/>
    <s v="Paula Leimer"/>
    <n v="3.5"/>
    <x v="21"/>
    <s v="c0cf6342-a724-4874-b093-115699f308cf"/>
    <s v="March 17, 2025 11:42:30 AM"/>
    <s v="March 17, 2025 12:20:29 PM"/>
    <s v="March 17, 2025 12:22:50 PM"/>
  </r>
  <r>
    <s v="Week2"/>
    <x v="12"/>
    <x v="35"/>
    <s v="MELVIN SMITH"/>
    <n v="3.5"/>
    <x v="21"/>
    <s v="c0cf6342-a724-4874-b093-115699f308cf"/>
    <s v="March 17, 2025 9:26:56 AM"/>
    <s v="March 17, 2025 9:48:54 AM"/>
    <s v="March 17, 2025 9:50:43 AM"/>
  </r>
  <r>
    <s v="Week2"/>
    <x v="12"/>
    <x v="35"/>
    <s v="JESSE STACY"/>
    <n v="3.5"/>
    <x v="21"/>
    <s v="c0cf6342-a724-4874-b093-115699f308cf"/>
    <s v="March 17, 2025 10:32:25 AM"/>
    <s v="March 17, 2025 10:52:58 AM"/>
    <s v="March 17, 2025 10:55:07 AM"/>
  </r>
  <r>
    <s v="Week2"/>
    <x v="11"/>
    <x v="35"/>
    <s v="KEVIN  CHEMMACHEL"/>
    <n v="3.5"/>
    <x v="21"/>
    <s v="4d782c9e-26dd-48e2-8fd8-659e44e67ea0"/>
    <s v="March 20, 2025 10:42:56 AM"/>
    <s v="March 20, 2025 11:32:52 AM"/>
    <s v="March 20, 2025 12:01:50 PM"/>
  </r>
  <r>
    <s v="Week2"/>
    <x v="11"/>
    <x v="35"/>
    <s v="ERICA PORTER"/>
    <n v="3.5"/>
    <x v="21"/>
    <s v="4d782c9e-26dd-48e2-8fd8-659e44e67ea0"/>
    <s v="March 20, 2025 7:56:56 AM"/>
    <s v="March 20, 2025 8:49:58 AM"/>
    <s v="March 20, 2025 8:52:56 AM"/>
  </r>
  <r>
    <s v="Week2"/>
    <x v="11"/>
    <x v="35"/>
    <s v="DARYL EDWARDS"/>
    <n v="3.5"/>
    <x v="21"/>
    <s v="4d782c9e-26dd-48e2-8fd8-659e44e67ea0"/>
    <s v="March 20, 2025 7:41:26 AM"/>
    <s v="March 20, 2025 8:49:58 AM"/>
    <s v="March 20, 2025 8:52:54 AM"/>
  </r>
  <r>
    <s v="Week2"/>
    <x v="11"/>
    <x v="35"/>
    <s v="STEVE HARPER"/>
    <n v="3.5"/>
    <x v="21"/>
    <s v="4d782c9e-26dd-48e2-8fd8-659e44e67ea0"/>
    <s v="March 20, 2025 1:45:21 PM"/>
    <s v="March 20, 2025 2:11:57 PM"/>
    <s v="March 20, 2025 2:12:40 PM"/>
  </r>
  <r>
    <s v="Week2"/>
    <x v="11"/>
    <x v="35"/>
    <s v="RONNEISHA DICKERSON"/>
    <n v="3.5"/>
    <x v="21"/>
    <s v="4d782c9e-26dd-48e2-8fd8-659e44e67ea0"/>
    <s v="March 20, 2025 1:40:21 PM"/>
    <s v="March 20, 2025 2:34:55 PM"/>
    <s v="March 20, 2025 2:36:05 PM"/>
  </r>
  <r>
    <s v="Week2"/>
    <x v="11"/>
    <x v="35"/>
    <s v="LUIS VILLA"/>
    <n v="3.5"/>
    <x v="21"/>
    <s v="4d782c9e-26dd-48e2-8fd8-659e44e67ea0"/>
    <s v="March 20, 2025 11:01:52 AM"/>
    <s v="March 20, 2025 11:27:27 AM"/>
    <s v="March 20, 2025 12:01:37 PM"/>
  </r>
  <r>
    <s v="Week2"/>
    <x v="11"/>
    <x v="35"/>
    <s v="VICTOR JOHNSON"/>
    <n v="3.5"/>
    <x v="21"/>
    <s v="4d782c9e-26dd-48e2-8fd8-659e44e67ea0"/>
    <s v="March 20, 2025 9:06:57 AM"/>
    <s v="March 20, 2025 9:43:29 AM"/>
    <s v="March 20, 2025 9:44:48 AM"/>
  </r>
  <r>
    <s v="Week2"/>
    <x v="11"/>
    <x v="35"/>
    <s v="SHEILA BENNETT"/>
    <n v="3.5"/>
    <x v="21"/>
    <s v="4d782c9e-26dd-48e2-8fd8-659e44e67ea0"/>
    <s v="March 20, 2025 1:02:53 PM"/>
    <s v="March 20, 2025 1:35:29 PM"/>
    <s v="March 20, 2025 1:37:08 PM"/>
  </r>
  <r>
    <s v="Week2"/>
    <x v="9"/>
    <x v="35"/>
    <s v="BRADAN RANKIN"/>
    <n v="3.5"/>
    <x v="21"/>
    <s v="78ecd91d-4121-4511-b186-175e077f9706"/>
    <s v="March 21, 2025 2:24:25 PM"/>
    <s v="March 21, 2025 2:54:29 PM"/>
    <s v="March 21, 2025 2:55:03 PM"/>
  </r>
  <r>
    <s v="Week2"/>
    <x v="9"/>
    <x v="35"/>
    <s v="ROSEMARY CORONADO"/>
    <n v="3.5"/>
    <x v="21"/>
    <s v="78ecd91d-4121-4511-b186-175e077f9706"/>
    <s v="March 21, 2025 9:06:26 AM"/>
    <s v="March 21, 2025 9:35:56 AM"/>
    <s v="March 21, 2025 9:43:56 AM"/>
  </r>
  <r>
    <s v="Week2"/>
    <x v="9"/>
    <x v="35"/>
    <s v="ROSA CARILLO"/>
    <n v="3.5"/>
    <x v="21"/>
    <s v="78ecd91d-4121-4511-b186-175e077f9706"/>
    <s v="March 21, 2025 8:22:56 AM"/>
    <s v="March 21, 2025 8:35:28 AM"/>
    <s v="March 21, 2025 8:37:29 AM"/>
  </r>
  <r>
    <s v="Week2"/>
    <x v="9"/>
    <x v="35"/>
    <s v="SANDRA ADAMS"/>
    <n v="0"/>
    <x v="21"/>
    <s v="78ecd91d-4121-4511-b186-175e077f9706"/>
    <s v="March 21, 2025 7:34:57 AM"/>
    <s v="March 21, 2025 7:57:58 AM"/>
    <s v="March 21, 2025 8:01:48 AM"/>
  </r>
  <r>
    <s v="Week2"/>
    <x v="9"/>
    <x v="35"/>
    <s v="LINDA KING"/>
    <n v="3.5"/>
    <x v="21"/>
    <s v="78ecd91d-4121-4511-b186-175e077f9706"/>
    <s v="March 21, 2025 1:36:28 PM"/>
    <s v="March 21, 2025 1:54:55 PM"/>
    <s v="March 21, 2025 2:00:23 PM"/>
  </r>
  <r>
    <s v="Week2"/>
    <x v="9"/>
    <x v="35"/>
    <s v="LESLIE ADEBOYE"/>
    <n v="3.5"/>
    <x v="21"/>
    <s v="78ecd91d-4121-4511-b186-175e077f9706"/>
    <s v="March 21, 2025 10:12:52 AM"/>
    <s v="March 21, 2025 11:25:28 AM"/>
    <s v="March 21, 2025 11:26:45 AM"/>
  </r>
  <r>
    <s v="Week2"/>
    <x v="9"/>
    <x v="35"/>
    <s v="CESAR SALAS"/>
    <n v="3.5"/>
    <x v="21"/>
    <s v="78ecd91d-4121-4511-b186-175e077f9706"/>
    <s v="March 21, 2025 2:24:25 PM"/>
    <s v="March 21, 2025 3:29:29 PM"/>
    <s v="March 21, 2025 3:32:52 PM"/>
  </r>
  <r>
    <s v="Week2"/>
    <x v="10"/>
    <x v="35"/>
    <s v="CHARLES YOUNG"/>
    <n v="3.5"/>
    <x v="21"/>
    <s v="b6011aa6-87b1-4748-8980-c6819757b823"/>
    <s v="March 22, 2025 9:43:57 AM"/>
    <s v="March 22, 2025 10:00:53 AM"/>
    <s v="March 22, 2025 10:05:02 AM"/>
  </r>
  <r>
    <s v="Week2"/>
    <x v="10"/>
    <x v="35"/>
    <s v="PATRICIA TERRY"/>
    <n v="3.5"/>
    <x v="21"/>
    <s v="b6011aa6-87b1-4748-8980-c6819757b823"/>
    <s v="March 22, 2025 12:02:28 PM"/>
    <s v="March 22, 2025 12:17:22 PM"/>
    <s v="March 22, 2025 12:22:13 PM"/>
  </r>
  <r>
    <s v="Week2"/>
    <x v="10"/>
    <x v="35"/>
    <s v="YVETTE PEACE"/>
    <n v="3.5"/>
    <x v="21"/>
    <s v="b6011aa6-87b1-4748-8980-c6819757b823"/>
    <s v="March 22, 2025 8:56:56 AM"/>
    <s v="March 22, 2025 9:30:53 AM"/>
    <s v="March 22, 2025 9:34:22 AM"/>
  </r>
  <r>
    <s v="Week2"/>
    <x v="10"/>
    <x v="35"/>
    <s v="ALA KENDU GUPTA"/>
    <n v="3.5"/>
    <x v="21"/>
    <s v="b6011aa6-87b1-4748-8980-c6819757b823"/>
    <s v="March 22, 2025 1:34:29 PM"/>
    <s v="March 22, 2025 2:06:58 PM"/>
    <s v="March 22, 2025 2:10:01 PM"/>
  </r>
  <r>
    <s v="Week2"/>
    <x v="10"/>
    <x v="35"/>
    <s v="PATRICIA SLOAN"/>
    <n v="3.5"/>
    <x v="21"/>
    <s v="b6011aa6-87b1-4748-8980-c6819757b823"/>
    <s v="March 22, 2025 11:11:56 AM"/>
    <s v="March 22, 2025 11:43:54 AM"/>
    <s v="March 22, 2025 11:53:12 AM"/>
  </r>
  <r>
    <s v="Week2"/>
    <x v="10"/>
    <x v="35"/>
    <s v="DOROTHY TITUS"/>
    <n v="3.5"/>
    <x v="21"/>
    <s v="b6011aa6-87b1-4748-8980-c6819757b823"/>
    <s v="March 22, 2025 10:32:56 AM"/>
    <s v="March 22, 2025 10:59:59 AM"/>
    <s v="March 22, 2025 11:02:06 AM"/>
  </r>
  <r>
    <s v="Week2"/>
    <x v="10"/>
    <x v="35"/>
    <s v="DEDRIC TAYLOR"/>
    <n v="3.5"/>
    <x v="21"/>
    <s v="b6011aa6-87b1-4748-8980-c6819757b823"/>
    <s v="March 22, 2025 8:25:26 AM"/>
    <s v="March 22, 2025 8:42:52 AM"/>
    <s v="March 22, 2025 8:43:58 AM"/>
  </r>
  <r>
    <s v="Week2"/>
    <x v="10"/>
    <x v="35"/>
    <s v="RUBY JACKSON"/>
    <n v="3.5"/>
    <x v="21"/>
    <s v="b6011aa6-87b1-4748-8980-c6819757b823"/>
    <s v="March 22, 2025 10:01:28 AM"/>
    <s v="March 22, 2025 10:46:53 AM"/>
    <s v="March 22, 2025 10:52:06 AM"/>
  </r>
  <r>
    <s v="Week2"/>
    <x v="10"/>
    <x v="35"/>
    <s v="ANTONIO IBARRA VASQUEZ"/>
    <n v="3.5"/>
    <x v="21"/>
    <s v="b6011aa6-87b1-4748-8980-c6819757b823"/>
    <s v="March 22, 2025 11:11:56 AM"/>
    <s v="March 22, 2025 11:29:29 AM"/>
    <s v="March 22, 2025 11:31:12 AM"/>
  </r>
  <r>
    <s v="Week2"/>
    <x v="13"/>
    <x v="35"/>
    <s v="DEBRA COLEMAN"/>
    <n v="7"/>
    <x v="21"/>
    <s v="70f25f84-2957-40c5-9aea-6923de3a2454"/>
    <s v="March 23, 2025 9:57:26 AM"/>
    <s v="March 23, 2025 12:32:01 PM"/>
    <s v="March 23, 2025 12:32:01 PM"/>
  </r>
  <r>
    <s v="Week2"/>
    <x v="13"/>
    <x v="35"/>
    <s v="ALICE MAYES"/>
    <n v="3.5"/>
    <x v="21"/>
    <s v="70f25f84-2957-40c5-9aea-6923de3a2454"/>
    <s v="March 23, 2025 10:24:54 AM"/>
    <s v="March 23, 2025 12:21:29 PM"/>
    <s v="March 23, 2025 12:31:56 PM"/>
  </r>
  <r>
    <s v="Week2"/>
    <x v="13"/>
    <x v="35"/>
    <s v="KIM DEAN"/>
    <n v="3.5"/>
    <x v="21"/>
    <s v="70f25f84-2957-40c5-9aea-6923de3a2454"/>
    <s v="March 23, 2025 2:32:29 PM"/>
    <s v="March 23, 2025 3:37:51 PM"/>
    <s v="March 23, 2025 3:44:35 PM"/>
  </r>
  <r>
    <s v="Week2"/>
    <x v="13"/>
    <x v="35"/>
    <s v="CECILIA WAGNER"/>
    <n v="3.5"/>
    <x v="21"/>
    <s v="70f25f84-2957-40c5-9aea-6923de3a2454"/>
    <s v="March 23, 2025 8:31:27 AM"/>
    <s v="March 23, 2025 9:19:28 AM"/>
    <s v="March 23, 2025 9:24:22 AM"/>
  </r>
  <r>
    <s v="Week2"/>
    <x v="13"/>
    <x v="35"/>
    <s v="LENITTA WILSON"/>
    <n v="3.5"/>
    <x v="21"/>
    <s v="70f25f84-2957-40c5-9aea-6923de3a2454"/>
    <s v="March 23, 2025 7:51:25 AM"/>
    <s v="March 23, 2025 8:08:57 AM"/>
    <s v="March 23, 2025 8:14:14 AM"/>
  </r>
  <r>
    <s v="Week2"/>
    <x v="13"/>
    <x v="35"/>
    <s v="RACHEL KENNEDY"/>
    <n v="3.5"/>
    <x v="21"/>
    <s v="70f25f84-2957-40c5-9aea-6923de3a2454"/>
    <s v="March 23, 2025 12:42:29 PM"/>
    <s v="March 23, 2025 2:00:55 PM"/>
    <s v="March 23, 2025 2:04:31 PM"/>
  </r>
  <r>
    <s v="Week2"/>
    <x v="13"/>
    <x v="35"/>
    <s v="LINDA GREEN"/>
    <n v="3.5"/>
    <x v="21"/>
    <s v="70f25f84-2957-40c5-9aea-6923de3a2454"/>
    <s v="March 23, 2025 7:32:28 AM"/>
    <s v="March 23, 2025 8:58:27 AM"/>
    <s v="March 23, 2025 9:04:16 AM"/>
  </r>
  <r>
    <s v="Week2"/>
    <x v="13"/>
    <x v="35"/>
    <s v="Barbara  Sanders "/>
    <n v="3.5"/>
    <x v="21"/>
    <s v="70f25f84-2957-40c5-9aea-6923de3a2454"/>
    <s v="March 23, 2025 12:58:22 PM"/>
    <s v="March 23, 2025 1:38:29 PM"/>
    <s v="March 23, 2025 1:40:50 PM"/>
  </r>
  <r>
    <s v="Week2"/>
    <x v="12"/>
    <x v="36"/>
    <s v="CATHY JONES"/>
    <n v="3.5"/>
    <x v="19"/>
    <s v="996f13ea-5855-4edc-b2af-e1530e841296"/>
    <s v="March 17, 2025 10:56:29 AM"/>
    <s v="March 17, 2025 11:04:57 AM"/>
    <s v="March 17, 2025 11:06:50 AM"/>
  </r>
  <r>
    <s v="Week2"/>
    <x v="12"/>
    <x v="36"/>
    <s v="ALBERT TAMES"/>
    <n v="3.5"/>
    <x v="19"/>
    <s v="996f13ea-5855-4edc-b2af-e1530e841296"/>
    <s v="March 17, 2025 9:24:25 AM"/>
    <s v="March 17, 2025 9:57:57 AM"/>
    <s v="March 17, 2025 10:01:59 AM"/>
  </r>
  <r>
    <s v="Week2"/>
    <x v="12"/>
    <x v="36"/>
    <s v="BERTHA EASTER"/>
    <n v="3.5"/>
    <x v="19"/>
    <s v="996f13ea-5855-4edc-b2af-e1530e841296"/>
    <s v="March 17, 2025 8:23:57 AM"/>
    <s v="March 17, 2025 9:13:59 AM"/>
    <s v="March 17, 2025 9:18:02 AM"/>
  </r>
  <r>
    <s v="Week2"/>
    <x v="12"/>
    <x v="36"/>
    <s v="THELMA ZUNIGA"/>
    <n v="3.5"/>
    <x v="19"/>
    <s v="996f13ea-5855-4edc-b2af-e1530e841296"/>
    <s v="March 17, 2025 3:50:59 AM"/>
    <s v="March 17, 2025 4:16:51 AM"/>
    <s v="March 17, 2025 4:44:18 AM"/>
  </r>
  <r>
    <s v="Week2"/>
    <x v="12"/>
    <x v="36"/>
    <s v="LYNITA LEWIS"/>
    <n v="3.5"/>
    <x v="19"/>
    <s v="996f13ea-5855-4edc-b2af-e1530e841296"/>
    <s v="March 17, 2025 10:06:55 AM"/>
    <s v="March 17, 2025 10:33:29 AM"/>
    <s v="March 17, 2025 10:36:59 AM"/>
  </r>
  <r>
    <s v="Week2"/>
    <x v="12"/>
    <x v="36"/>
    <s v="MARY MORROW"/>
    <n v="3.5"/>
    <x v="19"/>
    <s v="996f13ea-5855-4edc-b2af-e1530e841296"/>
    <s v="March 17, 2025 4:49:57 AM"/>
    <s v="March 17, 2025 5:23:56 AM"/>
    <s v="March 17, 2025 5:25:41 AM"/>
  </r>
  <r>
    <s v="Week2"/>
    <x v="12"/>
    <x v="36"/>
    <s v="TUNG VU"/>
    <n v="3.5"/>
    <x v="19"/>
    <s v="996f13ea-5855-4edc-b2af-e1530e841296"/>
    <s v="March 17, 2025 6:32:55 AM"/>
    <s v="March 17, 2025 7:27:59 AM"/>
    <s v="March 17, 2025 8:00:59 AM"/>
  </r>
  <r>
    <s v="Week2"/>
    <x v="12"/>
    <x v="36"/>
    <s v="JERRY WASHINGTON"/>
    <n v="3.5"/>
    <x v="19"/>
    <s v="996f13ea-5855-4edc-b2af-e1530e841296"/>
    <s v="March 17, 2025 11:10:53 AM"/>
    <s v="March 17, 2025 11:31:30 AM"/>
    <s v="March 17, 2025 11:33:42 AM"/>
  </r>
  <r>
    <s v="Week2"/>
    <x v="7"/>
    <x v="36"/>
    <s v="LAURA ORTEGA"/>
    <n v="3.5"/>
    <x v="19"/>
    <s v="39cb7369-39d0-462c-b6b6-8c1bc4fb54f2"/>
    <s v="March 18, 2025 3:52:25 AM"/>
    <s v="March 18, 2025 4:27:46 AM"/>
    <s v="March 18, 2025 4:27:46 AM"/>
  </r>
  <r>
    <s v="Week2"/>
    <x v="7"/>
    <x v="36"/>
    <s v="GLADYS BROWN"/>
    <n v="3.5"/>
    <x v="19"/>
    <s v="39cb7369-39d0-462c-b6b6-8c1bc4fb54f2"/>
    <s v="March 18, 2025 7:38:27 AM"/>
    <s v="March 18, 2025 9:14:59 AM"/>
    <s v="March 18, 2025 9:16:58 AM"/>
  </r>
  <r>
    <s v="Week2"/>
    <x v="7"/>
    <x v="36"/>
    <s v="ANGELA WHITE"/>
    <n v="3.5"/>
    <x v="19"/>
    <s v="39cb7369-39d0-462c-b6b6-8c1bc4fb54f2"/>
    <s v="March 18, 2025 10:31:58 AM"/>
    <s v="March 18, 2025 10:56:59 AM"/>
    <s v="March 18, 2025 11:02:09 AM"/>
  </r>
  <r>
    <s v="Week2"/>
    <x v="7"/>
    <x v="36"/>
    <s v="DEVYNNE SMITH"/>
    <n v="3.5"/>
    <x v="19"/>
    <s v="39cb7369-39d0-462c-b6b6-8c1bc4fb54f2"/>
    <s v="March 18, 2025 7:55:27 AM"/>
    <s v="March 18, 2025 8:06:55 AM"/>
    <s v="March 18, 2025 8:08:16 AM"/>
  </r>
  <r>
    <s v="Week2"/>
    <x v="7"/>
    <x v="36"/>
    <s v="IVA (JEWELL) CROSS"/>
    <n v="3.5"/>
    <x v="19"/>
    <s v="39cb7369-39d0-462c-b6b6-8c1bc4fb54f2"/>
    <s v="March 18, 2025 8:32:29 AM"/>
    <s v="March 18, 2025 8:49:53 AM"/>
    <s v="March 18, 2025 8:51:17 AM"/>
  </r>
  <r>
    <s v="Week2"/>
    <x v="7"/>
    <x v="36"/>
    <s v="LINDA KING"/>
    <n v="3.5"/>
    <x v="19"/>
    <s v="39cb7369-39d0-462c-b6b6-8c1bc4fb54f2"/>
    <s v="March 18, 2025 5:38:59 AM"/>
    <s v="March 18, 2025 6:00:19 AM"/>
    <s v="March 18, 2025 6:30:47 AM"/>
  </r>
  <r>
    <s v="Week2"/>
    <x v="7"/>
    <x v="36"/>
    <s v="JUAN CRUZ"/>
    <n v="3.5"/>
    <x v="19"/>
    <s v="39cb7369-39d0-462c-b6b6-8c1bc4fb54f2"/>
    <s v="March 18, 2025 4:39:28 AM"/>
    <s v="March 18, 2025 5:10:24 AM"/>
    <s v="March 18, 2025 5:12:08 AM"/>
  </r>
  <r>
    <s v="Week2"/>
    <x v="7"/>
    <x v="36"/>
    <s v="FRANCISCO CRUZ"/>
    <n v="3.5"/>
    <x v="19"/>
    <s v="39cb7369-39d0-462c-b6b6-8c1bc4fb54f2"/>
    <s v="March 18, 2025 4:54:29 AM"/>
    <s v="March 18, 2025 5:31:12 AM"/>
    <s v="March 18, 2025 5:31:12 AM"/>
  </r>
  <r>
    <s v="Week2"/>
    <x v="8"/>
    <x v="36"/>
    <s v="JAMES KELLEY"/>
    <n v="3.5"/>
    <x v="19"/>
    <s v="61c986dc-25b0-48d7-8a74-7538c432f9d1"/>
    <s v="March 19, 2025 9:54:57 AM"/>
    <s v="March 19, 2025 10:19:17 AM"/>
    <s v="March 19, 2025 10:19:17 AM"/>
  </r>
  <r>
    <s v="Week2"/>
    <x v="8"/>
    <x v="36"/>
    <s v="BILLY RAVIN"/>
    <n v="3.5"/>
    <x v="19"/>
    <s v="61c986dc-25b0-48d7-8a74-7538c432f9d1"/>
    <s v="March 19, 2025 5:41:53 AM"/>
    <s v="March 19, 2025 6:24:26 AM"/>
    <s v="March 19, 2025 6:27:20 AM"/>
  </r>
  <r>
    <s v="Week2"/>
    <x v="8"/>
    <x v="36"/>
    <s v="SILVIA RAMOS"/>
    <n v="3.5"/>
    <x v="19"/>
    <s v="61c986dc-25b0-48d7-8a74-7538c432f9d1"/>
    <s v="March 19, 2025 5:29:52 AM"/>
    <s v="March 19, 2025 6:24:26 AM"/>
    <s v="March 19, 2025 6:27:12 AM"/>
  </r>
  <r>
    <s v="Week2"/>
    <x v="8"/>
    <x v="36"/>
    <s v="ARBRENAY KING"/>
    <n v="3.5"/>
    <x v="19"/>
    <s v="61c986dc-25b0-48d7-8a74-7538c432f9d1"/>
    <s v="March 19, 2025 10:55:28 AM"/>
    <s v="March 19, 2025 11:49:00 AM"/>
    <s v="March 19, 2025 11:49:13 AM"/>
  </r>
  <r>
    <s v="Week2"/>
    <x v="8"/>
    <x v="36"/>
    <s v="WILLIE FREEMAN"/>
    <n v="3.5"/>
    <x v="19"/>
    <s v="61c986dc-25b0-48d7-8a74-7538c432f9d1"/>
    <s v="March 19, 2025 3:55:25 AM"/>
    <s v="March 19, 2025 4:34:21 AM"/>
    <s v="March 19, 2025 4:35:13 AM"/>
  </r>
  <r>
    <s v="Week2"/>
    <x v="8"/>
    <x v="36"/>
    <s v="THELMA ZUNIGA"/>
    <n v="3.5"/>
    <x v="19"/>
    <s v="61c986dc-25b0-48d7-8a74-7538c432f9d1"/>
    <s v="March 19, 2025 4:50:25 AM"/>
    <s v="March 19, 2025 5:04:29 AM"/>
    <s v="March 19, 2025 5:07:08 AM"/>
  </r>
  <r>
    <s v="Week2"/>
    <x v="8"/>
    <x v="36"/>
    <s v="JENNIFER HUTTON"/>
    <n v="3.5"/>
    <x v="19"/>
    <s v="61c986dc-25b0-48d7-8a74-7538c432f9d1"/>
    <s v="March 19, 2025 7:07:22 AM"/>
    <s v="March 19, 2025 8:00:31 AM"/>
    <s v="March 19, 2025 8:00:31 AM"/>
  </r>
  <r>
    <s v="Week2"/>
    <x v="8"/>
    <x v="36"/>
    <s v="AKBER JAMAL"/>
    <n v="3.5"/>
    <x v="19"/>
    <s v="61c986dc-25b0-48d7-8a74-7538c432f9d1"/>
    <s v="March 19, 2025 9:16:46 AM"/>
    <s v="March 19, 2025 9:17:05 AM"/>
    <s v="March 19, 2025 9:17:05 AM"/>
  </r>
  <r>
    <s v="Week2"/>
    <x v="11"/>
    <x v="36"/>
    <s v="MARK MATTIEX"/>
    <n v="3.5"/>
    <x v="19"/>
    <s v="70304842-11d7-4d39-9ca4-3f8e30ed6a40"/>
    <s v="March 20, 2025 3:58:54 AM"/>
    <s v="March 20, 2025 4:11:54 AM"/>
    <s v="March 20, 2025 4:17:33 AM"/>
  </r>
  <r>
    <s v="Week2"/>
    <x v="11"/>
    <x v="36"/>
    <s v="YOLANDA SHAW"/>
    <n v="3.5"/>
    <x v="19"/>
    <s v="70304842-11d7-4d39-9ca4-3f8e30ed6a40"/>
    <s v="March 20, 2025 9:37:55 AM"/>
    <s v="March 20, 2025 9:54:57 AM"/>
    <s v="March 20, 2025 10:28:07 AM"/>
  </r>
  <r>
    <s v="Week2"/>
    <x v="11"/>
    <x v="36"/>
    <s v="OSCAR TELLEZ"/>
    <n v="3.5"/>
    <x v="19"/>
    <s v="70304842-11d7-4d39-9ca4-3f8e30ed6a40"/>
    <s v="March 20, 2025 8:05:23 AM"/>
    <s v="March 20, 2025 8:31:22 AM"/>
    <s v="March 20, 2025 8:33:25 AM"/>
  </r>
  <r>
    <s v="Week2"/>
    <x v="11"/>
    <x v="36"/>
    <s v="GERALD  GRIGGS"/>
    <n v="3.5"/>
    <x v="19"/>
    <s v="70304842-11d7-4d39-9ca4-3f8e30ed6a40"/>
    <s v="March 20, 2025 4:30:57 AM"/>
    <s v="March 20, 2025 4:52:55 AM"/>
    <s v="March 20, 2025 5:09:31 AM"/>
  </r>
  <r>
    <s v="Week2"/>
    <x v="11"/>
    <x v="36"/>
    <s v="DANIELLE METZGER"/>
    <n v="3.5"/>
    <x v="19"/>
    <s v="70304842-11d7-4d39-9ca4-3f8e30ed6a40"/>
    <s v="March 20, 2025 8:06:28 AM"/>
    <s v="March 20, 2025 8:53:35 AM"/>
    <s v="March 20, 2025 8:53:35 AM"/>
  </r>
  <r>
    <s v="Week2"/>
    <x v="11"/>
    <x v="36"/>
    <s v="CHRIS TRAYNOR"/>
    <n v="3.5"/>
    <x v="19"/>
    <s v="70304842-11d7-4d39-9ca4-3f8e30ed6a40"/>
    <s v="March 20, 2025 7:24:56 AM"/>
    <s v="March 20, 2025 7:36:52 AM"/>
    <s v="March 20, 2025 7:38:24 AM"/>
  </r>
  <r>
    <s v="Week2"/>
    <x v="9"/>
    <x v="36"/>
    <s v="JIMMY CAUDELL"/>
    <n v="3.5"/>
    <x v="19"/>
    <s v="193772fd-dcd9-4c93-95bd-db947f4ee1b1"/>
    <s v="March 21, 2025 11:02:27 AM"/>
    <s v="March 21, 2025 11:34:56 AM"/>
    <s v="March 21, 2025 11:39:51 AM"/>
  </r>
  <r>
    <s v="Week2"/>
    <x v="9"/>
    <x v="36"/>
    <s v="MAURA  PEREIRA "/>
    <n v="3.5"/>
    <x v="19"/>
    <s v="193772fd-dcd9-4c93-95bd-db947f4ee1b1"/>
    <s v="March 21, 2025 11:15:03 AM"/>
    <s v="March 21, 2025 11:23:57 AM"/>
    <s v="March 21, 2025 11:26:03 AM"/>
  </r>
  <r>
    <s v="Week2"/>
    <x v="9"/>
    <x v="36"/>
    <s v="REGINA SINCLAIR"/>
    <n v="3.5"/>
    <x v="19"/>
    <s v="193772fd-dcd9-4c93-95bd-db947f4ee1b1"/>
    <s v="March 21, 2025 6:58:59 AM"/>
    <s v="March 21, 2025 7:39:28 AM"/>
    <s v="March 21, 2025 7:40:44 AM"/>
  </r>
  <r>
    <s v="Week2"/>
    <x v="9"/>
    <x v="36"/>
    <s v="ROY WILSON"/>
    <n v="3.5"/>
    <x v="19"/>
    <s v="193772fd-dcd9-4c93-95bd-db947f4ee1b1"/>
    <s v="March 21, 2025 10:17:59 AM"/>
    <s v="March 21, 2025 10:42:55 AM"/>
    <s v="March 21, 2025 10:49:44 AM"/>
  </r>
  <r>
    <s v="Week2"/>
    <x v="9"/>
    <x v="36"/>
    <s v="PAT OUM"/>
    <n v="3.5"/>
    <x v="19"/>
    <s v="193772fd-dcd9-4c93-95bd-db947f4ee1b1"/>
    <s v="March 21, 2025 5:03:26 AM"/>
    <s v="March 21, 2025 5:27:58 AM"/>
    <s v="March 21, 2025 5:30:29 AM"/>
  </r>
  <r>
    <s v="Week2"/>
    <x v="9"/>
    <x v="36"/>
    <s v="CLIFFORD BOARDMAN"/>
    <n v="3.5"/>
    <x v="19"/>
    <s v="193772fd-dcd9-4c93-95bd-db947f4ee1b1"/>
    <s v="March 21, 2025 7:14:58 AM"/>
    <s v="March 21, 2025 8:06:22 AM"/>
    <s v="March 21, 2025 8:06:22 AM"/>
  </r>
  <r>
    <s v="Week2"/>
    <x v="9"/>
    <x v="36"/>
    <s v="JOSE ESTRADA"/>
    <n v="3.5"/>
    <x v="19"/>
    <s v="193772fd-dcd9-4c93-95bd-db947f4ee1b1"/>
    <s v="March 21, 2025 4:04:54 AM"/>
    <s v="March 21, 2025 4:24:28 AM"/>
    <s v="March 21, 2025 4:46:58 AM"/>
  </r>
  <r>
    <s v="Week2"/>
    <x v="9"/>
    <x v="36"/>
    <s v="CLINTON ABELE"/>
    <n v="7"/>
    <x v="19"/>
    <s v="193772fd-dcd9-4c93-95bd-db947f4ee1b1"/>
    <s v="March 21, 2025 8:20:59 AM"/>
    <s v="March 21, 2025 8:31:56 AM"/>
    <s v="March 21, 2025 8:41:38 AM"/>
  </r>
  <r>
    <s v="Week2"/>
    <x v="9"/>
    <x v="36"/>
    <s v="PEDRO CASTILLO"/>
    <n v="3.5"/>
    <x v="19"/>
    <s v="193772fd-dcd9-4c93-95bd-db947f4ee1b1"/>
    <s v="March 21, 2025 9:07:29 AM"/>
    <s v="March 21, 2025 9:22:56 AM"/>
    <s v="March 21, 2025 9:26:48 AM"/>
  </r>
  <r>
    <s v="Week2"/>
    <x v="7"/>
    <x v="37"/>
    <s v="DATIE DAVIS-PARKER"/>
    <n v="3.5"/>
    <x v="22"/>
    <s v="4f7b1f75-565d-42b0-b0b0-42fc1a7e2d70"/>
    <s v="March 18, 2025 3:05:57 PM"/>
    <s v="March 18, 2025 3:38:32 PM"/>
    <s v="March 18, 2025 3:38:32 PM"/>
  </r>
  <r>
    <s v="Week2"/>
    <x v="7"/>
    <x v="37"/>
    <s v="KALEB JUSTISS"/>
    <n v="3.5"/>
    <x v="22"/>
    <s v="4f7b1f75-565d-42b0-b0b0-42fc1a7e2d70"/>
    <s v="March 18, 2025 12:35:26 PM"/>
    <s v="March 18, 2025 12:53:59 PM"/>
    <s v="March 18, 2025 12:55:46 PM"/>
  </r>
  <r>
    <s v="Week2"/>
    <x v="7"/>
    <x v="37"/>
    <s v="ANGELA ALDRIDGE"/>
    <n v="3.5"/>
    <x v="22"/>
    <s v="4f7b1f75-565d-42b0-b0b0-42fc1a7e2d70"/>
    <s v="March 18, 2025 11:15:30 AM"/>
    <s v="March 18, 2025 11:47:26 AM"/>
    <s v="March 18, 2025 12:03:49 PM"/>
  </r>
  <r>
    <s v="Week2"/>
    <x v="7"/>
    <x v="37"/>
    <s v="JOICE BROWN"/>
    <n v="3.5"/>
    <x v="22"/>
    <s v="4f7b1f75-565d-42b0-b0b0-42fc1a7e2d70"/>
    <s v="March 18, 2025 10:10:24 AM"/>
    <s v="March 18, 2025 10:18:29 AM"/>
    <s v="March 18, 2025 10:19:50 AM"/>
  </r>
  <r>
    <s v="Week2"/>
    <x v="7"/>
    <x v="37"/>
    <s v="LANDON HUTH"/>
    <n v="3.5"/>
    <x v="22"/>
    <s v="4f7b1f75-565d-42b0-b0b0-42fc1a7e2d70"/>
    <s v="March 18, 2025 2:33:54 PM"/>
    <s v="March 18, 2025 3:36:58 PM"/>
    <s v="March 18, 2025 3:38:26 PM"/>
  </r>
  <r>
    <s v="Week2"/>
    <x v="7"/>
    <x v="37"/>
    <s v="ROSIE WILLIAMS"/>
    <n v="3.5"/>
    <x v="22"/>
    <s v="4f7b1f75-565d-42b0-b0b0-42fc1a7e2d70"/>
    <s v="March 18, 2025 9:58:29 AM"/>
    <s v="March 18, 2025 10:35:26 AM"/>
    <s v="March 18, 2025 10:39:57 AM"/>
  </r>
  <r>
    <s v="Week2"/>
    <x v="7"/>
    <x v="37"/>
    <s v="JAKE ROBERTS"/>
    <n v="3.5"/>
    <x v="22"/>
    <s v="4f7b1f75-565d-42b0-b0b0-42fc1a7e2d70"/>
    <s v="March 18, 2025 2:28:53 PM"/>
    <s v="March 18, 2025 2:52:28 PM"/>
    <s v="March 18, 2025 2:53:28 PM"/>
  </r>
  <r>
    <s v="Week2"/>
    <x v="7"/>
    <x v="37"/>
    <s v="MARTHA GONZALES"/>
    <n v="3.5"/>
    <x v="22"/>
    <s v="4f7b1f75-565d-42b0-b0b0-42fc1a7e2d70"/>
    <s v="March 18, 2025 11:35:43 AM"/>
    <s v="March 18, 2025 12:11:49 PM"/>
    <s v="March 18, 2025 12:14:19 PM"/>
  </r>
  <r>
    <s v="Week2"/>
    <x v="7"/>
    <x v="37"/>
    <s v="Alexandra Leigh"/>
    <n v="3.5"/>
    <x v="22"/>
    <s v="4f7b1f75-565d-42b0-b0b0-42fc1a7e2d70"/>
    <s v="March 18, 2025 1:14:26 PM"/>
    <s v="March 18, 2025 1:35:59 PM"/>
    <s v="March 18, 2025 1:40:14 PM"/>
  </r>
  <r>
    <s v="Week2"/>
    <x v="8"/>
    <x v="37"/>
    <s v="Desmond  Wesley"/>
    <n v="3.5"/>
    <x v="22"/>
    <s v="8d4692f1-feb3-4249-8a62-11022fee72c1"/>
    <s v="March 19, 2025 2:02:49 PM"/>
    <s v="March 19, 2025 2:42:52 PM"/>
    <s v="March 19, 2025 2:42:52 PM"/>
  </r>
  <r>
    <s v="Week2"/>
    <x v="8"/>
    <x v="37"/>
    <s v="GARY SAPP"/>
    <n v="3.5"/>
    <x v="22"/>
    <s v="8d4692f1-feb3-4249-8a62-11022fee72c1"/>
    <s v="March 19, 2025 4:15:57 PM"/>
    <s v="March 19, 2025 4:52:26 PM"/>
    <s v="March 19, 2025 4:57:54 PM"/>
  </r>
  <r>
    <s v="Week2"/>
    <x v="8"/>
    <x v="37"/>
    <s v="ISAAC RENTERIA"/>
    <n v="3.5"/>
    <x v="22"/>
    <s v="8d4692f1-feb3-4249-8a62-11022fee72c1"/>
    <s v="March 19, 2025 3:49:29 PM"/>
    <s v="March 19, 2025 3:59:29 PM"/>
    <s v="March 19, 2025 4:01:47 PM"/>
  </r>
  <r>
    <s v="Week2"/>
    <x v="8"/>
    <x v="37"/>
    <s v="JAVONTE STATON"/>
    <n v="3.5"/>
    <x v="22"/>
    <s v="8d4692f1-feb3-4249-8a62-11022fee72c1"/>
    <s v="March 19, 2025 11:27:25 AM"/>
    <s v="March 19, 2025 12:04:58 PM"/>
    <s v="March 19, 2025 12:08:06 PM"/>
  </r>
  <r>
    <s v="Week2"/>
    <x v="8"/>
    <x v="37"/>
    <s v="YAJAIRA ALDAY"/>
    <n v="3.5"/>
    <x v="22"/>
    <s v="8d4692f1-feb3-4249-8a62-11022fee72c1"/>
    <s v="March 19, 2025 2:20:29 PM"/>
    <s v="March 19, 2025 3:25:01 PM"/>
    <s v="March 19, 2025 3:25:01 PM"/>
  </r>
  <r>
    <s v="Week2"/>
    <x v="8"/>
    <x v="37"/>
    <s v="EUGENE WILLIAMS"/>
    <n v="3.5"/>
    <x v="22"/>
    <s v="8d4692f1-feb3-4249-8a62-11022fee72c1"/>
    <s v="March 19, 2025 8:57:57 AM"/>
    <s v="March 19, 2025 9:17:57 AM"/>
    <s v="March 19, 2025 9:17:57 AM"/>
  </r>
  <r>
    <s v="Week2"/>
    <x v="8"/>
    <x v="37"/>
    <s v="TYUNDRE JOHNSON"/>
    <n v="3.5"/>
    <x v="22"/>
    <s v="8d4692f1-feb3-4249-8a62-11022fee72c1"/>
    <s v="March 19, 2025 2:20:29 PM"/>
    <s v="March 19, 2025 3:03:59 PM"/>
    <s v="March 19, 2025 3:06:40 PM"/>
  </r>
  <r>
    <s v="Week2"/>
    <x v="11"/>
    <x v="37"/>
    <s v="SAMUEL VOLNER"/>
    <n v="3.5"/>
    <x v="22"/>
    <s v="75efa90e-1f17-40e9-8244-cd6212178a1e"/>
    <s v="March 20, 2025 9:51:58 AM"/>
    <s v="March 20, 2025 10:05:55 AM"/>
    <s v="March 20, 2025 10:10:27 AM"/>
  </r>
  <r>
    <s v="Week2"/>
    <x v="11"/>
    <x v="37"/>
    <s v="MARTESHA COX"/>
    <n v="3.5"/>
    <x v="22"/>
    <s v="75efa90e-1f17-40e9-8244-cd6212178a1e"/>
    <s v="March 20, 2025 10:51:54 AM"/>
    <s v="March 20, 2025 11:15:27 AM"/>
    <s v="March 20, 2025 11:16:36 AM"/>
  </r>
  <r>
    <s v="Week2"/>
    <x v="11"/>
    <x v="37"/>
    <s v="EDDIE  BLAYLOCK"/>
    <n v="3.5"/>
    <x v="22"/>
    <s v="75efa90e-1f17-40e9-8244-cd6212178a1e"/>
    <s v="March 20, 2025 8:24:28 AM"/>
    <s v="March 20, 2025 8:46:26 AM"/>
    <s v="March 20, 2025 8:49:53 AM"/>
  </r>
  <r>
    <s v="Week2"/>
    <x v="11"/>
    <x v="37"/>
    <s v="JESSIE MEDINA"/>
    <n v="0"/>
    <x v="22"/>
    <s v="75efa90e-1f17-40e9-8244-cd6212178a1e"/>
    <s v="March 20, 2025 1:03:57 PM"/>
    <s v="March 20, 2025 1:23:54 PM"/>
    <s v="March 20, 2025 1:25:29 PM"/>
  </r>
  <r>
    <s v="Week2"/>
    <x v="11"/>
    <x v="37"/>
    <s v="ELIJAH APPLEWHITE"/>
    <n v="3.5"/>
    <x v="22"/>
    <s v="75efa90e-1f17-40e9-8244-cd6212178a1e"/>
    <s v="March 20, 2025 2:46:58 PM"/>
    <s v="March 20, 2025 3:44:59 PM"/>
    <s v="March 20, 2025 3:47:08 PM"/>
  </r>
  <r>
    <s v="Week2"/>
    <x v="11"/>
    <x v="37"/>
    <s v="YAJAIRA ALDAY"/>
    <n v="3.5"/>
    <x v="22"/>
    <s v="75efa90e-1f17-40e9-8244-cd6212178a1e"/>
    <s v="March 20, 2025 1:49:52 PM"/>
    <s v="March 20, 2025 2:27:24 PM"/>
    <s v="March 20, 2025 2:29:08 PM"/>
  </r>
  <r>
    <s v="Week2"/>
    <x v="11"/>
    <x v="37"/>
    <s v="AVERY GILES"/>
    <n v="3.5"/>
    <x v="22"/>
    <s v="75efa90e-1f17-40e9-8244-cd6212178a1e"/>
    <s v="March 20, 2025 3:09:29 PM"/>
    <s v="March 20, 2025 3:31:28 PM"/>
    <s v="March 20, 2025 3:35:38 PM"/>
  </r>
  <r>
    <s v="Week2"/>
    <x v="9"/>
    <x v="37"/>
    <s v="ALICIA JOHNSON"/>
    <n v="3.5"/>
    <x v="22"/>
    <s v="6c2aa73d-8a33-4862-a464-50e98ec62ebe"/>
    <s v="March 21, 2025 3:19:59 PM"/>
    <s v="March 21, 2025 4:04:28 PM"/>
    <s v="March 21, 2025 4:07:09 PM"/>
  </r>
  <r>
    <s v="Week2"/>
    <x v="9"/>
    <x v="37"/>
    <s v="KATHERINE LIMA"/>
    <n v="3.5"/>
    <x v="22"/>
    <s v="6c2aa73d-8a33-4862-a464-50e98ec62ebe"/>
    <s v="March 21, 2025 2:54:53 PM"/>
    <s v="March 21, 2025 3:06:00 PM"/>
    <s v="March 21, 2025 3:08:42 PM"/>
  </r>
  <r>
    <s v="Week2"/>
    <x v="9"/>
    <x v="37"/>
    <s v="PATSY JOHNSON"/>
    <n v="3.5"/>
    <x v="22"/>
    <s v="6c2aa73d-8a33-4862-a464-50e98ec62ebe"/>
    <s v="March 21, 2025 8:30:59 AM"/>
    <s v="March 21, 2025 8:51:28 AM"/>
    <s v="March 21, 2025 9:04:28 AM"/>
  </r>
  <r>
    <s v="Week2"/>
    <x v="9"/>
    <x v="37"/>
    <s v="SIDNEY KING JR."/>
    <n v="3.5"/>
    <x v="22"/>
    <s v="6c2aa73d-8a33-4862-a464-50e98ec62ebe"/>
    <s v="March 21, 2025 9:26:29 AM"/>
    <s v="March 21, 2025 9:43:29 AM"/>
    <s v="March 21, 2025 9:46:30 AM"/>
  </r>
  <r>
    <s v="Week2"/>
    <x v="9"/>
    <x v="37"/>
    <s v="KENNETH GARCIA"/>
    <n v="3.5"/>
    <x v="22"/>
    <s v="6c2aa73d-8a33-4862-a464-50e98ec62ebe"/>
    <s v="March 21, 2025 12:17:23 PM"/>
    <s v="March 21, 2025 12:38:28 PM"/>
    <s v="March 21, 2025 12:41:13 PM"/>
  </r>
  <r>
    <s v="Week2"/>
    <x v="9"/>
    <x v="37"/>
    <s v="PATRICIA JACKSON"/>
    <n v="3.5"/>
    <x v="22"/>
    <s v="6c2aa73d-8a33-4862-a464-50e98ec62ebe"/>
    <s v="March 21, 2025 10:40:25 AM"/>
    <s v="March 21, 2025 11:53:27 AM"/>
    <s v="March 21, 2025 11:57:32 AM"/>
  </r>
  <r>
    <s v="Week2"/>
    <x v="9"/>
    <x v="37"/>
    <s v="ERICA STROTHER"/>
    <n v="3.5"/>
    <x v="22"/>
    <s v="6c2aa73d-8a33-4862-a464-50e98ec62ebe"/>
    <s v="March 21, 2025 10:59:22 AM"/>
    <s v="March 21, 2025 11:46:58 AM"/>
    <s v="March 21, 2025 11:50:53 AM"/>
  </r>
  <r>
    <s v="Week2"/>
    <x v="9"/>
    <x v="37"/>
    <s v="CHARITY BARKER"/>
    <n v="3.5"/>
    <x v="22"/>
    <s v="6c2aa73d-8a33-4862-a464-50e98ec62ebe"/>
    <s v="March 21, 2025 3:19:59 PM"/>
    <s v="March 21, 2025 3:52:58 PM"/>
    <s v="March 21, 2025 3:54:54 PM"/>
  </r>
  <r>
    <s v="Week2"/>
    <x v="10"/>
    <x v="37"/>
    <s v="AUGUSTINE ESE"/>
    <n v="3.5"/>
    <x v="22"/>
    <s v="8f661e0f-8bac-47ac-88ed-b9d2db14c873"/>
    <s v="March 22, 2025 9:46:22 AM"/>
    <s v="March 22, 2025 10:02:29 AM"/>
    <s v="March 22, 2025 10:04:30 AM"/>
  </r>
  <r>
    <s v="Week2"/>
    <x v="10"/>
    <x v="37"/>
    <s v="CHUNTELL LEWIS"/>
    <n v="3.5"/>
    <x v="22"/>
    <s v="8f661e0f-8bac-47ac-88ed-b9d2db14c873"/>
    <s v="March 22, 2025 10:39:59 AM"/>
    <s v="March 22, 2025 10:51:25 AM"/>
    <s v="March 22, 2025 10:57:04 AM"/>
  </r>
  <r>
    <s v="Week2"/>
    <x v="10"/>
    <x v="37"/>
    <s v="JUAN RANGEL"/>
    <n v="3.5"/>
    <x v="22"/>
    <s v="8f661e0f-8bac-47ac-88ed-b9d2db14c873"/>
    <s v="March 22, 2025 1:44:55 PM"/>
    <s v="March 22, 2025 1:54:58 PM"/>
    <s v="March 22, 2025 1:58:33 PM"/>
  </r>
  <r>
    <s v="Week2"/>
    <x v="10"/>
    <x v="37"/>
    <s v="SARAH NORTH"/>
    <n v="3.5"/>
    <x v="22"/>
    <s v="8f661e0f-8bac-47ac-88ed-b9d2db14c873"/>
    <s v="March 22, 2025 11:07:59 AM"/>
    <s v="March 22, 2025 11:37:28 AM"/>
    <s v="March 22, 2025 11:40:21 AM"/>
  </r>
  <r>
    <s v="Week2"/>
    <x v="10"/>
    <x v="37"/>
    <s v="Annette Brown"/>
    <n v="3.5"/>
    <x v="22"/>
    <s v="8f661e0f-8bac-47ac-88ed-b9d2db14c873"/>
    <s v="March 22, 2025 2:01:58 PM"/>
    <s v="March 22, 2025 2:56:27 PM"/>
    <s v="March 22, 2025 2:58:33 PM"/>
  </r>
  <r>
    <s v="Week2"/>
    <x v="10"/>
    <x v="37"/>
    <s v="MARTHA GONZALES"/>
    <n v="3.5"/>
    <x v="22"/>
    <s v="8f661e0f-8bac-47ac-88ed-b9d2db14c873"/>
    <s v="March 22, 2025 11:40:23 AM"/>
    <s v="March 22, 2025 11:59:28 AM"/>
    <s v="March 22, 2025 12:01:59 PM"/>
  </r>
  <r>
    <s v="Week2"/>
    <x v="10"/>
    <x v="37"/>
    <s v="SOPHIE CELESTINE"/>
    <n v="3.5"/>
    <x v="22"/>
    <s v="8f661e0f-8bac-47ac-88ed-b9d2db14c873"/>
    <s v="March 22, 2025 12:48:59 PM"/>
    <s v="March 22, 2025 12:56:23 PM"/>
    <s v="March 22, 2025 12:59:08 PM"/>
  </r>
  <r>
    <s v="Week2"/>
    <x v="10"/>
    <x v="37"/>
    <s v="Jacqueline  Robinson "/>
    <n v="3.5"/>
    <x v="22"/>
    <s v="8f661e0f-8bac-47ac-88ed-b9d2db14c873"/>
    <s v="March 22, 2025 9:17:53 AM"/>
    <s v="March 22, 2025 9:34:23 AM"/>
    <s v="March 22, 2025 9:38:31 AM"/>
  </r>
  <r>
    <s v="Week2"/>
    <x v="12"/>
    <x v="38"/>
    <s v="ANA DIAZ-REYES"/>
    <n v="3.5"/>
    <x v="7"/>
    <s v="7c9affd9-7d19-40e3-ba81-ffd43a115f3e"/>
    <s v="March 17, 2025 10:09:54 AM"/>
    <s v="March 17, 2025 11:09:29 AM"/>
    <s v="March 17, 2025 11:10:51 AM"/>
  </r>
  <r>
    <s v="Week2"/>
    <x v="12"/>
    <x v="38"/>
    <s v="TYLER MORRIS"/>
    <n v="3.5"/>
    <x v="7"/>
    <s v="7c9affd9-7d19-40e3-ba81-ffd43a115f3e"/>
    <s v="March 17, 2025 8:23:26 AM"/>
    <s v="March 17, 2025 9:02:53 AM"/>
    <s v="March 17, 2025 9:05:34 AM"/>
  </r>
  <r>
    <s v="Week2"/>
    <x v="12"/>
    <x v="38"/>
    <s v="KENDALL WERNER"/>
    <n v="3.5"/>
    <x v="7"/>
    <s v="7c9affd9-7d19-40e3-ba81-ffd43a115f3e"/>
    <s v="March 17, 2025 8:33:27 AM"/>
    <s v="March 17, 2025 8:46:26 AM"/>
    <s v="March 17, 2025 8:48:22 AM"/>
  </r>
  <r>
    <s v="Week2"/>
    <x v="12"/>
    <x v="38"/>
    <s v="Clyde Biggins"/>
    <n v="3.5"/>
    <x v="7"/>
    <s v="7c9affd9-7d19-40e3-ba81-ffd43a115f3e"/>
    <s v="March 17, 2025 4:38:56 AM"/>
    <s v="March 17, 2025 4:49:26 AM"/>
    <s v="March 17, 2025 4:52:33 AM"/>
  </r>
  <r>
    <s v="Week2"/>
    <x v="12"/>
    <x v="38"/>
    <s v="SAMUEL FLORENCE"/>
    <n v="3.5"/>
    <x v="7"/>
    <s v="7c9affd9-7d19-40e3-ba81-ffd43a115f3e"/>
    <s v="March 17, 2025 6:54:57 AM"/>
    <s v="March 17, 2025 8:07:28 AM"/>
    <s v="March 17, 2025 8:09:16 AM"/>
  </r>
  <r>
    <s v="Week2"/>
    <x v="12"/>
    <x v="38"/>
    <s v="EARNEST SHIELDS"/>
    <n v="3.5"/>
    <x v="7"/>
    <s v="7c9affd9-7d19-40e3-ba81-ffd43a115f3e"/>
    <s v="March 17, 2025 5:24:59 AM"/>
    <s v="March 17, 2025 6:01:29 AM"/>
    <s v="March 17, 2025 6:05:30 AM"/>
  </r>
  <r>
    <s v="Week2"/>
    <x v="12"/>
    <x v="38"/>
    <s v="IDANEO MONTES"/>
    <n v="3.5"/>
    <x v="7"/>
    <s v="7c9affd9-7d19-40e3-ba81-ffd43a115f3e"/>
    <s v="March 17, 2025 5:37:58 AM"/>
    <s v="March 17, 2025 5:52:28 AM"/>
    <s v="March 17, 2025 5:54:48 AM"/>
  </r>
  <r>
    <s v="Week2"/>
    <x v="12"/>
    <x v="38"/>
    <s v="BOBBY OWENS"/>
    <n v="3.5"/>
    <x v="7"/>
    <s v="7c9affd9-7d19-40e3-ba81-ffd43a115f3e"/>
    <s v="March 17, 2025 4:12:54 AM"/>
    <s v="March 17, 2025 4:23:55 AM"/>
    <s v="March 17, 2025 4:29:40 AM"/>
  </r>
  <r>
    <s v="Week2"/>
    <x v="12"/>
    <x v="38"/>
    <s v="ANGELLE DEGRUY"/>
    <n v="3.5"/>
    <x v="7"/>
    <s v="7c9affd9-7d19-40e3-ba81-ffd43a115f3e"/>
    <s v="March 17, 2025 7:30:28 AM"/>
    <s v="March 17, 2025 8:07:28 AM"/>
    <s v="March 17, 2025 8:09:18 AM"/>
  </r>
  <r>
    <s v="Week2"/>
    <x v="12"/>
    <x v="38"/>
    <s v="CARISSA    YOUNKIN    "/>
    <n v="3.5"/>
    <x v="7"/>
    <s v="7c9affd9-7d19-40e3-ba81-ffd43a115f3e"/>
    <s v="March 17, 2025 7:41:28 AM"/>
    <s v="March 17, 2025 8:07:28 AM"/>
    <s v="March 17, 2025 8:09:17 AM"/>
  </r>
  <r>
    <s v="Week2"/>
    <x v="7"/>
    <x v="38"/>
    <s v="LILLIE COX"/>
    <n v="3.5"/>
    <x v="7"/>
    <s v="2dd7834b-99e6-4e92-a03c-59db5c427ca8"/>
    <s v="March 18, 2025 11:15:30 AM"/>
    <s v="March 18, 2025 11:28:59 AM"/>
    <s v="March 18, 2025 11:31:47 AM"/>
  </r>
  <r>
    <s v="Week2"/>
    <x v="7"/>
    <x v="38"/>
    <s v="Eddie Solis "/>
    <n v="3.5"/>
    <x v="7"/>
    <s v="2dd7834b-99e6-4e92-a03c-59db5c427ca8"/>
    <s v="March 18, 2025 9:26:58 AM"/>
    <s v="March 18, 2025 9:54:22 AM"/>
    <s v="March 18, 2025 9:57:08 AM"/>
  </r>
  <r>
    <s v="Week2"/>
    <x v="7"/>
    <x v="38"/>
    <s v="ELLEN WHITEMON"/>
    <n v="3.5"/>
    <x v="7"/>
    <s v="2dd7834b-99e6-4e92-a03c-59db5c427ca8"/>
    <s v="March 18, 2025 4:20:27 AM"/>
    <s v="March 18, 2025 4:35:27 AM"/>
    <s v="March 18, 2025 5:04:59 AM"/>
  </r>
  <r>
    <s v="Week2"/>
    <x v="7"/>
    <x v="38"/>
    <s v="OSCAR JOHNSON"/>
    <n v="3.5"/>
    <x v="7"/>
    <s v="2dd7834b-99e6-4e92-a03c-59db5c427ca8"/>
    <s v="March 18, 2025 10:12:55 AM"/>
    <s v="March 18, 2025 10:33:59 AM"/>
    <s v="March 18, 2025 10:37:16 AM"/>
  </r>
  <r>
    <s v="Week2"/>
    <x v="7"/>
    <x v="38"/>
    <s v="JEMIMA KIYEE"/>
    <n v="3.5"/>
    <x v="7"/>
    <s v="2dd7834b-99e6-4e92-a03c-59db5c427ca8"/>
    <s v="March 18, 2025 4:49:56 AM"/>
    <s v="March 18, 2025 5:27:26 AM"/>
    <s v="March 18, 2025 5:28:02 AM"/>
  </r>
  <r>
    <s v="Week2"/>
    <x v="7"/>
    <x v="38"/>
    <s v="KELDON SHEARS"/>
    <n v="3.5"/>
    <x v="7"/>
    <s v="2dd7834b-99e6-4e92-a03c-59db5c427ca8"/>
    <s v="March 18, 2025 7:23:58 AM"/>
    <s v="March 18, 2025 8:16:24 AM"/>
    <s v="March 18, 2025 8:17:58 AM"/>
  </r>
  <r>
    <s v="Week2"/>
    <x v="7"/>
    <x v="38"/>
    <s v="LOVELL ARCHER"/>
    <n v="3.5"/>
    <x v="7"/>
    <s v="2dd7834b-99e6-4e92-a03c-59db5c427ca8"/>
    <s v="March 18, 2025 6:22:59 AM"/>
    <s v="March 18, 2025 7:05:26 AM"/>
    <s v="March 18, 2025 7:08:00 AM"/>
  </r>
  <r>
    <s v="Week2"/>
    <x v="7"/>
    <x v="38"/>
    <s v="RODNEY COOPER"/>
    <n v="3.5"/>
    <x v="7"/>
    <s v="2dd7834b-99e6-4e92-a03c-59db5c427ca8"/>
    <s v="March 18, 2025 7:40:53 AM"/>
    <s v="March 18, 2025 8:16:24 AM"/>
    <s v="March 18, 2025 8:17:57 AM"/>
  </r>
  <r>
    <s v="Week2"/>
    <x v="7"/>
    <x v="38"/>
    <s v="Lois  Holbert "/>
    <n v="0"/>
    <x v="7"/>
    <s v="2dd7834b-99e6-4e92-a03c-59db5c427ca8"/>
    <s v="March 18, 2025 7:53:58 AM"/>
    <s v="March 18, 2025 8:52:29 AM"/>
    <s v="March 18, 2025 8:57:29 AM"/>
  </r>
  <r>
    <s v="Week2"/>
    <x v="8"/>
    <x v="38"/>
    <s v="KYLE ROBUS"/>
    <n v="3.5"/>
    <x v="7"/>
    <s v="2609de93-c867-4868-b782-17b3ba0bce01"/>
    <s v="March 19, 2025 8:01:58 AM"/>
    <s v="March 19, 2025 8:26:25 AM"/>
    <s v="March 19, 2025 8:28:07 AM"/>
  </r>
  <r>
    <s v="Week2"/>
    <x v="8"/>
    <x v="38"/>
    <s v="JOSE MARTINEZ"/>
    <n v="3.5"/>
    <x v="7"/>
    <s v="2609de93-c867-4868-b782-17b3ba0bce01"/>
    <s v="March 19, 2025 5:26:52 AM"/>
    <s v="March 19, 2025 5:55:29 AM"/>
    <s v="March 19, 2025 5:58:59 AM"/>
  </r>
  <r>
    <s v="Week2"/>
    <x v="8"/>
    <x v="38"/>
    <s v="LAUREN COLBERT"/>
    <n v="3.5"/>
    <x v="7"/>
    <s v="2609de93-c867-4868-b782-17b3ba0bce01"/>
    <s v="March 19, 2025 6:30:25 AM"/>
    <s v="March 19, 2025 8:26:25 AM"/>
    <s v="March 19, 2025 8:28:04 AM"/>
  </r>
  <r>
    <s v="Week2"/>
    <x v="8"/>
    <x v="38"/>
    <s v="MONICA ESQUIVEL"/>
    <n v="3.5"/>
    <x v="7"/>
    <s v="2609de93-c867-4868-b782-17b3ba0bce01"/>
    <s v="March 19, 2025 4:49:59 AM"/>
    <s v="March 19, 2025 5:06:29 AM"/>
    <s v="March 19, 2025 5:10:14 AM"/>
  </r>
  <r>
    <s v="Week2"/>
    <x v="8"/>
    <x v="38"/>
    <s v="SAM SOO"/>
    <n v="3.5"/>
    <x v="7"/>
    <s v="2609de93-c867-4868-b782-17b3ba0bce01"/>
    <s v="March 19, 2025 8:55:22 AM"/>
    <s v="March 19, 2025 9:14:29 AM"/>
    <s v="March 19, 2025 9:19:45 AM"/>
  </r>
  <r>
    <s v="Week2"/>
    <x v="8"/>
    <x v="38"/>
    <s v="NADIR  DAVID "/>
    <n v="3.5"/>
    <x v="7"/>
    <s v="2609de93-c867-4868-b782-17b3ba0bce01"/>
    <s v="March 19, 2025 10:45:26 AM"/>
    <s v="March 19, 2025 11:31:28 AM"/>
    <s v="March 19, 2025 11:37:27 AM"/>
  </r>
  <r>
    <s v="Week2"/>
    <x v="8"/>
    <x v="38"/>
    <s v="LATSON RAYFIELD"/>
    <n v="3.5"/>
    <x v="7"/>
    <s v="2609de93-c867-4868-b782-17b3ba0bce01"/>
    <s v="March 19, 2025 4:20:54 AM"/>
    <s v="March 19, 2025 4:28:29 AM"/>
    <s v="March 19, 2025 4:31:44 AM"/>
  </r>
  <r>
    <s v="Week2"/>
    <x v="8"/>
    <x v="38"/>
    <s v="TYLER MORRIS"/>
    <n v="3.5"/>
    <x v="7"/>
    <s v="2609de93-c867-4868-b782-17b3ba0bce01"/>
    <s v="March 19, 2025 8:41:57 AM"/>
    <s v="March 19, 2025 9:45:29 AM"/>
    <s v="March 19, 2025 9:47:39 AM"/>
  </r>
  <r>
    <s v="Week2"/>
    <x v="8"/>
    <x v="38"/>
    <s v="MARI CRUZ GONZALEZ"/>
    <n v="3.5"/>
    <x v="7"/>
    <s v="2609de93-c867-4868-b782-17b3ba0bce01"/>
    <s v="March 19, 2025 3:54:56 AM"/>
    <s v="March 19, 2025 4:44:58 AM"/>
    <s v="March 19, 2025 4:46:29 AM"/>
  </r>
  <r>
    <s v="Week2"/>
    <x v="11"/>
    <x v="38"/>
    <s v="JEMIMA KIYEE"/>
    <n v="3.5"/>
    <x v="7"/>
    <s v="0df85dd9-0baa-4daa-85dd-159af857577a"/>
    <s v="March 20, 2025 5:04:25 AM"/>
    <s v="March 20, 2025 5:43:26 AM"/>
    <s v="March 20, 2025 5:47:45 AM"/>
  </r>
  <r>
    <s v="Week2"/>
    <x v="11"/>
    <x v="38"/>
    <s v="YOUNG HUDSON"/>
    <n v="3.5"/>
    <x v="7"/>
    <s v="0df85dd9-0baa-4daa-85dd-159af857577a"/>
    <s v="March 20, 2025 8:53:58 AM"/>
    <s v="March 20, 2025 9:48:52 AM"/>
    <s v="March 20, 2025 9:51:10 AM"/>
  </r>
  <r>
    <s v="Week2"/>
    <x v="11"/>
    <x v="38"/>
    <s v="SHERONDA RUNNELS"/>
    <n v="3.5"/>
    <x v="7"/>
    <s v="0df85dd9-0baa-4daa-85dd-159af857577a"/>
    <s v="March 20, 2025 9:54:27 AM"/>
    <s v="March 20, 2025 10:38:26 AM"/>
    <s v="March 20, 2025 10:42:52 AM"/>
  </r>
  <r>
    <s v="Week2"/>
    <x v="11"/>
    <x v="38"/>
    <s v="JENNIFER HUTTON"/>
    <n v="3.5"/>
    <x v="7"/>
    <s v="0df85dd9-0baa-4daa-85dd-159af857577a"/>
    <s v="March 20, 2025 7:20:29 AM"/>
    <s v="March 20, 2025 8:14:59 AM"/>
    <s v="March 20, 2025 8:20:54 AM"/>
  </r>
  <r>
    <s v="Week2"/>
    <x v="11"/>
    <x v="38"/>
    <s v="DEBRA DUPREE"/>
    <n v="3.5"/>
    <x v="7"/>
    <s v="0df85dd9-0baa-4daa-85dd-159af857577a"/>
    <s v="March 20, 2025 3:57:20 AM"/>
    <s v="March 20, 2025 4:05:26 AM"/>
    <s v="March 20, 2025 4:06:59 AM"/>
  </r>
  <r>
    <s v="Week2"/>
    <x v="11"/>
    <x v="38"/>
    <s v="STEFANIE BARNES"/>
    <n v="3.5"/>
    <x v="7"/>
    <s v="0df85dd9-0baa-4daa-85dd-159af857577a"/>
    <s v="March 20, 2025 7:47:29 AM"/>
    <s v="March 20, 2025 8:04:55 AM"/>
    <s v="March 20, 2025 8:07:32 AM"/>
  </r>
  <r>
    <s v="Week2"/>
    <x v="11"/>
    <x v="38"/>
    <s v="DOROTHY SANFORD"/>
    <n v="3.5"/>
    <x v="7"/>
    <s v="0df85dd9-0baa-4daa-85dd-159af857577a"/>
    <s v="March 20, 2025 4:29:59 AM"/>
    <s v="March 20, 2025 4:44:53 AM"/>
    <s v="March 20, 2025 4:49:11 AM"/>
  </r>
  <r>
    <s v="Week2"/>
    <x v="11"/>
    <x v="38"/>
    <s v="IRMA SALGADO"/>
    <n v="3.5"/>
    <x v="7"/>
    <s v="0df85dd9-0baa-4daa-85dd-159af857577a"/>
    <s v="March 20, 2025 10:52:58 AM"/>
    <s v="March 20, 2025 11:03:03 AM"/>
    <s v="March 20, 2025 11:03:03 AM"/>
  </r>
  <r>
    <s v="Week2"/>
    <x v="9"/>
    <x v="38"/>
    <s v="COREY ALLEN"/>
    <n v="3.5"/>
    <x v="7"/>
    <s v="0229c91d-2da3-4dbd-8cf2-37fff887bb35"/>
    <s v="March 21, 2025 5:12:52 AM"/>
    <s v="March 21, 2025 6:03:58 AM"/>
    <s v="March 21, 2025 6:06:15 AM"/>
  </r>
  <r>
    <s v="Week2"/>
    <x v="9"/>
    <x v="38"/>
    <s v="KASEY PONDER"/>
    <n v="3.5"/>
    <x v="7"/>
    <s v="0229c91d-2da3-4dbd-8cf2-37fff887bb35"/>
    <s v="March 21, 2025 9:39:57 AM"/>
    <s v="March 21, 2025 10:31:27 AM"/>
    <s v="March 21, 2025 10:32:29 AM"/>
  </r>
  <r>
    <s v="Week2"/>
    <x v="9"/>
    <x v="38"/>
    <s v="JENNIFER NEWMAN"/>
    <n v="3.5"/>
    <x v="7"/>
    <s v="0229c91d-2da3-4dbd-8cf2-37fff887bb35"/>
    <s v="March 21, 2025 4:59:57 AM"/>
    <s v="March 21, 2025 5:22:22 AM"/>
    <s v="March 21, 2025 5:24:37 AM"/>
  </r>
  <r>
    <s v="Week2"/>
    <x v="9"/>
    <x v="38"/>
    <s v="JEAN SWINDELL "/>
    <n v="3.5"/>
    <x v="7"/>
    <s v="0229c91d-2da3-4dbd-8cf2-37fff887bb35"/>
    <s v="March 21, 2025 9:48:28 AM"/>
    <s v="March 21, 2025 10:10:27 AM"/>
    <s v="March 21, 2025 10:22:23 AM"/>
  </r>
  <r>
    <s v="Week2"/>
    <x v="9"/>
    <x v="38"/>
    <s v="LONNIE BROWN"/>
    <n v="7"/>
    <x v="7"/>
    <s v="0229c91d-2da3-4dbd-8cf2-37fff887bb35"/>
    <s v="March 21, 2025 7:57:28 AM"/>
    <s v="March 21, 2025 8:23:29 AM"/>
    <s v="March 21, 2025 8:25:29 AM"/>
  </r>
  <r>
    <s v="Week2"/>
    <x v="9"/>
    <x v="38"/>
    <s v="KAREN ARMSTRONG"/>
    <n v="3.5"/>
    <x v="7"/>
    <s v="0229c91d-2da3-4dbd-8cf2-37fff887bb35"/>
    <s v="March 21, 2025 7:12:19 AM"/>
    <s v="March 21, 2025 7:31:27 AM"/>
    <s v="March 21, 2025 7:33:36 AM"/>
  </r>
  <r>
    <s v="Week2"/>
    <x v="9"/>
    <x v="38"/>
    <s v="FIDENCIO ALVAREZ JR"/>
    <n v="3.5"/>
    <x v="7"/>
    <s v="0229c91d-2da3-4dbd-8cf2-37fff887bb35"/>
    <s v="March 21, 2025 8:15:25 AM"/>
    <s v="March 21, 2025 8:23:29 AM"/>
    <s v="March 21, 2025 8:25:28 AM"/>
  </r>
  <r>
    <s v="Week2"/>
    <x v="9"/>
    <x v="38"/>
    <s v="MARION EDWARDS"/>
    <n v="3.5"/>
    <x v="7"/>
    <s v="0229c91d-2da3-4dbd-8cf2-37fff887bb35"/>
    <s v="March 21, 2025 8:36:57 AM"/>
    <s v="March 21, 2025 9:00:27 AM"/>
    <s v="March 21, 2025 9:04:18 AM"/>
  </r>
  <r>
    <s v="Week2"/>
    <x v="9"/>
    <x v="38"/>
    <s v="TONIA FORSTER"/>
    <n v="3.5"/>
    <x v="7"/>
    <s v="0229c91d-2da3-4dbd-8cf2-37fff887bb35"/>
    <s v="March 21, 2025 3:54:57 AM"/>
    <s v="March 21, 2025 4:10:53 AM"/>
    <s v="March 21, 2025 4:31:00 AM"/>
  </r>
  <r>
    <s v="Week2"/>
    <x v="9"/>
    <x v="38"/>
    <s v="DAVID ROBERTS II"/>
    <n v="3.5"/>
    <x v="7"/>
    <s v="0229c91d-2da3-4dbd-8cf2-37fff887bb35"/>
    <s v="March 21, 2025 5:28:57 AM"/>
    <s v="March 21, 2025 6:03:58 AM"/>
    <s v="March 21, 2025 6:06:19 AM"/>
  </r>
  <r>
    <s v="Week2"/>
    <x v="10"/>
    <x v="40"/>
    <s v="MARY WHITNEY"/>
    <n v="3.5"/>
    <x v="3"/>
    <s v="91ef5001-d6ec-4cf7-baef-8838785e1531"/>
    <s v="March 22, 2025 10:05:56 AM"/>
    <s v="March 22, 2025 10:22:26 AM"/>
    <s v="March 22, 2025 10:29:46 AM"/>
  </r>
  <r>
    <s v="Week2"/>
    <x v="10"/>
    <x v="40"/>
    <s v="MARIA SANCHEZ"/>
    <n v="3.5"/>
    <x v="3"/>
    <s v="91ef5001-d6ec-4cf7-baef-8838785e1531"/>
    <s v="March 22, 2025 5:22:27 AM"/>
    <s v="March 22, 2025 5:31:38 AM"/>
    <s v="March 22, 2025 5:31:38 AM"/>
  </r>
  <r>
    <s v="Week2"/>
    <x v="10"/>
    <x v="40"/>
    <s v="DONALD EVANS"/>
    <n v="3.5"/>
    <x v="3"/>
    <s v="91ef5001-d6ec-4cf7-baef-8838785e1531"/>
    <s v="March 22, 2025 11:45:28 AM"/>
    <s v="March 22, 2025 12:21:59 PM"/>
    <s v="March 22, 2025 12:25:08 PM"/>
  </r>
  <r>
    <s v="Week2"/>
    <x v="10"/>
    <x v="40"/>
    <s v="TREMELL COOPER"/>
    <n v="3.5"/>
    <x v="3"/>
    <s v="91ef5001-d6ec-4cf7-baef-8838785e1531"/>
    <s v="March 22, 2025 11:07:29 AM"/>
    <s v="March 22, 2025 11:20:58 AM"/>
    <s v="March 22, 2025 11:25:10 AM"/>
  </r>
  <r>
    <s v="Week2"/>
    <x v="10"/>
    <x v="40"/>
    <s v="MARCUS FRANCO"/>
    <n v="3.5"/>
    <x v="3"/>
    <s v="91ef5001-d6ec-4cf7-baef-8838785e1531"/>
    <s v="March 22, 2025 6:41:59 AM"/>
    <s v="March 22, 2025 7:19:59 AM"/>
    <s v="March 22, 2025 7:23:22 AM"/>
  </r>
  <r>
    <s v="Week2"/>
    <x v="10"/>
    <x v="40"/>
    <s v="SHAWN MORENO"/>
    <n v="3.5"/>
    <x v="3"/>
    <s v="91ef5001-d6ec-4cf7-baef-8838785e1531"/>
    <s v="March 22, 2025 5:45:25 AM"/>
    <s v="March 22, 2025 6:04:59 AM"/>
    <s v="March 22, 2025 6:06:34 AM"/>
  </r>
  <r>
    <s v="Week2"/>
    <x v="10"/>
    <x v="40"/>
    <s v="SEAN KELLY"/>
    <n v="3.5"/>
    <x v="3"/>
    <s v="91ef5001-d6ec-4cf7-baef-8838785e1531"/>
    <s v="March 22, 2025 9:50:28 AM"/>
    <s v="March 22, 2025 10:56:57 AM"/>
    <s v="March 22, 2025 10:58:47 AM"/>
  </r>
  <r>
    <s v="Week2"/>
    <x v="10"/>
    <x v="40"/>
    <s v="KEVIN TENNELL"/>
    <n v="3.5"/>
    <x v="3"/>
    <s v="91ef5001-d6ec-4cf7-baef-8838785e1531"/>
    <s v="March 22, 2025 8:59:28 AM"/>
    <s v="March 22, 2025 9:15:29 AM"/>
    <s v="March 22, 2025 9:19:22 AM"/>
  </r>
  <r>
    <s v="Week2"/>
    <x v="12"/>
    <x v="41"/>
    <s v="SHARON SELLS"/>
    <n v="3.5"/>
    <x v="20"/>
    <s v="fcfe8bf9-3456-4b58-9cca-dfc98e95ee8c"/>
    <s v="March 17, 2025 5:23:26 AM"/>
    <s v="March 17, 2025 5:53:58 AM"/>
    <s v="March 17, 2025 6:00:30 AM"/>
  </r>
  <r>
    <s v="Week2"/>
    <x v="12"/>
    <x v="41"/>
    <s v="DARRYL RILEY"/>
    <n v="3.5"/>
    <x v="20"/>
    <s v="fcfe8bf9-3456-4b58-9cca-dfc98e95ee8c"/>
    <s v="March 17, 2025 7:10:29 AM"/>
    <s v="March 17, 2025 7:51:26 AM"/>
    <s v="March 17, 2025 8:04:01 AM"/>
  </r>
  <r>
    <s v="Week2"/>
    <x v="12"/>
    <x v="41"/>
    <s v="DERRICK WASHINGTON"/>
    <n v="3.5"/>
    <x v="20"/>
    <s v="fcfe8bf9-3456-4b58-9cca-dfc98e95ee8c"/>
    <s v="March 17, 2025 8:30:29 AM"/>
    <s v="March 17, 2025 9:25:54 AM"/>
    <s v="March 17, 2025 9:30:56 AM"/>
  </r>
  <r>
    <s v="Week2"/>
    <x v="12"/>
    <x v="41"/>
    <s v="CESAR MEDRANO"/>
    <n v="3.5"/>
    <x v="20"/>
    <s v="fcfe8bf9-3456-4b58-9cca-dfc98e95ee8c"/>
    <s v="March 17, 2025 11:13:26 AM"/>
    <s v="March 17, 2025 11:22:28 AM"/>
    <s v="March 17, 2025 11:25:45 AM"/>
  </r>
  <r>
    <s v="Week2"/>
    <x v="12"/>
    <x v="41"/>
    <s v="SYLVIA ISLAS"/>
    <n v="3.5"/>
    <x v="20"/>
    <s v="fcfe8bf9-3456-4b58-9cca-dfc98e95ee8c"/>
    <s v="March 17, 2025 9:09:29 AM"/>
    <s v="March 17, 2025 9:38:57 AM"/>
    <s v="March 17, 2025 9:51:25 AM"/>
  </r>
  <r>
    <s v="Week2"/>
    <x v="12"/>
    <x v="41"/>
    <s v="WILLIE FREEMAN"/>
    <n v="3.5"/>
    <x v="20"/>
    <s v="fcfe8bf9-3456-4b58-9cca-dfc98e95ee8c"/>
    <s v="March 17, 2025 4:22:21 AM"/>
    <s v="March 17, 2025 4:49:58 AM"/>
    <s v="March 17, 2025 4:54:37 AM"/>
  </r>
  <r>
    <s v="Week2"/>
    <x v="7"/>
    <x v="41"/>
    <s v="EDELIA MENDOZA"/>
    <n v="3.5"/>
    <x v="20"/>
    <s v="23beb446-94c0-4c67-80dd-d200a5eaacd0"/>
    <s v="March 18, 2025 4:41:27 AM"/>
    <s v="March 18, 2025 4:55:27 AM"/>
    <s v="March 18, 2025 4:59:28 AM"/>
  </r>
  <r>
    <s v="Week2"/>
    <x v="7"/>
    <x v="41"/>
    <s v="JHUSTIN HARP"/>
    <n v="3.5"/>
    <x v="20"/>
    <s v="23beb446-94c0-4c67-80dd-d200a5eaacd0"/>
    <s v="March 18, 2025 6:13:23 AM"/>
    <s v="March 18, 2025 7:02:56 AM"/>
    <s v="March 18, 2025 7:03:32 AM"/>
  </r>
  <r>
    <s v="Week2"/>
    <x v="7"/>
    <x v="41"/>
    <s v="SHIRLEY KING"/>
    <n v="3.5"/>
    <x v="20"/>
    <s v="23beb446-94c0-4c67-80dd-d200a5eaacd0"/>
    <s v="March 18, 2025 5:43:57 AM"/>
    <s v="March 18, 2025 6:35:55 AM"/>
    <s v="March 18, 2025 6:58:24 AM"/>
  </r>
  <r>
    <s v="Week2"/>
    <x v="8"/>
    <x v="41"/>
    <s v="SELENA PALACIOS"/>
    <n v="3.5"/>
    <x v="20"/>
    <s v="a32e338b-8320-4e1e-a11d-3d0a3b18929a"/>
    <s v="March 19, 2025 8:49:29 AM"/>
    <s v="March 19, 2025 9:15:27 AM"/>
    <s v="March 19, 2025 9:16:32 AM"/>
  </r>
  <r>
    <s v="Week2"/>
    <x v="8"/>
    <x v="41"/>
    <s v="JUANA GONZALEZ"/>
    <n v="3.5"/>
    <x v="20"/>
    <s v="a32e338b-8320-4e1e-a11d-3d0a3b18929a"/>
    <s v="March 19, 2025 5:57:24 AM"/>
    <s v="March 19, 2025 6:21:25 AM"/>
    <s v="March 19, 2025 6:25:10 AM"/>
  </r>
  <r>
    <s v="Week2"/>
    <x v="8"/>
    <x v="41"/>
    <s v="RIANA NICHOLS"/>
    <n v="3.5"/>
    <x v="20"/>
    <s v="a32e338b-8320-4e1e-a11d-3d0a3b18929a"/>
    <s v="March 19, 2025 7:22:57 AM"/>
    <s v="March 19, 2025 7:50:26 AM"/>
    <s v="March 19, 2025 7:57:23 AM"/>
  </r>
  <r>
    <s v="Week2"/>
    <x v="8"/>
    <x v="41"/>
    <s v="MARIA SEGOVIA"/>
    <n v="3.5"/>
    <x v="20"/>
    <s v="a32e338b-8320-4e1e-a11d-3d0a3b18929a"/>
    <s v="March 19, 2025 11:27:53 AM"/>
    <s v="March 19, 2025 11:38:23 AM"/>
    <s v="March 19, 2025 11:41:06 AM"/>
  </r>
  <r>
    <s v="Week2"/>
    <x v="8"/>
    <x v="41"/>
    <s v="ANA BELLOSO"/>
    <n v="3.5"/>
    <x v="20"/>
    <s v="a32e338b-8320-4e1e-a11d-3d0a3b18929a"/>
    <s v="March 19, 2025 5:14:28 AM"/>
    <s v="March 19, 2025 5:31:41 AM"/>
    <s v="March 19, 2025 5:31:41 AM"/>
  </r>
  <r>
    <s v="Week2"/>
    <x v="8"/>
    <x v="41"/>
    <s v="ROY BARNIE"/>
    <n v="3.5"/>
    <x v="20"/>
    <s v="a32e338b-8320-4e1e-a11d-3d0a3b18929a"/>
    <s v="March 19, 2025 6:53:22 AM"/>
    <s v="March 19, 2025 7:44:56 AM"/>
    <s v="March 19, 2025 7:47:32 AM"/>
  </r>
  <r>
    <s v="Week2"/>
    <x v="8"/>
    <x v="41"/>
    <s v="LAURA ORTEGA"/>
    <n v="3.5"/>
    <x v="20"/>
    <s v="a32e338b-8320-4e1e-a11d-3d0a3b18929a"/>
    <s v="March 19, 2025 4:29:25 AM"/>
    <s v="March 19, 2025 4:52:26 AM"/>
    <s v="March 19, 2025 4:55:32 AM"/>
  </r>
  <r>
    <s v="Week2"/>
    <x v="8"/>
    <x v="41"/>
    <s v="PATRICIA KHWEIS"/>
    <n v="3.5"/>
    <x v="20"/>
    <s v="a32e338b-8320-4e1e-a11d-3d0a3b18929a"/>
    <s v="March 19, 2025 11:39:28 AM"/>
    <s v="March 19, 2025 12:09:59 PM"/>
    <s v="March 19, 2025 12:12:51 PM"/>
  </r>
  <r>
    <s v="Week2"/>
    <x v="8"/>
    <x v="41"/>
    <s v="DORIS GRADY"/>
    <n v="3.5"/>
    <x v="20"/>
    <s v="a32e338b-8320-4e1e-a11d-3d0a3b18929a"/>
    <s v="March 19, 2025 9:21:28 AM"/>
    <s v="March 19, 2025 9:58:40 AM"/>
    <s v="March 19, 2025 9:58:40 AM"/>
  </r>
  <r>
    <s v="Week2"/>
    <x v="11"/>
    <x v="41"/>
    <s v="VERNITA  ROBERSON "/>
    <n v="3.5"/>
    <x v="20"/>
    <s v="ce6292c4-6b38-4e6b-ba7b-b91af1b817d7"/>
    <s v="March 20, 2025 4:58:25 AM"/>
    <s v="March 20, 2025 5:59:29 AM"/>
    <s v="March 20, 2025 6:02:52 AM"/>
  </r>
  <r>
    <s v="Week2"/>
    <x v="11"/>
    <x v="41"/>
    <s v="DEVON COLLINS"/>
    <n v="3.5"/>
    <x v="20"/>
    <s v="ce6292c4-6b38-4e6b-ba7b-b91af1b817d7"/>
    <s v="March 20, 2025 7:35:25 AM"/>
    <s v="March 20, 2025 8:44:52 AM"/>
    <s v="March 20, 2025 8:46:29 AM"/>
  </r>
  <r>
    <s v="Week2"/>
    <x v="11"/>
    <x v="41"/>
    <s v="MICHAEL DELAGARZA"/>
    <n v="3.5"/>
    <x v="20"/>
    <s v="ce6292c4-6b38-4e6b-ba7b-b91af1b817d7"/>
    <s v="March 20, 2025 6:18:59 AM"/>
    <s v="March 20, 2025 6:31:24 AM"/>
    <s v="March 20, 2025 6:45:18 AM"/>
  </r>
  <r>
    <s v="Week2"/>
    <x v="11"/>
    <x v="41"/>
    <s v="KYLE ROBUS"/>
    <n v="3.5"/>
    <x v="20"/>
    <s v="ce6292c4-6b38-4e6b-ba7b-b91af1b817d7"/>
    <s v="March 20, 2025 8:22:22 AM"/>
    <s v="March 20, 2025 8:44:52 AM"/>
    <s v="March 20, 2025 8:46:30 AM"/>
  </r>
  <r>
    <s v="Week2"/>
    <x v="11"/>
    <x v="41"/>
    <s v="DAVID MARTINEZ"/>
    <n v="3.5"/>
    <x v="20"/>
    <s v="ce6292c4-6b38-4e6b-ba7b-b91af1b817d7"/>
    <s v="March 20, 2025 4:44:57 AM"/>
    <s v="March 20, 2025 5:40:55 AM"/>
    <s v="March 20, 2025 5:41:27 AM"/>
  </r>
  <r>
    <s v="Week2"/>
    <x v="9"/>
    <x v="41"/>
    <s v="ERIC VALDEZ"/>
    <n v="3.5"/>
    <x v="20"/>
    <s v="4a751f35-cf64-4467-ac41-1918fc0ad5bd"/>
    <s v="March 21, 2025 4:09:26 AM"/>
    <s v="March 21, 2025 5:12:53 AM"/>
    <s v="March 21, 2025 5:16:29 AM"/>
  </r>
  <r>
    <s v="Week2"/>
    <x v="9"/>
    <x v="41"/>
    <s v="LATSON RAYFIELD"/>
    <n v="3.5"/>
    <x v="20"/>
    <s v="4a751f35-cf64-4467-ac41-1918fc0ad5bd"/>
    <s v="March 21, 2025 4:37:29 AM"/>
    <s v="March 21, 2025 4:48:58 AM"/>
    <s v="March 21, 2025 4:51:14 AM"/>
  </r>
  <r>
    <s v="Week2"/>
    <x v="9"/>
    <x v="41"/>
    <s v="JOSHUA GARNER"/>
    <n v="3.5"/>
    <x v="20"/>
    <s v="4a751f35-cf64-4467-ac41-1918fc0ad5bd"/>
    <s v="March 21, 2025 7:46:27 AM"/>
    <s v="March 21, 2025 8:44:55 AM"/>
    <s v="March 21, 2025 8:46:55 AM"/>
  </r>
  <r>
    <s v="Week2"/>
    <x v="9"/>
    <x v="41"/>
    <s v="RONALD FORD"/>
    <n v="3.5"/>
    <x v="20"/>
    <s v="4a751f35-cf64-4467-ac41-1918fc0ad5bd"/>
    <s v="March 21, 2025 9:30:23 AM"/>
    <s v="March 21, 2025 9:44:58 AM"/>
    <s v="March 21, 2025 9:56:19 AM"/>
  </r>
  <r>
    <s v="Week2"/>
    <x v="10"/>
    <x v="41"/>
    <s v="Pamela  Rogers "/>
    <n v="3.5"/>
    <x v="20"/>
    <s v="34839807-9581-406b-88da-237a3c148c1c"/>
    <s v="March 22, 2025 8:15:28 AM"/>
    <s v="March 22, 2025 8:46:29 AM"/>
    <s v="March 22, 2025 9:00:06 AM"/>
  </r>
  <r>
    <s v="Week2"/>
    <x v="10"/>
    <x v="41"/>
    <s v="ALVIN BIENEMY"/>
    <n v="3.5"/>
    <x v="20"/>
    <s v="34839807-9581-406b-88da-237a3c148c1c"/>
    <s v="March 22, 2025 6:47:57 AM"/>
    <s v="March 22, 2025 7:12:24 AM"/>
    <s v="March 22, 2025 7:24:30 AM"/>
  </r>
  <r>
    <s v="Week2"/>
    <x v="10"/>
    <x v="41"/>
    <s v="FRANCISCO CRUZ"/>
    <n v="3.5"/>
    <x v="20"/>
    <s v="34839807-9581-406b-88da-237a3c148c1c"/>
    <s v="March 22, 2025 10:44:59 AM"/>
    <s v="March 22, 2025 11:18:59 AM"/>
    <s v="March 22, 2025 11:21:01 AM"/>
  </r>
  <r>
    <s v="Week2"/>
    <x v="10"/>
    <x v="41"/>
    <s v="DANIEL VELOZ"/>
    <n v="3.5"/>
    <x v="20"/>
    <s v="34839807-9581-406b-88da-237a3c148c1c"/>
    <s v="March 22, 2025 4:34:29 AM"/>
    <s v="March 22, 2025 4:44:54 AM"/>
    <s v="March 22, 2025 4:49:05 AM"/>
  </r>
  <r>
    <s v="Week2"/>
    <x v="12"/>
    <x v="49"/>
    <s v="LAQUINTA TEAGUE"/>
    <n v="3.5"/>
    <x v="3"/>
    <s v="d0166920-f9c3-48fc-8078-12409a5f4e1d"/>
    <s v="March 17, 2025 9:57:59 PM"/>
    <s v="March 17, 2025 10:16:55 PM"/>
    <s v="March 17, 2025 10:20:02 PM"/>
  </r>
  <r>
    <s v="Week2"/>
    <x v="12"/>
    <x v="49"/>
    <s v="Kaye Easterday"/>
    <n v="3.5"/>
    <x v="3"/>
    <s v="d0166920-f9c3-48fc-8078-12409a5f4e1d"/>
    <s v="March 17, 2025 8:09:27 PM"/>
    <s v="March 17, 2025 8:31:29 PM"/>
    <s v="March 17, 2025 8:36:40 PM"/>
  </r>
  <r>
    <s v="Week2"/>
    <x v="12"/>
    <x v="49"/>
    <s v="MICHAEL JUAREZ"/>
    <n v="3.5"/>
    <x v="3"/>
    <s v="d0166920-f9c3-48fc-8078-12409a5f4e1d"/>
    <s v="March 17, 2025 4:51:58 PM"/>
    <s v="March 17, 2025 5:22:59 PM"/>
    <s v="March 17, 2025 5:25:18 PM"/>
  </r>
  <r>
    <s v="Week2"/>
    <x v="12"/>
    <x v="49"/>
    <s v="GAMAL SIDDING"/>
    <n v="3.5"/>
    <x v="3"/>
    <s v="d0166920-f9c3-48fc-8078-12409a5f4e1d"/>
    <s v="March 17, 2025 6:27:23 PM"/>
    <s v="March 17, 2025 6:58:59 PM"/>
    <s v="March 17, 2025 7:03:17 PM"/>
  </r>
  <r>
    <s v="Week2"/>
    <x v="12"/>
    <x v="49"/>
    <s v="LADARIOUS RUSH"/>
    <n v="3.5"/>
    <x v="3"/>
    <s v="d0166920-f9c3-48fc-8078-12409a5f4e1d"/>
    <s v="March 17, 2025 9:53:28 PM"/>
    <s v="March 17, 2025 11:05:53 PM"/>
    <s v="March 17, 2025 11:08:43 PM"/>
  </r>
  <r>
    <s v="Week2"/>
    <x v="8"/>
    <x v="49"/>
    <s v="ISAIAH FRANKLIN"/>
    <n v="3.5"/>
    <x v="3"/>
    <s v="02ebb611-9402-471c-bb74-685daabbef89"/>
    <s v="March 19, 2025 8:11:59 AM"/>
    <s v="March 19, 2025 9:21:28 AM"/>
    <s v="March 19, 2025 9:23:26 AM"/>
  </r>
  <r>
    <s v="Week2"/>
    <x v="8"/>
    <x v="49"/>
    <s v="BELLAMIA TAMEZ"/>
    <n v="3.5"/>
    <x v="3"/>
    <s v="02ebb611-9402-471c-bb74-685daabbef89"/>
    <s v="March 19, 2025 2:45:57 PM"/>
    <s v="March 19, 2025 3:27:27 PM"/>
    <s v="March 19, 2025 3:29:21 PM"/>
  </r>
  <r>
    <s v="Week2"/>
    <x v="8"/>
    <x v="49"/>
    <s v="IVORY SPRING"/>
    <n v="3.5"/>
    <x v="3"/>
    <s v="02ebb611-9402-471c-bb74-685daabbef89"/>
    <s v="March 19, 2025 1:47:22 PM"/>
    <s v="March 19, 2025 2:26:25 PM"/>
    <s v="March 19, 2025 2:29:18 PM"/>
  </r>
  <r>
    <s v="Week2"/>
    <x v="8"/>
    <x v="49"/>
    <s v="IAN GARZA"/>
    <n v="3.5"/>
    <x v="3"/>
    <s v="02ebb611-9402-471c-bb74-685daabbef89"/>
    <s v="March 19, 2025 1:11:58 PM"/>
    <s v="March 19, 2025 2:04:54 PM"/>
    <s v="March 19, 2025 2:06:44 PM"/>
  </r>
  <r>
    <s v="Week2"/>
    <x v="8"/>
    <x v="49"/>
    <s v="STEPHANIE MATHIS"/>
    <n v="3.5"/>
    <x v="3"/>
    <s v="02ebb611-9402-471c-bb74-685daabbef89"/>
    <s v="March 19, 2025 7:39:26 AM"/>
    <s v="March 19, 2025 9:00:57 AM"/>
    <s v="March 19, 2025 9:02:50 AM"/>
  </r>
  <r>
    <s v="Week2"/>
    <x v="8"/>
    <x v="49"/>
    <s v="LAVERNE MCKENZIE"/>
    <n v="7"/>
    <x v="3"/>
    <s v="02ebb611-9402-471c-bb74-685daabbef89"/>
    <s v="March 19, 2025 10:53:56 AM"/>
    <s v="March 19, 2025 11:34:30 AM"/>
    <s v="March 19, 2025 11:41:11 AM"/>
  </r>
  <r>
    <s v="Week2"/>
    <x v="8"/>
    <x v="49"/>
    <s v="Marlando Crow"/>
    <n v="0"/>
    <x v="3"/>
    <s v="02ebb611-9402-471c-bb74-685daabbef89"/>
    <s v="March 19, 2025 12:03:28 PM"/>
    <s v="March 19, 2025 12:29:27 PM"/>
    <s v="March 19, 2025 12:31:45 PM"/>
  </r>
  <r>
    <s v="Week2"/>
    <x v="8"/>
    <x v="49"/>
    <s v="Eddie Solis "/>
    <n v="3.5"/>
    <x v="3"/>
    <s v="02ebb611-9402-471c-bb74-685daabbef89"/>
    <s v="March 19, 2025 9:42:26 AM"/>
    <s v="March 19, 2025 10:15:28 AM"/>
    <s v="March 19, 2025 10:17:27 AM"/>
  </r>
  <r>
    <s v="Week2"/>
    <x v="9"/>
    <x v="49"/>
    <s v="JONATHAN BONDURANT"/>
    <n v="3.5"/>
    <x v="3"/>
    <s v="8428a677-e5a7-44da-8d7d-044e33230112"/>
    <s v="March 21, 2025 4:27:59 PM"/>
    <s v="March 21, 2025 5:39:28 PM"/>
    <s v="March 21, 2025 5:42:41 PM"/>
  </r>
  <r>
    <s v="Week2"/>
    <x v="9"/>
    <x v="49"/>
    <s v="JOSEFINA ESTRADA"/>
    <n v="3.5"/>
    <x v="3"/>
    <s v="8428a677-e5a7-44da-8d7d-044e33230112"/>
    <s v="March 21, 2025 3:35:59 PM"/>
    <s v="March 21, 2025 3:58:57 PM"/>
    <s v="March 21, 2025 4:05:36 PM"/>
  </r>
  <r>
    <s v="Week2"/>
    <x v="7"/>
    <x v="42"/>
    <s v="STEPHANIE WHITE"/>
    <n v="3.5"/>
    <x v="24"/>
    <s v="9594a241-58b9-40c4-9fed-8d3718bad209"/>
    <s v="March 18, 2025 2:15:26 PM"/>
    <s v="March 18, 2025 3:07:51 PM"/>
    <s v="March 18, 2025 3:11:34 PM"/>
  </r>
  <r>
    <s v="Week2"/>
    <x v="7"/>
    <x v="42"/>
    <s v="KEITH CANADY"/>
    <n v="3.5"/>
    <x v="24"/>
    <s v="9594a241-58b9-40c4-9fed-8d3718bad209"/>
    <s v="March 18, 2025 7:58:26 AM"/>
    <s v="March 18, 2025 9:35:51 AM"/>
    <s v="March 18, 2025 9:38:54 AM"/>
  </r>
  <r>
    <s v="Week2"/>
    <x v="7"/>
    <x v="42"/>
    <s v="KENYA JOHNSON"/>
    <n v="3.5"/>
    <x v="24"/>
    <s v="9594a241-58b9-40c4-9fed-8d3718bad209"/>
    <s v="March 18, 2025 7:29:23 AM"/>
    <s v="March 18, 2025 7:43:54 AM"/>
    <s v="March 18, 2025 7:48:49 AM"/>
  </r>
  <r>
    <s v="Week2"/>
    <x v="7"/>
    <x v="42"/>
    <s v="SHALIMAR WILLIAMS"/>
    <n v="3.5"/>
    <x v="24"/>
    <s v="9594a241-58b9-40c4-9fed-8d3718bad209"/>
    <s v="March 18, 2025 8:13:56 AM"/>
    <s v="March 18, 2025 8:29:29 AM"/>
    <s v="March 18, 2025 8:32:00 AM"/>
  </r>
  <r>
    <s v="Week2"/>
    <x v="7"/>
    <x v="42"/>
    <s v="SHEKERA RODDY"/>
    <n v="3.5"/>
    <x v="24"/>
    <s v="9594a241-58b9-40c4-9fed-8d3718bad209"/>
    <s v="March 18, 2025 7:58:26 AM"/>
    <s v="March 18, 2025 8:44:28 AM"/>
    <s v="March 18, 2025 8:47:04 AM"/>
  </r>
  <r>
    <s v="Week2"/>
    <x v="7"/>
    <x v="42"/>
    <s v="MATTHEW FOSTER"/>
    <n v="3.5"/>
    <x v="24"/>
    <s v="9594a241-58b9-40c4-9fed-8d3718bad209"/>
    <s v="March 18, 2025 9:20:00 AM"/>
    <s v="March 18, 2025 9:41:56 AM"/>
    <s v="March 18, 2025 9:43:15 AM"/>
  </r>
  <r>
    <s v="Week2"/>
    <x v="7"/>
    <x v="42"/>
    <s v="RYAN BAKER"/>
    <n v="3.5"/>
    <x v="24"/>
    <s v="9594a241-58b9-40c4-9fed-8d3718bad209"/>
    <s v="March 18, 2025 2:15:26 PM"/>
    <s v="March 18, 2025 2:57:57 PM"/>
    <s v="March 18, 2025 2:59:59 PM"/>
  </r>
  <r>
    <s v="Week2"/>
    <x v="7"/>
    <x v="42"/>
    <s v="SOPHIE CELESTINE"/>
    <n v="3.5"/>
    <x v="24"/>
    <s v="9594a241-58b9-40c4-9fed-8d3718bad209"/>
    <s v="March 18, 2025 11:30:28 AM"/>
    <s v="March 18, 2025 11:44:29 AM"/>
    <s v="March 18, 2025 11:48:41 AM"/>
  </r>
  <r>
    <s v="Week2"/>
    <x v="7"/>
    <x v="42"/>
    <s v="GERALD  GRIGGS"/>
    <n v="3.5"/>
    <x v="24"/>
    <s v="9594a241-58b9-40c4-9fed-8d3718bad209"/>
    <s v="March 18, 2025 10:23:51 AM"/>
    <s v="March 18, 2025 10:56:31 AM"/>
    <s v="March 18, 2025 11:04:46 AM"/>
  </r>
  <r>
    <s v="Week2"/>
    <x v="7"/>
    <x v="42"/>
    <s v="Virginia Gonzalez"/>
    <n v="3.5"/>
    <x v="24"/>
    <s v="9594a241-58b9-40c4-9fed-8d3718bad209"/>
    <s v="March 18, 2025 12:16:54 PM"/>
    <s v="March 18, 2025 12:31:26 PM"/>
    <s v="March 18, 2025 12:35:41 PM"/>
  </r>
  <r>
    <s v="Week2"/>
    <x v="7"/>
    <x v="42"/>
    <s v="SHIRLETHA VAUGHN"/>
    <n v="3.5"/>
    <x v="24"/>
    <s v="9594a241-58b9-40c4-9fed-8d3718bad209"/>
    <s v="March 18, 2025 12:52:00 PM"/>
    <s v="March 18, 2025 1:01:53 PM"/>
    <s v="March 18, 2025 1:04:26 PM"/>
  </r>
  <r>
    <s v="Week2"/>
    <x v="7"/>
    <x v="42"/>
    <s v="Michael  Brown"/>
    <n v="3.5"/>
    <x v="24"/>
    <s v="9594a241-58b9-40c4-9fed-8d3718bad209"/>
    <s v="March 18, 2025 2:23:26 PM"/>
    <s v="March 18, 2025 3:49:59 PM"/>
    <s v="March 18, 2025 3:59:42 PM"/>
  </r>
  <r>
    <s v="Week2"/>
    <x v="7"/>
    <x v="42"/>
    <s v="JERRY BESHIREES"/>
    <n v="7"/>
    <x v="24"/>
    <s v="9594a241-58b9-40c4-9fed-8d3718bad209"/>
    <s v="March 18, 2025 1:15:19 PM"/>
    <s v="March 18, 2025 1:25:52 PM"/>
    <s v="March 18, 2025 1:28:39 PM"/>
  </r>
  <r>
    <s v="Week2"/>
    <x v="7"/>
    <x v="42"/>
    <s v="MARIA LOPEZ"/>
    <n v="3.5"/>
    <x v="24"/>
    <s v="9594a241-58b9-40c4-9fed-8d3718bad209"/>
    <s v="March 18, 2025 2:15:26 PM"/>
    <s v="March 18, 2025 2:47:27 PM"/>
    <s v="March 18, 2025 2:49:25 PM"/>
  </r>
  <r>
    <s v="Week2"/>
    <x v="7"/>
    <x v="42"/>
    <s v="RICARDO LOREDO"/>
    <n v="3.5"/>
    <x v="24"/>
    <s v="9594a241-58b9-40c4-9fed-8d3718bad209"/>
    <s v="March 18, 2025 1:46:27 PM"/>
    <s v="March 18, 2025 2:00:51 PM"/>
    <s v="March 18, 2025 2:05:39 PM"/>
  </r>
  <r>
    <s v="Week2"/>
    <x v="8"/>
    <x v="42"/>
    <s v="THEA BRADLEY"/>
    <n v="0"/>
    <x v="24"/>
    <s v="10fc8207-44f8-4b2b-bd05-8c94ea3e6852"/>
    <s v="March 19, 2025 6:31:28 AM"/>
    <s v="March 19, 2025 7:11:56 AM"/>
    <s v="March 19, 2025 7:16:29 AM"/>
  </r>
  <r>
    <s v="Week2"/>
    <x v="8"/>
    <x v="42"/>
    <s v="JOSE GARCIA"/>
    <n v="3.5"/>
    <x v="24"/>
    <s v="10fc8207-44f8-4b2b-bd05-8c94ea3e6852"/>
    <s v="March 19, 2025 8:10:28 AM"/>
    <s v="March 19, 2025 8:38:24 AM"/>
    <s v="March 19, 2025 8:39:58 AM"/>
  </r>
  <r>
    <s v="Week2"/>
    <x v="8"/>
    <x v="42"/>
    <s v="IONA BECKMAN"/>
    <n v="3.5"/>
    <x v="24"/>
    <s v="10fc8207-44f8-4b2b-bd05-8c94ea3e6852"/>
    <s v="March 19, 2025 11:45:54 AM"/>
    <s v="March 19, 2025 12:05:56 PM"/>
    <s v="March 19, 2025 12:08:40 PM"/>
  </r>
  <r>
    <s v="Week2"/>
    <x v="8"/>
    <x v="42"/>
    <s v="ALICIA JOHNSON"/>
    <n v="3.5"/>
    <x v="24"/>
    <s v="10fc8207-44f8-4b2b-bd05-8c94ea3e6852"/>
    <s v="March 19, 2025 6:16:54 AM"/>
    <s v="March 19, 2025 7:11:56 AM"/>
    <s v="March 19, 2025 7:16:32 AM"/>
  </r>
  <r>
    <s v="Week2"/>
    <x v="8"/>
    <x v="42"/>
    <s v="ANGELA WHITE"/>
    <n v="3.5"/>
    <x v="24"/>
    <s v="10fc8207-44f8-4b2b-bd05-8c94ea3e6852"/>
    <s v="March 19, 2025 6:49:55 AM"/>
    <s v="March 19, 2025 7:11:56 AM"/>
    <s v="March 19, 2025 7:16:30 AM"/>
  </r>
  <r>
    <s v="Week2"/>
    <x v="8"/>
    <x v="42"/>
    <s v="JAIME DAVIDSON"/>
    <n v="3.5"/>
    <x v="24"/>
    <s v="10fc8207-44f8-4b2b-bd05-8c94ea3e6852"/>
    <s v="March 19, 2025 3:26:25 PM"/>
    <s v="March 19, 2025 3:58:55 PM"/>
    <s v="March 19, 2025 4:04:21 PM"/>
  </r>
  <r>
    <s v="Week2"/>
    <x v="8"/>
    <x v="42"/>
    <s v="LINDA COLMENERO"/>
    <n v="3.5"/>
    <x v="24"/>
    <s v="10fc8207-44f8-4b2b-bd05-8c94ea3e6852"/>
    <s v="March 19, 2025 7:46:26 AM"/>
    <s v="March 19, 2025 8:48:29 AM"/>
    <s v="March 19, 2025 8:51:41 AM"/>
  </r>
  <r>
    <s v="Week2"/>
    <x v="8"/>
    <x v="42"/>
    <s v="MAE KEYS"/>
    <n v="3.5"/>
    <x v="24"/>
    <s v="10fc8207-44f8-4b2b-bd05-8c94ea3e6852"/>
    <s v="March 19, 2025 12:32:54 PM"/>
    <s v="March 19, 2025 1:01:58 PM"/>
    <s v="March 19, 2025 1:04:07 PM"/>
  </r>
  <r>
    <s v="Week2"/>
    <x v="8"/>
    <x v="42"/>
    <s v="JIM EDWARDS"/>
    <n v="3.5"/>
    <x v="24"/>
    <s v="10fc8207-44f8-4b2b-bd05-8c94ea3e6852"/>
    <s v="March 19, 2025 1:59:00 PM"/>
    <s v="March 19, 2025 2:20:21 PM"/>
    <s v="March 19, 2025 2:25:06 PM"/>
  </r>
  <r>
    <s v="Week2"/>
    <x v="8"/>
    <x v="42"/>
    <s v="QUINETTA SMITH"/>
    <n v="3.5"/>
    <x v="24"/>
    <s v="10fc8207-44f8-4b2b-bd05-8c94ea3e6852"/>
    <s v="March 19, 2025 10:51:56 AM"/>
    <s v="March 19, 2025 11:11:25 AM"/>
    <s v="March 19, 2025 11:15:57 AM"/>
  </r>
  <r>
    <s v="Week2"/>
    <x v="8"/>
    <x v="42"/>
    <s v="DANNY WEAVER"/>
    <n v="3.5"/>
    <x v="24"/>
    <s v="10fc8207-44f8-4b2b-bd05-8c94ea3e6852"/>
    <s v="March 19, 2025 1:59:00 PM"/>
    <s v="March 19, 2025 2:37:57 PM"/>
    <s v="March 19, 2025 2:39:15 PM"/>
  </r>
  <r>
    <s v="Week2"/>
    <x v="8"/>
    <x v="42"/>
    <s v="RODERIC EDWARDS"/>
    <n v="3.5"/>
    <x v="24"/>
    <s v="10fc8207-44f8-4b2b-bd05-8c94ea3e6852"/>
    <s v="March 19, 2025 1:15:23 PM"/>
    <s v="March 19, 2025 1:37:29 PM"/>
    <s v="March 19, 2025 1:41:13 PM"/>
  </r>
  <r>
    <s v="Week2"/>
    <x v="8"/>
    <x v="42"/>
    <s v="PATRICIA SEARCY"/>
    <n v="3.5"/>
    <x v="24"/>
    <s v="10fc8207-44f8-4b2b-bd05-8c94ea3e6852"/>
    <s v="March 19, 2025 9:24:59 AM"/>
    <s v="March 19, 2025 10:27:55 AM"/>
    <s v="March 19, 2025 10:27:55 AM"/>
  </r>
  <r>
    <s v="Week2"/>
    <x v="11"/>
    <x v="42"/>
    <s v="GERALD  GRIGGS"/>
    <n v="3.5"/>
    <x v="24"/>
    <s v="305689ba-3445-480c-bdad-b6705acfc99a"/>
    <s v="March 20, 2025 10:15:25 AM"/>
    <s v="March 20, 2025 10:46:57 AM"/>
    <s v="March 20, 2025 10:51:42 AM"/>
  </r>
  <r>
    <s v="Week2"/>
    <x v="11"/>
    <x v="42"/>
    <s v="DEMETRIA TASBY"/>
    <n v="3.5"/>
    <x v="24"/>
    <s v="305689ba-3445-480c-bdad-b6705acfc99a"/>
    <s v="March 20, 2025 11:10:26 AM"/>
    <s v="March 20, 2025 11:55:56 AM"/>
    <s v="March 20, 2025 12:02:32 PM"/>
  </r>
  <r>
    <s v="Week2"/>
    <x v="11"/>
    <x v="42"/>
    <s v="RUFINA CASTILLO"/>
    <n v="3.5"/>
    <x v="24"/>
    <s v="305689ba-3445-480c-bdad-b6705acfc99a"/>
    <s v="March 20, 2025 8:08:23 AM"/>
    <s v="March 20, 2025 8:19:23 AM"/>
    <s v="March 20, 2025 8:21:02 AM"/>
  </r>
  <r>
    <s v="Week2"/>
    <x v="11"/>
    <x v="42"/>
    <s v="KIM DO"/>
    <n v="3.5"/>
    <x v="24"/>
    <s v="305689ba-3445-480c-bdad-b6705acfc99a"/>
    <s v="March 20, 2025 8:46:27 AM"/>
    <s v="March 20, 2025 9:44:54 AM"/>
    <s v="March 20, 2025 9:46:15 AM"/>
  </r>
  <r>
    <s v="Week2"/>
    <x v="11"/>
    <x v="42"/>
    <s v="JERRY SMITH"/>
    <n v="3.5"/>
    <x v="24"/>
    <s v="305689ba-3445-480c-bdad-b6705acfc99a"/>
    <s v="March 20, 2025 6:57:53 AM"/>
    <s v="March 20, 2025 7:51:24 AM"/>
    <s v="March 20, 2025 7:55:06 AM"/>
  </r>
  <r>
    <s v="Week2"/>
    <x v="11"/>
    <x v="42"/>
    <s v="TYRIS JONES"/>
    <n v="3.5"/>
    <x v="24"/>
    <s v="305689ba-3445-480c-bdad-b6705acfc99a"/>
    <s v="March 20, 2025 2:33:53 PM"/>
    <s v="March 20, 2025 3:03:29 PM"/>
    <s v="March 20, 2025 3:05:04 PM"/>
  </r>
  <r>
    <s v="Week2"/>
    <x v="11"/>
    <x v="42"/>
    <s v="MARK SAUER"/>
    <n v="3.5"/>
    <x v="24"/>
    <s v="305689ba-3445-480c-bdad-b6705acfc99a"/>
    <s v="March 20, 2025 12:49:29 PM"/>
    <s v="March 20, 2025 1:00:57 PM"/>
    <s v="March 20, 2025 1:03:47 PM"/>
  </r>
  <r>
    <s v="Week2"/>
    <x v="11"/>
    <x v="42"/>
    <s v="REGAN WEBB"/>
    <n v="3.5"/>
    <x v="24"/>
    <s v="305689ba-3445-480c-bdad-b6705acfc99a"/>
    <s v="March 20, 2025 2:09:59 PM"/>
    <s v="March 20, 2025 3:21:55 PM"/>
    <s v="March 20, 2025 3:33:30 PM"/>
  </r>
  <r>
    <s v="Week2"/>
    <x v="11"/>
    <x v="42"/>
    <s v="REGAN WEBB"/>
    <n v="3.5"/>
    <x v="24"/>
    <s v="305689ba-3445-480c-bdad-b6705acfc99a"/>
    <s v="March 20, 2025 6:06:27 AM"/>
    <s v="March 20, 2025 7:51:24 AM"/>
    <s v="March 20, 2025 7:55:04 AM"/>
  </r>
  <r>
    <s v="Week2"/>
    <x v="9"/>
    <x v="42"/>
    <s v="RAVEN HAYNES"/>
    <n v="3.5"/>
    <x v="24"/>
    <s v="1b98f28e-0a9c-44f2-9810-b7cae65eb104"/>
    <s v="March 21, 2025 7:18:26 AM"/>
    <s v="March 21, 2025 7:34:52 AM"/>
    <s v="March 21, 2025 7:36:35 AM"/>
  </r>
  <r>
    <s v="Week2"/>
    <x v="9"/>
    <x v="42"/>
    <s v="ELEAN ANDERSON"/>
    <n v="3.5"/>
    <x v="24"/>
    <s v="1b98f28e-0a9c-44f2-9810-b7cae65eb104"/>
    <s v="March 21, 2025 10:02:00 AM"/>
    <s v="March 21, 2025 11:36:56 AM"/>
    <s v="March 21, 2025 12:02:30 PM"/>
  </r>
  <r>
    <s v="Week2"/>
    <x v="9"/>
    <x v="42"/>
    <s v="JAMYIA KEYES"/>
    <n v="0"/>
    <x v="24"/>
    <s v="1b98f28e-0a9c-44f2-9810-b7cae65eb104"/>
    <s v="March 21, 2025 9:22:55 AM"/>
    <s v="March 21, 2025 10:40:24 AM"/>
    <s v="March 21, 2025 10:41:36 AM"/>
  </r>
  <r>
    <s v="Week2"/>
    <x v="9"/>
    <x v="42"/>
    <s v="YESSENIA REYES"/>
    <n v="3.5"/>
    <x v="24"/>
    <s v="1b98f28e-0a9c-44f2-9810-b7cae65eb104"/>
    <s v="March 21, 2025 6:49:26 AM"/>
    <s v="March 21, 2025 7:34:52 AM"/>
    <s v="March 21, 2025 7:36:36 AM"/>
  </r>
  <r>
    <s v="Week2"/>
    <x v="9"/>
    <x v="42"/>
    <s v="ERIC WISEMAN"/>
    <n v="3.5"/>
    <x v="24"/>
    <s v="1b98f28e-0a9c-44f2-9810-b7cae65eb104"/>
    <s v="March 21, 2025 11:00:26 AM"/>
    <s v="March 21, 2025 11:36:56 AM"/>
    <s v="March 21, 2025 12:02:15 PM"/>
  </r>
  <r>
    <s v="Week2"/>
    <x v="9"/>
    <x v="42"/>
    <s v="JESSE SALAZAR"/>
    <n v="3.5"/>
    <x v="24"/>
    <s v="1b98f28e-0a9c-44f2-9810-b7cae65eb104"/>
    <s v="March 21, 2025 8:49:00 AM"/>
    <s v="March 21, 2025 10:34:42 AM"/>
    <s v="March 21, 2025 10:34:43 AM"/>
  </r>
  <r>
    <s v="Week2"/>
    <x v="9"/>
    <x v="42"/>
    <s v="CHARITY BARKER"/>
    <n v="3.5"/>
    <x v="24"/>
    <s v="1b98f28e-0a9c-44f2-9810-b7cae65eb104"/>
    <s v="March 21, 2025 6:11:23 AM"/>
    <s v="March 21, 2025 6:37:28 AM"/>
    <s v="March 21, 2025 6:39:28 AM"/>
  </r>
  <r>
    <s v="Week2"/>
    <x v="9"/>
    <x v="42"/>
    <s v="JAMES SMITH"/>
    <n v="3.5"/>
    <x v="24"/>
    <s v="1b98f28e-0a9c-44f2-9810-b7cae65eb104"/>
    <s v="March 21, 2025 11:15:27 AM"/>
    <s v="March 21, 2025 11:50:23 AM"/>
    <s v="March 21, 2025 12:02:34 PM"/>
  </r>
  <r>
    <s v="Week2"/>
    <x v="9"/>
    <x v="42"/>
    <s v="JESSE SALAZAR"/>
    <n v="3.5"/>
    <x v="24"/>
    <s v="1b98f28e-0a9c-44f2-9810-b7cae65eb104"/>
    <s v="March 21, 2025 12:52:53 PM"/>
    <s v="March 21, 2025 1:44:54 PM"/>
    <s v="March 21, 2025 1:50:24 PM"/>
  </r>
  <r>
    <s v="Week2"/>
    <x v="9"/>
    <x v="42"/>
    <s v="VERNON THOMAS"/>
    <n v="3.5"/>
    <x v="24"/>
    <s v="1b98f28e-0a9c-44f2-9810-b7cae65eb104"/>
    <s v="March 21, 2025 7:45:19 AM"/>
    <s v="March 21, 2025 8:06:54 AM"/>
    <s v="March 21, 2025 8:09:57 AM"/>
  </r>
  <r>
    <s v="Week2"/>
    <x v="10"/>
    <x v="42"/>
    <s v="ISIAH THOMAS"/>
    <n v="3.5"/>
    <x v="24"/>
    <s v="69b302ff-4072-43b3-83b9-46d0fdefb1ae"/>
    <s v="March 22, 2025 10:09:54 AM"/>
    <s v="March 22, 2025 10:51:49 AM"/>
    <s v="March 22, 2025 10:56:00 AM"/>
  </r>
  <r>
    <s v="Week2"/>
    <x v="10"/>
    <x v="42"/>
    <s v="DONNA BROWN"/>
    <n v="3.5"/>
    <x v="24"/>
    <s v="69b302ff-4072-43b3-83b9-46d0fdefb1ae"/>
    <s v="March 22, 2025 7:04:27 AM"/>
    <s v="March 22, 2025 8:10:59 AM"/>
    <s v="March 22, 2025 8:15:37 AM"/>
  </r>
  <r>
    <s v="Week2"/>
    <x v="10"/>
    <x v="42"/>
    <s v="CANDACE WICKS"/>
    <n v="0"/>
    <x v="24"/>
    <s v="69b302ff-4072-43b3-83b9-46d0fdefb1ae"/>
    <s v="March 22, 2025 11:45:26 AM"/>
    <s v="March 22, 2025 12:15:25 PM"/>
    <s v="March 22, 2025 12:25:23 PM"/>
  </r>
  <r>
    <s v="Week2"/>
    <x v="10"/>
    <x v="42"/>
    <s v="CAROL YOUNGBLOOD"/>
    <n v="3.5"/>
    <x v="24"/>
    <s v="69b302ff-4072-43b3-83b9-46d0fdefb1ae"/>
    <s v="March 22, 2025 9:27:25 AM"/>
    <s v="March 22, 2025 9:41:58 AM"/>
    <s v="March 22, 2025 9:44:43 AM"/>
  </r>
  <r>
    <s v="Week2"/>
    <x v="10"/>
    <x v="42"/>
    <s v="JEMIMA KIYEE"/>
    <n v="3.5"/>
    <x v="24"/>
    <s v="69b302ff-4072-43b3-83b9-46d0fdefb1ae"/>
    <s v="March 22, 2025 6:39:52 AM"/>
    <s v="March 22, 2025 7:28:57 AM"/>
    <s v="March 22, 2025 7:28:57 AM"/>
  </r>
  <r>
    <s v="Week2"/>
    <x v="10"/>
    <x v="42"/>
    <s v="MICHAEL DELAGARZA"/>
    <n v="3.5"/>
    <x v="24"/>
    <s v="69b302ff-4072-43b3-83b9-46d0fdefb1ae"/>
    <s v="March 22, 2025 5:53:21 AM"/>
    <s v="March 22, 2025 6:03:57 AM"/>
    <s v="March 22, 2025 6:09:14 AM"/>
  </r>
  <r>
    <s v="Week2"/>
    <x v="12"/>
    <x v="44"/>
    <s v="JAIME LOPEZ-ZARATE"/>
    <n v="3.5"/>
    <x v="25"/>
    <s v="e2d67d86-e330-4b25-b749-115de0886373"/>
    <s v="March 17, 2025 11:18:56 AM"/>
    <s v="March 17, 2025 11:36:29 AM"/>
    <s v="March 17, 2025 11:40:49 AM"/>
  </r>
  <r>
    <s v="Week2"/>
    <x v="12"/>
    <x v="44"/>
    <s v="AKERI IRO"/>
    <n v="3.5"/>
    <x v="25"/>
    <s v="e2d67d86-e330-4b25-b749-115de0886373"/>
    <s v="March 17, 2025 6:26:57 AM"/>
    <s v="March 17, 2025 7:27:59 AM"/>
    <s v="March 17, 2025 7:33:20 AM"/>
  </r>
  <r>
    <s v="Week2"/>
    <x v="12"/>
    <x v="44"/>
    <s v="THEORTHER WHITE"/>
    <n v="3.5"/>
    <x v="25"/>
    <s v="e2d67d86-e330-4b25-b749-115de0886373"/>
    <s v="March 17, 2025 8:19:27 AM"/>
    <s v="March 17, 2025 8:51:29 AM"/>
    <s v="March 17, 2025 8:54:39 AM"/>
  </r>
  <r>
    <s v="Week2"/>
    <x v="12"/>
    <x v="44"/>
    <s v="WILLIE DYE"/>
    <n v="3.5"/>
    <x v="25"/>
    <s v="e2d67d86-e330-4b25-b749-115de0886373"/>
    <s v="March 17, 2025 10:41:27 AM"/>
    <s v="March 17, 2025 10:59:59 AM"/>
    <s v="March 17, 2025 11:03:05 AM"/>
  </r>
  <r>
    <s v="Week2"/>
    <x v="12"/>
    <x v="44"/>
    <s v="HANNA TEWOLDE"/>
    <n v="0"/>
    <x v="25"/>
    <s v="e2d67d86-e330-4b25-b749-115de0886373"/>
    <s v="March 17, 2025 6:54:58 AM"/>
    <s v="March 17, 2025 7:34:59 AM"/>
    <s v="March 17, 2025 7:39:06 AM"/>
  </r>
  <r>
    <s v="Week2"/>
    <x v="12"/>
    <x v="44"/>
    <s v="ANGELICA URBINA DE ISIDRO"/>
    <n v="3.5"/>
    <x v="25"/>
    <s v="e2d67d86-e330-4b25-b749-115de0886373"/>
    <s v="March 17, 2025 1:15:54 PM"/>
    <s v="March 17, 2025 1:50:28 PM"/>
    <s v="March 17, 2025 1:54:11 PM"/>
  </r>
  <r>
    <s v="Week2"/>
    <x v="12"/>
    <x v="44"/>
    <s v="ANGEL ESPARZA"/>
    <n v="3.5"/>
    <x v="25"/>
    <s v="e2d67d86-e330-4b25-b749-115de0886373"/>
    <s v="March 17, 2025 3:19:59 PM"/>
    <s v="March 17, 2025 3:37:27 PM"/>
    <s v="March 17, 2025 3:43:37 PM"/>
  </r>
  <r>
    <s v="Week2"/>
    <x v="12"/>
    <x v="44"/>
    <s v="BILLIE GIDDINGS"/>
    <n v="3.5"/>
    <x v="25"/>
    <s v="e2d67d86-e330-4b25-b749-115de0886373"/>
    <s v="March 17, 2025 12:10:57 PM"/>
    <s v="March 17, 2025 12:32:39 PM"/>
    <s v="March 17, 2025 12:32:39 PM"/>
  </r>
  <r>
    <s v="Week2"/>
    <x v="7"/>
    <x v="44"/>
    <s v="CARRIE OBI"/>
    <n v="3.5"/>
    <x v="25"/>
    <s v="dbadf9be-9ba1-4eda-b013-da8ed274c32e"/>
    <s v="March 18, 2025 11:15:59 AM"/>
    <s v="March 18, 2025 12:33:28 PM"/>
    <s v="March 18, 2025 12:35:31 PM"/>
  </r>
  <r>
    <s v="Week2"/>
    <x v="7"/>
    <x v="44"/>
    <s v="HECTOR RAMIREZ"/>
    <n v="3.5"/>
    <x v="25"/>
    <s v="dbadf9be-9ba1-4eda-b013-da8ed274c32e"/>
    <s v="March 18, 2025 2:06:29 PM"/>
    <s v="March 18, 2025 2:16:58 PM"/>
    <s v="March 18, 2025 2:18:45 PM"/>
  </r>
  <r>
    <s v="Week2"/>
    <x v="7"/>
    <x v="44"/>
    <s v="GILBERTO HERNANDEZ"/>
    <n v="3.5"/>
    <x v="25"/>
    <s v="dbadf9be-9ba1-4eda-b013-da8ed274c32e"/>
    <s v="March 18, 2025 12:05:23 PM"/>
    <s v="March 18, 2025 12:53:58 PM"/>
    <s v="March 18, 2025 12:57:34 PM"/>
  </r>
  <r>
    <s v="Week2"/>
    <x v="7"/>
    <x v="44"/>
    <s v="ROBERT GREEN"/>
    <n v="3.5"/>
    <x v="25"/>
    <s v="dbadf9be-9ba1-4eda-b013-da8ed274c32e"/>
    <s v="March 18, 2025 8:34:27 AM"/>
    <s v="March 18, 2025 8:53:59 AM"/>
    <s v="March 18, 2025 9:00:18 AM"/>
  </r>
  <r>
    <s v="Week2"/>
    <x v="7"/>
    <x v="44"/>
    <s v="GLORIA CARTER-BIRSE"/>
    <n v="3.5"/>
    <x v="25"/>
    <s v="dbadf9be-9ba1-4eda-b013-da8ed274c32e"/>
    <s v="March 18, 2025 9:55:29 AM"/>
    <s v="March 18, 2025 10:36:28 AM"/>
    <s v="March 18, 2025 10:43:44 AM"/>
  </r>
  <r>
    <s v="Week2"/>
    <x v="7"/>
    <x v="44"/>
    <s v="ALVERNA BENJAMIN"/>
    <n v="3.5"/>
    <x v="25"/>
    <s v="dbadf9be-9ba1-4eda-b013-da8ed274c32e"/>
    <s v="March 18, 2025 1:10:29 PM"/>
    <s v="March 18, 2025 2:43:59 PM"/>
    <s v="March 18, 2025 2:46:55 PM"/>
  </r>
  <r>
    <s v="Week2"/>
    <x v="7"/>
    <x v="44"/>
    <s v="DANIELLE METZGER"/>
    <n v="3.5"/>
    <x v="25"/>
    <s v="dbadf9be-9ba1-4eda-b013-da8ed274c32e"/>
    <s v="March 18, 2025 1:34:56 PM"/>
    <s v="March 18, 2025 2:21:57 PM"/>
    <s v="March 18, 2025 2:23:39 PM"/>
  </r>
  <r>
    <s v="Week2"/>
    <x v="7"/>
    <x v="44"/>
    <s v="YVETTE ROBINSON"/>
    <n v="3.5"/>
    <x v="25"/>
    <s v="dbadf9be-9ba1-4eda-b013-da8ed274c32e"/>
    <s v="March 18, 2025 7:34:27 AM"/>
    <s v="March 18, 2025 8:42:26 AM"/>
    <s v="March 18, 2025 8:42:26 AM"/>
  </r>
  <r>
    <s v="Week2"/>
    <x v="8"/>
    <x v="44"/>
    <s v="ERIDA GODWIN-PRATT"/>
    <n v="3.5"/>
    <x v="25"/>
    <s v="aa90c0f0-24de-4613-bb6c-d2a5e8217739"/>
    <s v="March 19, 2025 8:07:29 AM"/>
    <s v="March 19, 2025 8:39:29 AM"/>
    <s v="March 19, 2025 8:42:13 AM"/>
  </r>
  <r>
    <s v="Week2"/>
    <x v="8"/>
    <x v="44"/>
    <s v="MICHAEL BONE"/>
    <n v="3.5"/>
    <x v="25"/>
    <s v="aa90c0f0-24de-4613-bb6c-d2a5e8217739"/>
    <s v="March 19, 2025 7:53:29 AM"/>
    <s v="March 19, 2025 8:39:29 AM"/>
    <s v="March 19, 2025 8:42:15 AM"/>
  </r>
  <r>
    <s v="Week2"/>
    <x v="8"/>
    <x v="44"/>
    <s v="GEORGE  JOHN "/>
    <n v="3.5"/>
    <x v="25"/>
    <s v="aa90c0f0-24de-4613-bb6c-d2a5e8217739"/>
    <s v="March 19, 2025 4:25:59 AM"/>
    <s v="March 19, 2025 5:50:26 AM"/>
    <s v="March 19, 2025 5:50:26 AM"/>
  </r>
  <r>
    <s v="Week2"/>
    <x v="8"/>
    <x v="44"/>
    <s v="MARIANNE ROBINSON"/>
    <n v="3.5"/>
    <x v="25"/>
    <s v="aa90c0f0-24de-4613-bb6c-d2a5e8217739"/>
    <s v="March 19, 2025 9:30:29 AM"/>
    <s v="March 19, 2025 9:38:56 AM"/>
    <s v="March 19, 2025 9:42:41 AM"/>
  </r>
  <r>
    <s v="Week2"/>
    <x v="8"/>
    <x v="44"/>
    <s v="ANNIE FOGGIE"/>
    <n v="3.5"/>
    <x v="25"/>
    <s v="aa90c0f0-24de-4613-bb6c-d2a5e8217739"/>
    <s v="March 19, 2025 10:34:59 AM"/>
    <s v="March 19, 2025 11:00:30 AM"/>
    <s v="March 19, 2025 11:06:46 AM"/>
  </r>
  <r>
    <s v="Week2"/>
    <x v="8"/>
    <x v="44"/>
    <s v="VICENTE  SANTOYO ALVARADO"/>
    <n v="3.5"/>
    <x v="25"/>
    <s v="aa90c0f0-24de-4613-bb6c-d2a5e8217739"/>
    <s v="March 19, 2025 5:03:28 AM"/>
    <s v="March 19, 2025 5:23:29 AM"/>
    <s v="March 19, 2025 5:28:11 AM"/>
  </r>
  <r>
    <s v="Week2"/>
    <x v="8"/>
    <x v="44"/>
    <s v="SUSAN NEAL"/>
    <n v="3.5"/>
    <x v="25"/>
    <s v="aa90c0f0-24de-4613-bb6c-d2a5e8217739"/>
    <s v="March 19, 2025 11:22:27 AM"/>
    <s v="March 19, 2025 11:39:26 AM"/>
    <s v="March 19, 2025 11:51:30 AM"/>
  </r>
  <r>
    <s v="Week2"/>
    <x v="8"/>
    <x v="44"/>
    <s v="STEFON JOHNSON"/>
    <n v="3.5"/>
    <x v="25"/>
    <s v="aa90c0f0-24de-4613-bb6c-d2a5e8217739"/>
    <s v="March 19, 2025 6:33:29 AM"/>
    <s v="March 19, 2025 6:46:28 AM"/>
    <s v="March 19, 2025 6:48:21 AM"/>
  </r>
  <r>
    <s v="Week2"/>
    <x v="11"/>
    <x v="44"/>
    <s v="KELTON MORRISON"/>
    <n v="3.5"/>
    <x v="25"/>
    <s v="02d68c93-58a1-469a-ba0c-519ef14dae1e"/>
    <s v="March 20, 2025 2:35:28 PM"/>
    <s v="March 20, 2025 3:37:27 PM"/>
    <s v="March 20, 2025 3:38:54 PM"/>
  </r>
  <r>
    <s v="Week2"/>
    <x v="11"/>
    <x v="44"/>
    <s v="CLAUDIA SANCHEZ"/>
    <n v="3.5"/>
    <x v="25"/>
    <s v="02d68c93-58a1-469a-ba0c-519ef14dae1e"/>
    <s v="March 20, 2025 1:27:56 PM"/>
    <s v="March 20, 2025 1:56:29 PM"/>
    <s v="March 20, 2025 1:59:34 PM"/>
  </r>
  <r>
    <s v="Week2"/>
    <x v="11"/>
    <x v="44"/>
    <s v="ERIC LEE"/>
    <n v="3.5"/>
    <x v="25"/>
    <s v="02d68c93-58a1-469a-ba0c-519ef14dae1e"/>
    <s v="March 20, 2025 2:35:28 PM"/>
    <s v="March 20, 2025 3:42:57 PM"/>
    <s v="March 20, 2025 3:44:39 PM"/>
  </r>
  <r>
    <s v="Week2"/>
    <x v="11"/>
    <x v="44"/>
    <s v="DONALD PETERS"/>
    <n v="3.5"/>
    <x v="25"/>
    <s v="02d68c93-58a1-469a-ba0c-519ef14dae1e"/>
    <s v="March 20, 2025 2:35:28 PM"/>
    <s v="March 20, 2025 3:08:25 PM"/>
    <s v="March 20, 2025 3:11:15 PM"/>
  </r>
  <r>
    <s v="Week2"/>
    <x v="11"/>
    <x v="44"/>
    <s v="JERI PETERSON"/>
    <n v="3.5"/>
    <x v="25"/>
    <s v="02d68c93-58a1-469a-ba0c-519ef14dae1e"/>
    <s v="March 20, 2025 10:55:58 AM"/>
    <s v="March 20, 2025 11:15:26 AM"/>
    <s v="March 20, 2025 11:19:43 AM"/>
  </r>
  <r>
    <s v="Week2"/>
    <x v="11"/>
    <x v="44"/>
    <s v="IRENE VAUGHN"/>
    <n v="3.5"/>
    <x v="25"/>
    <s v="02d68c93-58a1-469a-ba0c-519ef14dae1e"/>
    <s v="March 20, 2025 11:24:28 AM"/>
    <s v="March 20, 2025 12:02:26 PM"/>
    <s v="March 20, 2025 12:06:27 PM"/>
  </r>
  <r>
    <s v="Week2"/>
    <x v="11"/>
    <x v="44"/>
    <s v="ALFONSO RODRIGUEZ"/>
    <n v="3.5"/>
    <x v="25"/>
    <s v="02d68c93-58a1-469a-ba0c-519ef14dae1e"/>
    <s v="March 20, 2025 2:35:28 PM"/>
    <s v="March 20, 2025 3:20:29 PM"/>
    <s v="March 20, 2025 3:23:23 PM"/>
  </r>
  <r>
    <s v="Week2"/>
    <x v="11"/>
    <x v="44"/>
    <s v="SERGIO ROBLEDO-LARA"/>
    <n v="3.5"/>
    <x v="25"/>
    <s v="02d68c93-58a1-469a-ba0c-519ef14dae1e"/>
    <s v="March 20, 2025 10:15:58 AM"/>
    <s v="March 20, 2025 10:31:27 AM"/>
    <s v="March 20, 2025 10:43:58 AM"/>
  </r>
  <r>
    <s v="Week2"/>
    <x v="11"/>
    <x v="44"/>
    <s v="ROSIE WILLIAMS"/>
    <n v="3.5"/>
    <x v="25"/>
    <s v="02d68c93-58a1-469a-ba0c-519ef14dae1e"/>
    <s v="March 20, 2025 8:51:55 AM"/>
    <s v="March 20, 2025 9:01:58 AM"/>
    <s v="March 20, 2025 9:05:53 AM"/>
  </r>
  <r>
    <s v="Week2"/>
    <x v="11"/>
    <x v="44"/>
    <s v="LUCY BREWER"/>
    <n v="3.5"/>
    <x v="25"/>
    <s v="02d68c93-58a1-469a-ba0c-519ef14dae1e"/>
    <s v="March 20, 2025 9:14:54 AM"/>
    <s v="March 20, 2025 9:34:27 AM"/>
    <s v="March 20, 2025 9:37:19 AM"/>
  </r>
  <r>
    <s v="Week2"/>
    <x v="11"/>
    <x v="44"/>
    <s v="ELIZABETH LACY"/>
    <n v="3.5"/>
    <x v="25"/>
    <s v="02d68c93-58a1-469a-ba0c-519ef14dae1e"/>
    <s v="March 20, 2025 3:53:59 PM"/>
    <s v="March 20, 2025 4:23:57 PM"/>
    <s v="March 20, 2025 4:39:29 PM"/>
  </r>
  <r>
    <s v="Week2"/>
    <x v="9"/>
    <x v="44"/>
    <s v="CHEVELLE COSEY"/>
    <n v="3.5"/>
    <x v="25"/>
    <s v="25db42cb-531d-4024-931f-81a35858d213"/>
    <s v="March 21, 2025 4:02:58 PM"/>
    <s v="March 21, 2025 4:27:28 PM"/>
    <s v="March 21, 2025 4:32:32 PM"/>
  </r>
  <r>
    <s v="Week2"/>
    <x v="9"/>
    <x v="44"/>
    <s v="JERRY BESHIREES"/>
    <n v="3.5"/>
    <x v="25"/>
    <s v="25db42cb-531d-4024-931f-81a35858d213"/>
    <s v="March 21, 2025 1:30:57 PM"/>
    <s v="March 21, 2025 1:47:28 PM"/>
    <s v="March 21, 2025 1:50:06 PM"/>
  </r>
  <r>
    <s v="Week2"/>
    <x v="9"/>
    <x v="44"/>
    <s v="SHALIMAR WILLIAMS"/>
    <n v="3.5"/>
    <x v="25"/>
    <s v="25db42cb-531d-4024-931f-81a35858d213"/>
    <s v="March 21, 2025 2:27:57 PM"/>
    <s v="March 21, 2025 2:43:57 PM"/>
    <s v="March 21, 2025 2:47:15 PM"/>
  </r>
  <r>
    <s v="Week2"/>
    <x v="9"/>
    <x v="44"/>
    <s v="CYNTHIA IBARRA"/>
    <n v="3.5"/>
    <x v="25"/>
    <s v="25db42cb-531d-4024-931f-81a35858d213"/>
    <s v="March 21, 2025 11:19:27 AM"/>
    <s v="March 21, 2025 11:36:59 AM"/>
    <s v="March 21, 2025 11:43:12 AM"/>
  </r>
  <r>
    <s v="Week2"/>
    <x v="9"/>
    <x v="44"/>
    <s v="MARK NEWMAN"/>
    <n v="3.5"/>
    <x v="25"/>
    <s v="25db42cb-531d-4024-931f-81a35858d213"/>
    <s v="March 21, 2025 10:22:57 AM"/>
    <s v="March 21, 2025 10:59:58 AM"/>
    <s v="March 21, 2025 11:03:48 AM"/>
  </r>
  <r>
    <s v="Week2"/>
    <x v="9"/>
    <x v="44"/>
    <s v="JAIME RANGEL"/>
    <n v="3.5"/>
    <x v="25"/>
    <s v="25db42cb-531d-4024-931f-81a35858d213"/>
    <s v="March 21, 2025 2:58:59 PM"/>
    <s v="March 21, 2025 3:15:59 PM"/>
    <s v="March 21, 2025 3:22:57 PM"/>
  </r>
  <r>
    <s v="Week2"/>
    <x v="9"/>
    <x v="44"/>
    <s v="Hilda Lazaro"/>
    <n v="3.5"/>
    <x v="25"/>
    <s v="25db42cb-531d-4024-931f-81a35858d213"/>
    <s v="March 21, 2025 3:34:28 PM"/>
    <s v="March 21, 2025 3:48:27 PM"/>
    <s v="March 21, 2025 3:51:28 PM"/>
  </r>
  <r>
    <s v="Week2"/>
    <x v="9"/>
    <x v="44"/>
    <s v="TONIA FORSTER"/>
    <n v="3.5"/>
    <x v="25"/>
    <s v="25db42cb-531d-4024-931f-81a35858d213"/>
    <s v="March 21, 2025 9:32:29 AM"/>
    <s v="March 21, 2025 9:58:28 AM"/>
    <s v="March 21, 2025 10:03:16 AM"/>
  </r>
  <r>
    <s v="Week2"/>
    <x v="9"/>
    <x v="44"/>
    <s v="VALENCIA HAWKINS"/>
    <n v="3.5"/>
    <x v="25"/>
    <s v="25db42cb-531d-4024-931f-81a35858d213"/>
    <s v="March 21, 2025 12:55:57 PM"/>
    <s v="March 21, 2025 1:14:29 PM"/>
    <s v="March 21, 2025 1:19:33 PM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BROOKES TRANSPORTATION, LLC"/>
    <x v="0"/>
    <n v="329.36433333333332"/>
    <n v="340"/>
    <n v="8958.7098999999998"/>
    <n v="0.96871862745098003"/>
    <n v="1119.8387"/>
    <n v="10078.5486"/>
    <n v="329.36433333333332"/>
    <n v="359.91000000000008"/>
    <n v="850"/>
    <n v="0"/>
    <n v="1119.8387"/>
    <n v="0"/>
    <n v="290.21000000000015"/>
    <n v="34"/>
    <n v="6.8"/>
    <n v="27.2"/>
    <n v="0.98"/>
    <n v="0.96"/>
    <n v="0.94"/>
    <n v="0.2"/>
    <n v="0.1"/>
    <n v="0.05"/>
  </r>
  <r>
    <s v="BROOKES TRANSPORTATION, LLC"/>
    <x v="1"/>
    <n v="398.80200000000008"/>
    <n v="340"/>
    <n v="10847.4144"/>
    <n v="1"/>
    <n v="2711.8535999999999"/>
    <n v="13559.268"/>
    <n v="398.80200000000008"/>
    <n v="416.45000000000016"/>
    <n v="600"/>
    <n v="2711.8535999999999"/>
    <n v="0"/>
    <n v="0"/>
    <n v="349.14"/>
    <n v="34"/>
    <n v="6.8"/>
    <n v="27.2"/>
    <n v="0.98"/>
    <n v="0.96"/>
    <n v="0.94"/>
    <n v="0.2"/>
    <n v="0.1"/>
    <n v="0.05"/>
  </r>
  <r>
    <s v="HUNDREDFOLD SERVICES, LLC"/>
    <x v="0"/>
    <n v="158.89105555555554"/>
    <n v="160"/>
    <n v="4321.8366999999998"/>
    <n v="0.99306909722222203"/>
    <n v="1080.4592"/>
    <n v="5402.2959000000001"/>
    <n v="158.89105555555554"/>
    <n v="162.4"/>
    <n v="100"/>
    <n v="1080.4592"/>
    <n v="0"/>
    <n v="0"/>
    <n v="147.38"/>
    <n v="34"/>
    <n v="6.8"/>
    <n v="27.2"/>
    <n v="0.98"/>
    <n v="0.96"/>
    <n v="0.94"/>
    <n v="0.2"/>
    <n v="0.1"/>
    <n v="0.05"/>
  </r>
  <r>
    <s v="HUNDREDFOLD SERVICES, LLC"/>
    <x v="1"/>
    <n v="157.19527777777779"/>
    <n v="160"/>
    <n v="4275.7115999999996"/>
    <n v="0.98247048611111099"/>
    <n v="1068.9278999999999"/>
    <n v="5344.6395000000002"/>
    <n v="157.19527777777779"/>
    <n v="160.41999999999999"/>
    <n v="100"/>
    <n v="1068.9278999999999"/>
    <n v="0"/>
    <n v="0"/>
    <n v="143.94000000000003"/>
    <n v="34"/>
    <n v="6.8"/>
    <n v="27.2"/>
    <n v="0.98"/>
    <n v="0.96"/>
    <n v="0.94"/>
    <n v="0.2"/>
    <n v="0.1"/>
    <n v="0.05"/>
  </r>
  <r>
    <s v="MELINIO TRANSIT (TX)"/>
    <x v="0"/>
    <n v="801.44283333333294"/>
    <n v="822"/>
    <n v="21799.2451"/>
    <n v="0.97499128142741198"/>
    <n v="2724.9056"/>
    <n v="24524.150699999998"/>
    <n v="801.44283333333294"/>
    <n v="839.72000000000037"/>
    <n v="800"/>
    <n v="0"/>
    <n v="2724.9056"/>
    <n v="0"/>
    <n v="713.60000000000025"/>
    <n v="34"/>
    <n v="6.8"/>
    <n v="27.2"/>
    <n v="0.98"/>
    <n v="0.96"/>
    <n v="0.94"/>
    <n v="0.2"/>
    <n v="0.1"/>
    <n v="0.05"/>
  </r>
  <r>
    <s v="MELINIO TRANSIT (TX)"/>
    <x v="1"/>
    <n v="763.34455555555519"/>
    <n v="822"/>
    <n v="20762.9719"/>
    <n v="0.92864301162476304"/>
    <n v="0"/>
    <n v="20762.9719"/>
    <n v="763.34455555555519"/>
    <n v="811.26000000000045"/>
    <n v="700"/>
    <n v="0"/>
    <n v="0"/>
    <n v="0"/>
    <n v="679.2299999999999"/>
    <n v="34"/>
    <n v="6.8"/>
    <n v="27.2"/>
    <n v="0.98"/>
    <n v="0.96"/>
    <n v="0.94"/>
    <n v="0.2"/>
    <n v="0.1"/>
    <n v="0.05"/>
  </r>
  <r>
    <s v="ORION TRANSIT, LLC"/>
    <x v="0"/>
    <n v="506.02038888888887"/>
    <n v="504"/>
    <n v="13763.7546"/>
    <n v="1"/>
    <n v="3440.9386"/>
    <n v="17204.693200000002"/>
    <n v="506.02038888888887"/>
    <n v="524.10000000000014"/>
    <n v="200"/>
    <n v="3440.9386"/>
    <n v="0"/>
    <n v="0"/>
    <n v="463.55999999999989"/>
    <n v="34"/>
    <n v="6.8"/>
    <n v="27.2"/>
    <n v="0.98"/>
    <n v="0.96"/>
    <n v="0.94"/>
    <n v="0.2"/>
    <n v="0.1"/>
    <n v="0.05"/>
  </r>
  <r>
    <s v="ORION TRANSIT, LLC"/>
    <x v="1"/>
    <n v="508.26566666666656"/>
    <n v="504"/>
    <n v="13824.8261"/>
    <n v="1"/>
    <n v="3456.2064999999998"/>
    <n v="17281.032599999999"/>
    <n v="508.26566666666656"/>
    <n v="545.68000000000018"/>
    <n v="300"/>
    <n v="3456.2064999999998"/>
    <n v="0"/>
    <n v="0"/>
    <n v="467.94999999999993"/>
    <n v="34"/>
    <n v="6.8"/>
    <n v="27.2"/>
    <n v="0.98"/>
    <n v="0.96"/>
    <n v="0.94"/>
    <n v="0.2"/>
    <n v="0.1"/>
    <n v="0.0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s v="BOM TRANSPORTATION"/>
    <s v="BRYANT MATTHEWS"/>
    <x v="0"/>
    <n v="45726"/>
    <n v="7.76"/>
    <n v="9.5"/>
    <n v="9.5"/>
    <n v="12"/>
    <n v="7.76"/>
    <n v="5"/>
    <n v="45"/>
    <n v="40.159999999999997"/>
    <n v="4.8400000000000007"/>
    <n v="4.4622222222222216"/>
    <n v="7.76"/>
    <s v="ADA"/>
  </r>
  <r>
    <s v="BOM TRANSPORTATION"/>
    <s v="BRYANT MATTHEWS"/>
    <x v="0"/>
    <n v="45727"/>
    <n v="5.47"/>
    <n v="10"/>
    <n v="10"/>
    <n v="7"/>
    <n v="5.47"/>
    <n v="5"/>
    <n v="45"/>
    <n v="40.159999999999997"/>
    <n v="4.8400000000000007"/>
    <n v="4.4622222222222216"/>
    <n v="5.47"/>
    <s v="ADA"/>
  </r>
  <r>
    <s v="BOM TRANSPORTATION"/>
    <s v="BRYANT MATTHEWS"/>
    <x v="0"/>
    <n v="45728"/>
    <n v="7.88"/>
    <n v="10"/>
    <n v="10"/>
    <n v="11"/>
    <n v="7.88"/>
    <n v="5"/>
    <n v="45"/>
    <n v="40.159999999999997"/>
    <n v="4.8400000000000007"/>
    <n v="4.4622222222222216"/>
    <n v="7.88"/>
    <s v="ADA"/>
  </r>
  <r>
    <s v="BOM TRANSPORTATION"/>
    <s v="BRYANT MATTHEWS"/>
    <x v="0"/>
    <n v="45729"/>
    <n v="7.05"/>
    <n v="8.5"/>
    <n v="8.5"/>
    <n v="9"/>
    <n v="7.05"/>
    <n v="5"/>
    <n v="45"/>
    <n v="40.159999999999997"/>
    <n v="4.8400000000000007"/>
    <n v="4.4622222222222216"/>
    <n v="7.05"/>
    <s v="ADA"/>
  </r>
  <r>
    <s v="BOM TRANSPORTATION"/>
    <s v="BRYANT MATTHEWS"/>
    <x v="0"/>
    <n v="45730"/>
    <n v="12"/>
    <n v="14"/>
    <n v="14"/>
    <n v="13"/>
    <n v="12"/>
    <n v="5"/>
    <n v="45"/>
    <n v="40.159999999999997"/>
    <n v="4.8400000000000007"/>
    <n v="4.4622222222222216"/>
    <n v="12"/>
    <s v="ADA"/>
  </r>
  <r>
    <s v="BOM TRANSPORTATION"/>
    <s v="BRYANT MATTHEWS"/>
    <x v="0"/>
    <n v="45731"/>
    <n v="7.75"/>
    <n v="8"/>
    <n v="8"/>
    <n v="9"/>
    <n v="7.75"/>
    <n v="5"/>
    <n v="45"/>
    <n v="40.159999999999997"/>
    <n v="4.8400000000000007"/>
    <n v="4.4622222222222216"/>
    <n v="7.75"/>
    <s v="ADA"/>
  </r>
  <r>
    <s v="BOM TRANSPORTATION"/>
    <s v="BRYANT MATTHEWS"/>
    <x v="0"/>
    <n v="45732"/>
    <n v="6.19"/>
    <n v="8"/>
    <n v="8"/>
    <n v="5"/>
    <n v="6.19"/>
    <n v="5"/>
    <n v="45"/>
    <n v="40.159999999999997"/>
    <n v="4.8400000000000007"/>
    <n v="4.4622222222222216"/>
    <n v="6.19"/>
    <s v="ADA"/>
  </r>
  <r>
    <s v="BOM TRANSPORTATION"/>
    <s v="BRYANT MATTHEWS"/>
    <x v="1"/>
    <n v="45733"/>
    <n v="8.09"/>
    <n v="9.5"/>
    <n v="9.5"/>
    <n v="12"/>
    <n v="8.09"/>
    <n v="5"/>
    <n v="45"/>
    <n v="40.94"/>
    <n v="4.0600000000000005"/>
    <n v="4.5488888888888885"/>
    <n v="8.09"/>
    <s v="ADA"/>
  </r>
  <r>
    <s v="BOM TRANSPORTATION"/>
    <s v="BRYANT MATTHEWS"/>
    <x v="1"/>
    <n v="45734"/>
    <n v="9.36"/>
    <n v="10"/>
    <n v="10"/>
    <n v="9"/>
    <n v="9.36"/>
    <n v="5"/>
    <n v="45"/>
    <n v="40.94"/>
    <n v="4.0600000000000005"/>
    <n v="4.5488888888888885"/>
    <n v="9.36"/>
    <s v="ADA"/>
  </r>
  <r>
    <s v="BOM TRANSPORTATION"/>
    <s v="BRYANT MATTHEWS"/>
    <x v="1"/>
    <n v="45735"/>
    <n v="7.47"/>
    <n v="10"/>
    <n v="10"/>
    <n v="10"/>
    <n v="7.47"/>
    <n v="5"/>
    <n v="45"/>
    <n v="40.94"/>
    <n v="4.0600000000000005"/>
    <n v="4.5488888888888885"/>
    <n v="7.47"/>
    <s v="ADA"/>
  </r>
  <r>
    <s v="BOM TRANSPORTATION"/>
    <s v="BRYANT MATTHEWS"/>
    <x v="1"/>
    <n v="45736"/>
    <n v="6.78"/>
    <n v="10"/>
    <n v="10"/>
    <n v="8"/>
    <n v="6.78"/>
    <n v="5"/>
    <n v="45"/>
    <n v="40.94"/>
    <n v="4.0600000000000005"/>
    <n v="4.5488888888888885"/>
    <n v="6.78"/>
    <s v="ADA"/>
  </r>
  <r>
    <s v="BOM TRANSPORTATION"/>
    <s v="BRYANT MATTHEWS"/>
    <x v="1"/>
    <n v="45737"/>
    <n v="9.24"/>
    <n v="10"/>
    <n v="10"/>
    <n v="13"/>
    <n v="9.24"/>
    <n v="5"/>
    <n v="45"/>
    <n v="40.94"/>
    <n v="4.0600000000000005"/>
    <n v="4.5488888888888885"/>
    <n v="9.24"/>
    <s v="ADA"/>
  </r>
  <r>
    <s v="BOM TRANSPORTATION"/>
    <s v="BRYANT MATTHEWS"/>
    <x v="1"/>
    <n v="45738"/>
    <n v="8.44"/>
    <n v="9"/>
    <n v="9"/>
    <n v="10"/>
    <n v="8.44"/>
    <n v="5"/>
    <n v="45"/>
    <n v="40.94"/>
    <n v="4.0600000000000005"/>
    <n v="4.5488888888888885"/>
    <n v="8.44"/>
    <s v="ADA"/>
  </r>
  <r>
    <s v="PICKUP PARTNERS LLC"/>
    <s v="CHADWICK MILLER"/>
    <x v="0"/>
    <n v="45726"/>
    <n v="7.43"/>
    <n v="8.48"/>
    <n v="8.48"/>
    <n v="8"/>
    <n v="7.43"/>
    <n v="5"/>
    <n v="45"/>
    <n v="39.120000000000005"/>
    <n v="5.8800000000000008"/>
    <n v="4.3466666666666667"/>
    <n v="7.43"/>
    <s v="ADA"/>
  </r>
  <r>
    <s v="PICKUP PARTNERS LLC"/>
    <s v="CHADWICK MILLER"/>
    <x v="0"/>
    <n v="45727"/>
    <n v="7.64"/>
    <n v="8.5"/>
    <n v="8.5"/>
    <n v="11"/>
    <n v="7.64"/>
    <n v="5"/>
    <n v="45"/>
    <n v="39.120000000000005"/>
    <n v="5.8800000000000008"/>
    <n v="4.3466666666666667"/>
    <n v="7.64"/>
    <s v="ADA"/>
  </r>
  <r>
    <s v="PICKUP PARTNERS LLC"/>
    <s v="CHADWICK MILLER"/>
    <x v="0"/>
    <n v="45728"/>
    <n v="8.39"/>
    <n v="9.5"/>
    <n v="9.5"/>
    <n v="11"/>
    <n v="8.39"/>
    <n v="5"/>
    <n v="45"/>
    <n v="39.120000000000005"/>
    <n v="5.8800000000000008"/>
    <n v="4.3466666666666667"/>
    <n v="8.39"/>
    <s v="ADA"/>
  </r>
  <r>
    <s v="PICKUP PARTNERS LLC"/>
    <s v="CHADWICK MILLER"/>
    <x v="0"/>
    <n v="45729"/>
    <n v="8.31"/>
    <n v="9.5"/>
    <n v="9.5"/>
    <n v="10"/>
    <n v="8.31"/>
    <n v="5"/>
    <n v="45"/>
    <n v="39.120000000000005"/>
    <n v="5.8800000000000008"/>
    <n v="4.3466666666666667"/>
    <n v="8.31"/>
    <s v="ADA"/>
  </r>
  <r>
    <s v="PICKUP PARTNERS LLC"/>
    <s v="CHADWICK MILLER"/>
    <x v="0"/>
    <n v="45730"/>
    <n v="7.56"/>
    <n v="8.5"/>
    <n v="8.5"/>
    <n v="12"/>
    <n v="7.56"/>
    <n v="5"/>
    <n v="45"/>
    <n v="39.120000000000005"/>
    <n v="5.8800000000000008"/>
    <n v="4.3466666666666667"/>
    <n v="7.56"/>
    <s v="ADA"/>
  </r>
  <r>
    <s v="PICKUP PARTNERS LLC"/>
    <s v="CHADWICK MILLER"/>
    <x v="0"/>
    <n v="45731"/>
    <n v="0.54"/>
    <n v="1"/>
    <n v="1"/>
    <n v="2"/>
    <n v="0.54"/>
    <n v="5"/>
    <n v="45"/>
    <n v="39.120000000000005"/>
    <n v="5.8800000000000008"/>
    <n v="4.3466666666666667"/>
    <n v="0.54"/>
    <s v="ADA"/>
  </r>
  <r>
    <s v="PICKUP PARTNERS LLC"/>
    <s v="CHADWICK MILLER"/>
    <x v="1"/>
    <n v="45733"/>
    <n v="7.32"/>
    <n v="8.48"/>
    <n v="8.48"/>
    <n v="10"/>
    <n v="7.32"/>
    <n v="5"/>
    <n v="45"/>
    <n v="41.980000000000004"/>
    <n v="3.0199999999999996"/>
    <n v="4.6644444444444444"/>
    <n v="7.32"/>
    <s v="ADA"/>
  </r>
  <r>
    <s v="PICKUP PARTNERS LLC"/>
    <s v="CHADWICK MILLER"/>
    <x v="1"/>
    <n v="45734"/>
    <n v="8.56"/>
    <n v="9"/>
    <n v="9"/>
    <n v="12"/>
    <n v="8.56"/>
    <n v="5"/>
    <n v="45"/>
    <n v="41.980000000000004"/>
    <n v="3.0199999999999996"/>
    <n v="4.6644444444444444"/>
    <n v="8.56"/>
    <s v="ADA"/>
  </r>
  <r>
    <s v="PICKUP PARTNERS LLC"/>
    <s v="CHADWICK MILLER"/>
    <x v="1"/>
    <n v="45735"/>
    <n v="8.6"/>
    <n v="9.5"/>
    <n v="9.5"/>
    <n v="13"/>
    <n v="8.6"/>
    <n v="5"/>
    <n v="45"/>
    <n v="41.980000000000004"/>
    <n v="3.0199999999999996"/>
    <n v="4.6644444444444444"/>
    <n v="8.6"/>
    <s v="ADA"/>
  </r>
  <r>
    <s v="PICKUP PARTNERS LLC"/>
    <s v="CHADWICK MILLER"/>
    <x v="1"/>
    <n v="45736"/>
    <n v="9.1999999999999993"/>
    <n v="9"/>
    <n v="9"/>
    <n v="12"/>
    <n v="9.1999999999999993"/>
    <n v="5"/>
    <n v="45"/>
    <n v="41.980000000000004"/>
    <n v="3.0199999999999996"/>
    <n v="4.6644444444444444"/>
    <n v="9.1999999999999993"/>
    <s v="ADA"/>
  </r>
  <r>
    <s v="PICKUP PARTNERS LLC"/>
    <s v="CHADWICK MILLER"/>
    <x v="1"/>
    <n v="45737"/>
    <n v="8.3000000000000007"/>
    <n v="9.5"/>
    <n v="9.5"/>
    <n v="12"/>
    <n v="8.3000000000000007"/>
    <n v="5"/>
    <n v="45"/>
    <n v="41.980000000000004"/>
    <n v="3.0199999999999996"/>
    <n v="4.6644444444444444"/>
    <n v="8.3000000000000007"/>
    <s v="ADA"/>
  </r>
  <r>
    <s v="PICKUP PARTNERS LLC"/>
    <s v="CHADWICK MILLER"/>
    <x v="1"/>
    <n v="45738"/>
    <n v="6.61"/>
    <n v="8"/>
    <n v="8"/>
    <n v="12"/>
    <n v="6.61"/>
    <n v="5"/>
    <n v="45"/>
    <n v="41.980000000000004"/>
    <n v="3.0199999999999996"/>
    <n v="4.6644444444444444"/>
    <n v="6.61"/>
    <s v="ADA"/>
  </r>
  <r>
    <s v="UAD TRANSPORTATION"/>
    <s v="URECHA DUNN"/>
    <x v="0"/>
    <n v="45726"/>
    <n v="8.82"/>
    <n v="10.5"/>
    <n v="10.5"/>
    <n v="9"/>
    <n v="8.82"/>
    <n v="5"/>
    <n v="45"/>
    <n v="38.880000000000003"/>
    <n v="6.12"/>
    <n v="4.32"/>
    <n v="8.82"/>
    <s v="ADA"/>
  </r>
  <r>
    <s v="UAD TRANSPORTATION"/>
    <s v="URECHA DUNN"/>
    <x v="0"/>
    <n v="45727"/>
    <n v="6.63"/>
    <n v="9"/>
    <n v="9"/>
    <n v="4"/>
    <n v="6.63"/>
    <n v="5"/>
    <n v="45"/>
    <n v="38.880000000000003"/>
    <n v="6.12"/>
    <n v="4.32"/>
    <n v="6.63"/>
    <s v="ADA"/>
  </r>
  <r>
    <s v="UAD TRANSPORTATION"/>
    <s v="URECHA DUNN"/>
    <x v="0"/>
    <n v="45728"/>
    <n v="7.96"/>
    <n v="9"/>
    <n v="9"/>
    <n v="13"/>
    <n v="7.96"/>
    <n v="5"/>
    <n v="45"/>
    <n v="38.880000000000003"/>
    <n v="6.12"/>
    <n v="4.32"/>
    <n v="7.96"/>
    <s v="ADA"/>
  </r>
  <r>
    <s v="UAD TRANSPORTATION"/>
    <s v="URECHA DUNN"/>
    <x v="0"/>
    <n v="45730"/>
    <n v="9.59"/>
    <n v="10.5"/>
    <n v="10.5"/>
    <n v="10"/>
    <n v="9.59"/>
    <n v="5"/>
    <n v="45"/>
    <n v="38.880000000000003"/>
    <n v="6.12"/>
    <n v="4.32"/>
    <n v="9.59"/>
    <s v="ADA"/>
  </r>
  <r>
    <s v="UAD TRANSPORTATION"/>
    <s v="URECHA DUNN"/>
    <x v="1"/>
    <n v="45733"/>
    <n v="9.2799999999999994"/>
    <n v="10.5"/>
    <n v="10.5"/>
    <n v="9"/>
    <n v="9.2799999999999994"/>
    <n v="5"/>
    <n v="45"/>
    <n v="38.709999999999994"/>
    <n v="6.2900000000000009"/>
    <n v="4.3011111111111111"/>
    <n v="9.2799999999999994"/>
    <s v="ADA"/>
  </r>
  <r>
    <s v="UAD TRANSPORTATION"/>
    <s v="URECHA DUNN"/>
    <x v="1"/>
    <n v="45734"/>
    <n v="7.21"/>
    <n v="8.5"/>
    <n v="8.5"/>
    <n v="12"/>
    <n v="7.21"/>
    <n v="5"/>
    <n v="45"/>
    <n v="38.709999999999994"/>
    <n v="6.2900000000000009"/>
    <n v="4.3011111111111111"/>
    <n v="7.21"/>
    <s v="ADA"/>
  </r>
  <r>
    <s v="UAD TRANSPORTATION"/>
    <s v="URECHA DUNN"/>
    <x v="1"/>
    <n v="45735"/>
    <n v="7.43"/>
    <n v="9"/>
    <n v="9"/>
    <n v="9"/>
    <n v="7.43"/>
    <n v="5"/>
    <n v="45"/>
    <n v="38.709999999999994"/>
    <n v="6.2900000000000009"/>
    <n v="4.3011111111111111"/>
    <n v="7.43"/>
    <s v="ADA"/>
  </r>
  <r>
    <s v="UAD TRANSPORTATION"/>
    <s v="URECHA DUNN"/>
    <x v="1"/>
    <n v="45736"/>
    <n v="7.79"/>
    <n v="9"/>
    <n v="9"/>
    <n v="11"/>
    <n v="7.79"/>
    <n v="5"/>
    <n v="45"/>
    <n v="38.709999999999994"/>
    <n v="6.2900000000000009"/>
    <n v="4.3011111111111111"/>
    <n v="7.79"/>
    <s v="ADA"/>
  </r>
  <r>
    <s v="UAD TRANSPORTATION"/>
    <s v="URECHA DUNN"/>
    <x v="1"/>
    <n v="45737"/>
    <n v="7"/>
    <n v="9"/>
    <n v="9"/>
    <n v="9"/>
    <n v="7"/>
    <n v="5"/>
    <n v="45"/>
    <n v="38.709999999999994"/>
    <n v="6.2900000000000009"/>
    <n v="4.3011111111111111"/>
    <n v="7"/>
    <s v="ADA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BOM TRANSPORTATION"/>
    <s v="BRYANT MATTHEWS"/>
    <x v="0"/>
    <n v="45739"/>
    <n v="7.01"/>
    <n v="7.5639444444444441"/>
    <n v="9.48"/>
    <n v="50"/>
    <n v="5"/>
    <n v="45"/>
    <n v="40.94"/>
    <n v="4.0600000000000005"/>
    <n v="4.5488888888888885"/>
    <n v="7.5639444444444441"/>
    <s v="GOLINK"/>
  </r>
  <r>
    <s v="PICKUP PARTNERS LLC"/>
    <s v="CHADWICK MILLER"/>
    <x v="1"/>
    <n v="45731"/>
    <n v="7.07"/>
    <n v="7.456666666666667"/>
    <n v="8.17"/>
    <n v="50"/>
    <n v="5"/>
    <n v="45"/>
    <n v="39.120000000000005"/>
    <n v="5.8800000000000008"/>
    <n v="4.3466666666666667"/>
    <n v="7.456666666666667"/>
    <s v="GOLINK"/>
  </r>
  <r>
    <s v="UAD TRANSPORTATION"/>
    <s v="URECHA DUNN"/>
    <x v="1"/>
    <n v="45729"/>
    <n v="8.59"/>
    <n v="8.9236111111111107"/>
    <n v="9.5"/>
    <n v="50"/>
    <n v="5"/>
    <n v="45"/>
    <n v="38.880000000000003"/>
    <n v="6.12"/>
    <n v="4.32"/>
    <n v="8.9236111111111107"/>
    <s v="GOLIN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B63C6-88E7-4855-AB09-1D06705D96C3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6:H7" firstHeaderRow="1" firstDataRow="1" firstDataCol="1" rowPageCount="1" colPageCount="1"/>
  <pivotFields count="61">
    <pivotField axis="axisRow" showAll="0">
      <items count="195">
        <item x="0"/>
        <item m="1" x="88"/>
        <item m="1" x="105"/>
        <item m="1" x="191"/>
        <item x="4"/>
        <item x="5"/>
        <item x="7"/>
        <item x="9"/>
        <item m="1" x="186"/>
        <item x="14"/>
        <item m="1" x="116"/>
        <item m="1" x="108"/>
        <item m="1" x="189"/>
        <item m="1" x="192"/>
        <item m="1" x="168"/>
        <item m="1" x="169"/>
        <item m="1" x="180"/>
        <item m="1" x="181"/>
        <item m="1" x="165"/>
        <item m="1" x="64"/>
        <item m="1" x="104"/>
        <item m="1" x="74"/>
        <item x="30"/>
        <item m="1" x="193"/>
        <item m="1" x="140"/>
        <item m="1" x="190"/>
        <item m="1" x="111"/>
        <item m="1" x="91"/>
        <item m="1" x="102"/>
        <item m="1" x="171"/>
        <item m="1" x="81"/>
        <item m="1" x="188"/>
        <item m="1" x="160"/>
        <item m="1" x="172"/>
        <item m="1" x="112"/>
        <item m="1" x="70"/>
        <item m="1" x="170"/>
        <item m="1" x="187"/>
        <item m="1" x="106"/>
        <item m="1" x="63"/>
        <item m="1" x="128"/>
        <item m="1" x="177"/>
        <item x="38"/>
        <item x="52"/>
        <item x="19"/>
        <item m="1" x="166"/>
        <item m="1" x="71"/>
        <item m="1" x="179"/>
        <item m="1" x="141"/>
        <item m="1" x="178"/>
        <item m="1" x="173"/>
        <item m="1" x="126"/>
        <item m="1" x="114"/>
        <item m="1" x="127"/>
        <item m="1" x="183"/>
        <item x="11"/>
        <item x="16"/>
        <item m="1" x="164"/>
        <item m="1" x="175"/>
        <item m="1" x="184"/>
        <item x="24"/>
        <item m="1" x="176"/>
        <item m="1" x="185"/>
        <item m="1" x="90"/>
        <item m="1" x="68"/>
        <item m="1" x="161"/>
        <item m="1" x="182"/>
        <item m="1" x="159"/>
        <item m="1" x="107"/>
        <item m="1" x="110"/>
        <item x="32"/>
        <item m="1" x="174"/>
        <item x="6"/>
        <item m="1" x="132"/>
        <item m="1" x="85"/>
        <item m="1" x="154"/>
        <item m="1" x="134"/>
        <item m="1" x="158"/>
        <item m="1" x="163"/>
        <item x="57"/>
        <item m="1" x="115"/>
        <item x="13"/>
        <item x="21"/>
        <item m="1" x="103"/>
        <item m="1" x="167"/>
        <item m="1" x="122"/>
        <item x="33"/>
        <item x="53"/>
        <item m="1" x="162"/>
        <item x="29"/>
        <item m="1" x="66"/>
        <item m="1" x="146"/>
        <item x="50"/>
        <item m="1" x="82"/>
        <item m="1" x="67"/>
        <item x="20"/>
        <item m="1" x="123"/>
        <item m="1" x="124"/>
        <item m="1" x="125"/>
        <item m="1" x="129"/>
        <item m="1" x="130"/>
        <item m="1" x="131"/>
        <item m="1" x="133"/>
        <item x="18"/>
        <item m="1" x="84"/>
        <item m="1" x="72"/>
        <item x="25"/>
        <item m="1" x="135"/>
        <item m="1" x="136"/>
        <item m="1" x="79"/>
        <item m="1" x="137"/>
        <item m="1" x="138"/>
        <item x="27"/>
        <item x="28"/>
        <item m="1" x="139"/>
        <item x="31"/>
        <item m="1" x="75"/>
        <item m="1" x="117"/>
        <item m="1" x="76"/>
        <item m="1" x="80"/>
        <item m="1" x="142"/>
        <item m="1" x="143"/>
        <item m="1" x="118"/>
        <item m="1" x="144"/>
        <item x="45"/>
        <item x="46"/>
        <item m="1" x="145"/>
        <item x="48"/>
        <item m="1" x="147"/>
        <item m="1" x="148"/>
        <item m="1" x="149"/>
        <item m="1" x="150"/>
        <item m="1" x="151"/>
        <item m="1" x="119"/>
        <item m="1" x="152"/>
        <item m="1" x="86"/>
        <item m="1" x="153"/>
        <item m="1" x="120"/>
        <item x="51"/>
        <item m="1" x="155"/>
        <item m="1" x="156"/>
        <item x="56"/>
        <item x="2"/>
        <item m="1" x="157"/>
        <item m="1" x="109"/>
        <item m="1" x="83"/>
        <item x="22"/>
        <item m="1" x="121"/>
        <item x="34"/>
        <item m="1" x="113"/>
        <item x="49"/>
        <item m="1" x="99"/>
        <item x="41"/>
        <item m="1" x="100"/>
        <item m="1" x="62"/>
        <item x="36"/>
        <item m="1" x="97"/>
        <item m="1" x="101"/>
        <item m="1" x="96"/>
        <item m="1" x="93"/>
        <item m="1" x="98"/>
        <item x="59"/>
        <item m="1" x="89"/>
        <item x="43"/>
        <item x="1"/>
        <item m="1" x="92"/>
        <item x="8"/>
        <item x="17"/>
        <item x="23"/>
        <item m="1" x="94"/>
        <item x="42"/>
        <item x="44"/>
        <item m="1" x="95"/>
        <item m="1" x="69"/>
        <item x="10"/>
        <item x="58"/>
        <item x="3"/>
        <item m="1" x="87"/>
        <item x="15"/>
        <item x="35"/>
        <item m="1" x="73"/>
        <item m="1" x="65"/>
        <item x="37"/>
        <item x="40"/>
        <item m="1" x="77"/>
        <item m="1" x="78"/>
        <item x="26"/>
        <item x="55"/>
        <item x="12"/>
        <item x="39"/>
        <item x="47"/>
        <item x="54"/>
        <item x="60"/>
        <item x="61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axis="axisPage" multipleItemSelectionAllowed="1" showAll="0">
      <items count="51">
        <item h="1" m="1" x="48"/>
        <item h="1" x="3"/>
        <item h="1" m="1" x="49"/>
        <item h="1" x="1"/>
        <item m="1" x="7"/>
        <item h="1" x="0"/>
        <item h="1" m="1" x="44"/>
        <item h="1" m="1" x="47"/>
        <item h="1" m="1" x="13"/>
        <item h="1" x="2"/>
        <item h="1" m="1" x="24"/>
        <item h="1" m="1" x="42"/>
        <item h="1" m="1" x="21"/>
        <item h="1" m="1" x="19"/>
        <item h="1" m="1" x="23"/>
        <item h="1" m="1" x="46"/>
        <item h="1" m="1" x="8"/>
        <item h="1" m="1" x="14"/>
        <item h="1" m="1" x="11"/>
        <item h="1" m="1" x="45"/>
        <item h="1" m="1" x="26"/>
        <item h="1" m="1" x="28"/>
        <item h="1" x="4"/>
        <item h="1" m="1" x="17"/>
        <item h="1" m="1" x="40"/>
        <item h="1" m="1" x="41"/>
        <item h="1" m="1" x="20"/>
        <item h="1" m="1" x="39"/>
        <item h="1" x="6"/>
        <item h="1" m="1" x="43"/>
        <item h="1" m="1" x="15"/>
        <item h="1" m="1" x="22"/>
        <item h="1" m="1" x="25"/>
        <item h="1" m="1" x="38"/>
        <item h="1" m="1" x="29"/>
        <item h="1" m="1" x="30"/>
        <item h="1" m="1" x="16"/>
        <item h="1" m="1" x="31"/>
        <item h="1" m="1" x="32"/>
        <item h="1" m="1" x="33"/>
        <item h="1" m="1" x="34"/>
        <item h="1" m="1" x="18"/>
        <item h="1" m="1" x="35"/>
        <item h="1" m="1" x="36"/>
        <item h="1" m="1" x="37"/>
        <item h="1" x="5"/>
        <item h="1" m="1" x="27"/>
        <item h="1" m="1" x="10"/>
        <item h="1" m="1" x="9"/>
        <item h="1" m="1" x="12"/>
        <item t="default"/>
      </items>
    </pivotField>
    <pivotField numFmtId="172" showAll="0"/>
    <pivotField numFmtId="172" showAll="0"/>
    <pivotField showAll="0"/>
    <pivotField showAll="0"/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57789F-FDFE-4169-BEC4-DC75609AB890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6:K7" firstHeaderRow="1" firstDataRow="1" firstDataCol="1" rowPageCount="1" colPageCount="1"/>
  <pivotFields count="10">
    <pivotField showAll="0"/>
    <pivotField numFmtId="14" showAll="0"/>
    <pivotField axis="axisRow" showAll="0">
      <items count="162">
        <item m="1" x="132"/>
        <item m="1" x="122"/>
        <item x="0"/>
        <item m="1" x="143"/>
        <item m="1" x="50"/>
        <item m="1" x="127"/>
        <item m="1" x="133"/>
        <item x="5"/>
        <item x="7"/>
        <item x="8"/>
        <item m="1" x="128"/>
        <item x="9"/>
        <item m="1" x="113"/>
        <item m="1" x="62"/>
        <item m="1" x="134"/>
        <item m="1" x="78"/>
        <item x="13"/>
        <item x="14"/>
        <item m="1" x="136"/>
        <item m="1" x="129"/>
        <item m="1" x="80"/>
        <item m="1" x="104"/>
        <item m="1" x="81"/>
        <item m="1" x="157"/>
        <item m="1" x="144"/>
        <item m="1" x="53"/>
        <item m="1" x="83"/>
        <item x="45"/>
        <item x="46"/>
        <item m="1" x="64"/>
        <item x="23"/>
        <item m="1" x="114"/>
        <item m="1" x="59"/>
        <item m="1" x="84"/>
        <item m="1" x="145"/>
        <item x="28"/>
        <item m="1" x="85"/>
        <item m="1" x="96"/>
        <item m="1" x="158"/>
        <item m="1" x="146"/>
        <item m="1" x="116"/>
        <item m="1" x="138"/>
        <item m="1" x="118"/>
        <item m="1" x="66"/>
        <item m="1" x="152"/>
        <item m="1" x="153"/>
        <item m="1" x="88"/>
        <item x="35"/>
        <item x="36"/>
        <item m="1" x="90"/>
        <item x="39"/>
        <item m="1" x="154"/>
        <item m="1" x="92"/>
        <item m="1" x="155"/>
        <item m="1" x="69"/>
        <item m="1" x="159"/>
        <item m="1" x="107"/>
        <item m="1" x="160"/>
        <item m="1" x="70"/>
        <item m="1" x="156"/>
        <item m="1" x="56"/>
        <item m="1" x="108"/>
        <item m="1" x="93"/>
        <item m="1" x="150"/>
        <item m="1" x="151"/>
        <item m="1" x="139"/>
        <item m="1" x="119"/>
        <item m="1" x="130"/>
        <item m="1" x="102"/>
        <item x="20"/>
        <item m="1" x="148"/>
        <item m="1" x="140"/>
        <item m="1" x="147"/>
        <item m="1" x="149"/>
        <item x="22"/>
        <item m="1" x="71"/>
        <item m="1" x="115"/>
        <item x="33"/>
        <item x="37"/>
        <item m="1" x="77"/>
        <item x="30"/>
        <item m="1" x="82"/>
        <item m="1" x="141"/>
        <item m="1" x="120"/>
        <item m="1" x="137"/>
        <item x="6"/>
        <item x="11"/>
        <item m="1" x="135"/>
        <item m="1" x="55"/>
        <item m="1" x="125"/>
        <item m="1" x="103"/>
        <item m="1" x="75"/>
        <item m="1" x="89"/>
        <item m="1" x="98"/>
        <item m="1" x="142"/>
        <item x="44"/>
        <item m="1" x="123"/>
        <item x="19"/>
        <item m="1" x="117"/>
        <item m="1" x="126"/>
        <item m="1" x="131"/>
        <item m="1" x="112"/>
        <item m="1" x="124"/>
        <item x="12"/>
        <item m="1" x="79"/>
        <item x="16"/>
        <item x="18"/>
        <item m="1" x="74"/>
        <item x="41"/>
        <item x="43"/>
        <item x="1"/>
        <item x="40"/>
        <item m="1" x="121"/>
        <item m="1" x="101"/>
        <item x="17"/>
        <item m="1" x="63"/>
        <item m="1" x="87"/>
        <item m="1" x="111"/>
        <item m="1" x="91"/>
        <item m="1" x="105"/>
        <item m="1" x="106"/>
        <item m="1" x="109"/>
        <item m="1" x="51"/>
        <item m="1" x="110"/>
        <item m="1" x="76"/>
        <item x="27"/>
        <item m="1" x="97"/>
        <item m="1" x="72"/>
        <item m="1" x="100"/>
        <item m="1" x="99"/>
        <item m="1" x="68"/>
        <item x="10"/>
        <item m="1" x="86"/>
        <item m="1" x="95"/>
        <item m="1" x="61"/>
        <item m="1" x="73"/>
        <item m="1" x="52"/>
        <item m="1" x="65"/>
        <item x="32"/>
        <item m="1" x="94"/>
        <item m="1" x="67"/>
        <item x="15"/>
        <item x="29"/>
        <item m="1" x="54"/>
        <item x="3"/>
        <item x="25"/>
        <item x="31"/>
        <item x="38"/>
        <item x="4"/>
        <item x="24"/>
        <item x="2"/>
        <item x="21"/>
        <item x="26"/>
        <item x="42"/>
        <item m="1" x="57"/>
        <item m="1" x="58"/>
        <item x="47"/>
        <item x="34"/>
        <item m="1" x="60"/>
        <item x="48"/>
        <item x="49"/>
        <item t="default"/>
      </items>
    </pivotField>
    <pivotField showAll="0"/>
    <pivotField showAll="0"/>
    <pivotField axis="axisPage" multipleItemSelectionAllowed="1" showAll="0">
      <items count="78">
        <item h="1" m="1" x="67"/>
        <item h="1" m="1" x="74"/>
        <item h="1" x="5"/>
        <item h="1" m="1" x="60"/>
        <item h="1" x="19"/>
        <item h="1" m="1" x="48"/>
        <item h="1" m="1" x="68"/>
        <item h="1" m="1" x="49"/>
        <item h="1" m="1" x="37"/>
        <item h="1" m="1" x="63"/>
        <item h="1" x="20"/>
        <item h="1" m="1" x="71"/>
        <item h="1" m="1" x="69"/>
        <item h="1" m="1" x="38"/>
        <item h="1" m="1" x="64"/>
        <item h="1" m="1" x="70"/>
        <item h="1" x="12"/>
        <item h="1" x="10"/>
        <item h="1" m="1" x="50"/>
        <item h="1" m="1" x="41"/>
        <item h="1" x="1"/>
        <item h="1" x="8"/>
        <item h="1" x="7"/>
        <item h="1" m="1" x="75"/>
        <item h="1" m="1" x="51"/>
        <item h="1" m="1" x="76"/>
        <item h="1" m="1" x="33"/>
        <item h="1" m="1" x="52"/>
        <item h="1" m="1" x="32"/>
        <item h="1" m="1" x="65"/>
        <item h="1" m="1" x="39"/>
        <item m="1" x="26"/>
        <item h="1" m="1" x="27"/>
        <item h="1" m="1" x="35"/>
        <item h="1" x="21"/>
        <item h="1" m="1" x="53"/>
        <item h="1" m="1" x="47"/>
        <item h="1" m="1" x="72"/>
        <item h="1" m="1" x="73"/>
        <item h="1" x="14"/>
        <item h="1" x="18"/>
        <item h="1" m="1" x="61"/>
        <item h="1" x="3"/>
        <item h="1" x="2"/>
        <item h="1" m="1" x="42"/>
        <item h="1" m="1" x="66"/>
        <item h="1" m="1" x="45"/>
        <item h="1" m="1" x="34"/>
        <item h="1" m="1" x="46"/>
        <item h="1" x="0"/>
        <item h="1" x="6"/>
        <item h="1" m="1" x="29"/>
        <item h="1" x="15"/>
        <item h="1" m="1" x="40"/>
        <item h="1" m="1" x="59"/>
        <item h="1" m="1" x="62"/>
        <item h="1" m="1" x="43"/>
        <item h="1" m="1" x="54"/>
        <item h="1" m="1" x="55"/>
        <item h="1" m="1" x="56"/>
        <item h="1" m="1" x="57"/>
        <item h="1" m="1" x="58"/>
        <item h="1" x="23"/>
        <item h="1" m="1" x="44"/>
        <item h="1" x="25"/>
        <item h="1" m="1" x="36"/>
        <item h="1" x="9"/>
        <item h="1" x="22"/>
        <item h="1" x="11"/>
        <item h="1" x="13"/>
        <item h="1" m="1" x="30"/>
        <item h="1" m="1" x="31"/>
        <item h="1" x="4"/>
        <item h="1" x="16"/>
        <item h="1" x="17"/>
        <item h="1" m="1" x="28"/>
        <item h="1" x="24"/>
        <item t="default"/>
      </items>
    </pivotField>
    <pivotField showAll="0"/>
    <pivotField showAll="0"/>
    <pivotField showAll="0"/>
    <pivotField showAll="0"/>
  </pivotFields>
  <rowFields count="1">
    <field x="2"/>
  </rowFields>
  <rowItems count="1">
    <i t="grand">
      <x/>
    </i>
  </rowItems>
  <colItems count="1">
    <i/>
  </colItems>
  <pageFields count="1">
    <pageField fld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3A721F-4C72-4D8F-B849-9A633085B263}" name="PivotTable6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6:Q7" firstHeaderRow="1" firstDataRow="1" firstDataCol="1" rowPageCount="1" colPageCount="1"/>
  <pivotFields count="6">
    <pivotField showAll="0"/>
    <pivotField showAll="0"/>
    <pivotField showAll="0"/>
    <pivotField dataField="1" showAll="0"/>
    <pivotField axis="axisRow" showAll="0">
      <items count="94">
        <item m="1" x="58"/>
        <item m="1" x="52"/>
        <item m="1" x="5"/>
        <item m="1" x="45"/>
        <item m="1" x="70"/>
        <item m="1" x="59"/>
        <item m="1" x="57"/>
        <item m="1" x="6"/>
        <item m="1" x="39"/>
        <item m="1" x="56"/>
        <item x="0"/>
        <item m="1" x="42"/>
        <item m="1" x="47"/>
        <item m="1" x="23"/>
        <item m="1" x="60"/>
        <item m="1" x="73"/>
        <item x="3"/>
        <item m="1" x="17"/>
        <item m="1" x="77"/>
        <item m="1" x="53"/>
        <item m="1" x="78"/>
        <item m="1" x="43"/>
        <item m="1" x="83"/>
        <item m="1" x="74"/>
        <item m="1" x="89"/>
        <item m="1" x="12"/>
        <item m="1" x="31"/>
        <item m="1" x="76"/>
        <item x="2"/>
        <item m="1" x="61"/>
        <item m="1" x="71"/>
        <item m="1" x="10"/>
        <item m="1" x="63"/>
        <item m="1" x="13"/>
        <item m="1" x="25"/>
        <item m="1" x="88"/>
        <item m="1" x="48"/>
        <item m="1" x="81"/>
        <item m="1" x="16"/>
        <item m="1" x="33"/>
        <item m="1" x="49"/>
        <item m="1" x="91"/>
        <item m="1" x="68"/>
        <item m="1" x="66"/>
        <item m="1" x="82"/>
        <item m="1" x="84"/>
        <item m="1" x="92"/>
        <item m="1" x="85"/>
        <item m="1" x="62"/>
        <item m="1" x="75"/>
        <item m="1" x="24"/>
        <item m="1" x="35"/>
        <item m="1" x="8"/>
        <item m="1" x="21"/>
        <item m="1" x="54"/>
        <item m="1" x="26"/>
        <item m="1" x="67"/>
        <item m="1" x="87"/>
        <item m="1" x="18"/>
        <item m="1" x="44"/>
        <item m="1" x="64"/>
        <item m="1" x="30"/>
        <item m="1" x="69"/>
        <item m="1" x="90"/>
        <item m="1" x="29"/>
        <item m="1" x="34"/>
        <item m="1" x="79"/>
        <item m="1" x="41"/>
        <item m="1" x="19"/>
        <item m="1" x="4"/>
        <item x="1"/>
        <item m="1" x="46"/>
        <item m="1" x="86"/>
        <item m="1" x="14"/>
        <item m="1" x="65"/>
        <item m="1" x="72"/>
        <item m="1" x="80"/>
        <item m="1" x="50"/>
        <item m="1" x="55"/>
        <item m="1" x="51"/>
        <item m="1" x="37"/>
        <item m="1" x="27"/>
        <item m="1" x="9"/>
        <item m="1" x="36"/>
        <item m="1" x="28"/>
        <item m="1" x="38"/>
        <item m="1" x="32"/>
        <item m="1" x="40"/>
        <item m="1" x="22"/>
        <item m="1" x="20"/>
        <item m="1" x="15"/>
        <item m="1" x="7"/>
        <item m="1" x="11"/>
        <item t="default"/>
      </items>
    </pivotField>
    <pivotField axis="axisPage" multipleItemSelectionAllowed="1" showAll="0">
      <items count="64">
        <item h="1" m="1" x="55"/>
        <item h="1" m="1" x="62"/>
        <item h="1" m="1" x="6"/>
        <item h="1" m="1" x="46"/>
        <item h="1" x="1"/>
        <item h="1" m="1" x="48"/>
        <item h="1" m="1" x="56"/>
        <item h="1" m="1" x="38"/>
        <item h="1" m="1" x="30"/>
        <item h="1" m="1" x="16"/>
        <item h="1" m="1" x="51"/>
        <item h="1" m="1" x="9"/>
        <item h="1" m="1" x="58"/>
        <item h="1" m="1" x="57"/>
        <item h="1" m="1" x="35"/>
        <item h="1" m="1" x="59"/>
        <item h="1" m="1" x="17"/>
        <item h="1" m="1" x="23"/>
        <item h="1" m="1" x="53"/>
        <item h="1" m="1" x="40"/>
        <item h="1" m="1" x="12"/>
        <item h="1" m="1" x="18"/>
        <item h="1" m="1" x="32"/>
        <item h="1" m="1" x="13"/>
        <item h="1" m="1" x="44"/>
        <item h="1" m="1" x="27"/>
        <item h="1" m="1" x="42"/>
        <item h="1" m="1" x="34"/>
        <item m="1" x="4"/>
        <item h="1" m="1" x="49"/>
        <item h="1" m="1" x="60"/>
        <item h="1" m="1" x="61"/>
        <item h="1" m="1" x="52"/>
        <item h="1" m="1" x="19"/>
        <item h="1" m="1" x="41"/>
        <item h="1" m="1" x="24"/>
        <item h="1" m="1" x="36"/>
        <item h="1" m="1" x="54"/>
        <item h="1" m="1" x="47"/>
        <item h="1" x="2"/>
        <item h="1" m="1" x="31"/>
        <item h="1" m="1" x="5"/>
        <item h="1" m="1" x="14"/>
        <item h="1" m="1" x="33"/>
        <item h="1" m="1" x="22"/>
        <item h="1" m="1" x="45"/>
        <item h="1" m="1" x="39"/>
        <item h="1" m="1" x="10"/>
        <item h="1" m="1" x="43"/>
        <item h="1" m="1" x="50"/>
        <item h="1" m="1" x="37"/>
        <item h="1" m="1" x="21"/>
        <item h="1" m="1" x="28"/>
        <item h="1" x="3"/>
        <item h="1" m="1" x="8"/>
        <item h="1" m="1" x="29"/>
        <item h="1" m="1" x="26"/>
        <item h="1" m="1" x="25"/>
        <item h="1" x="0"/>
        <item h="1" m="1" x="20"/>
        <item h="1" m="1" x="15"/>
        <item h="1" m="1" x="7"/>
        <item h="1" m="1" x="11"/>
        <item t="default"/>
      </items>
    </pivotField>
  </pivotFields>
  <rowFields count="1">
    <field x="4"/>
  </rowFields>
  <rowItems count="1">
    <i t="grand">
      <x/>
    </i>
  </rowItems>
  <colItems count="1">
    <i/>
  </colItems>
  <pageFields count="1">
    <pageField fld="5" hier="-1"/>
  </pageFields>
  <dataFields count="1">
    <dataField name="Sum of Coupon Valu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03C78-DC8B-4A08-915C-3B9F9C894949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4:N6" firstHeaderRow="1" firstDataRow="1" firstDataCol="1"/>
  <pivotFields count="17">
    <pivotField axis="axisRow" showAll="0">
      <items count="51">
        <item m="1" x="33"/>
        <item x="0"/>
        <item m="1" x="49"/>
        <item m="1" x="37"/>
        <item m="1" x="42"/>
        <item m="1" x="27"/>
        <item m="1" x="46"/>
        <item m="1" x="2"/>
        <item m="1" x="48"/>
        <item m="1" x="47"/>
        <item m="1" x="43"/>
        <item m="1" x="44"/>
        <item m="1" x="45"/>
        <item m="1" x="40"/>
        <item m="1" x="32"/>
        <item m="1" x="16"/>
        <item m="1" x="41"/>
        <item m="1" x="8"/>
        <item m="1" x="9"/>
        <item m="1" x="12"/>
        <item m="1" x="21"/>
        <item m="1" x="11"/>
        <item m="1" x="10"/>
        <item m="1" x="14"/>
        <item m="1" x="19"/>
        <item m="1" x="15"/>
        <item m="1" x="13"/>
        <item m="1" x="17"/>
        <item m="1" x="18"/>
        <item m="1" x="35"/>
        <item m="1" x="22"/>
        <item m="1" x="20"/>
        <item m="1" x="25"/>
        <item m="1" x="23"/>
        <item m="1" x="24"/>
        <item m="1" x="34"/>
        <item m="1" x="26"/>
        <item m="1" x="29"/>
        <item m="1" x="31"/>
        <item m="1" x="28"/>
        <item m="1" x="39"/>
        <item m="1" x="30"/>
        <item m="1" x="36"/>
        <item m="1" x="38"/>
        <item m="1" x="6"/>
        <item m="1" x="5"/>
        <item m="1" x="7"/>
        <item m="1" x="4"/>
        <item m="1" x="3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2C3377-5D1A-45B9-8B2F-F3C7A59D47CF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9:B19" firstHeaderRow="1" firstDataRow="1" firstDataCol="1"/>
  <pivotFields count="25">
    <pivotField axis="axisRow" showAll="0">
      <items count="18">
        <item m="1" x="6"/>
        <item m="1" x="15"/>
        <item m="1" x="12"/>
        <item m="1" x="13"/>
        <item m="1" x="10"/>
        <item m="1" x="3"/>
        <item m="1" x="11"/>
        <item m="1" x="5"/>
        <item m="1" x="16"/>
        <item m="1" x="8"/>
        <item m="1" x="9"/>
        <item x="0"/>
        <item m="1" x="14"/>
        <item m="1" x="7"/>
        <item x="2"/>
        <item m="1" x="4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0">
    <i>
      <x v="11"/>
    </i>
    <i r="1">
      <x/>
    </i>
    <i r="1">
      <x v="1"/>
    </i>
    <i>
      <x v="14"/>
    </i>
    <i r="1">
      <x/>
    </i>
    <i r="1">
      <x v="1"/>
    </i>
    <i>
      <x v="16"/>
    </i>
    <i r="1">
      <x/>
    </i>
    <i r="1">
      <x v="1"/>
    </i>
    <i t="grand">
      <x/>
    </i>
  </rowItems>
  <colItems count="1">
    <i/>
  </colItems>
  <dataFields count="1">
    <dataField name="Sum of Original StandBy Pay Hour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F8717D-9A27-467C-9A72-5E2C41B40A66}" name="PivotTable7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S4:S6" firstHeaderRow="1" firstDataRow="1" firstDataCol="1"/>
  <pivotFields count="15">
    <pivotField axis="axisRow" showAll="0">
      <items count="21">
        <item m="1" x="11"/>
        <item m="1" x="6"/>
        <item m="1" x="14"/>
        <item m="1" x="18"/>
        <item m="1" x="15"/>
        <item m="1" x="16"/>
        <item x="0"/>
        <item m="1" x="13"/>
        <item m="1" x="10"/>
        <item m="1" x="19"/>
        <item m="1" x="17"/>
        <item m="1" x="9"/>
        <item m="1" x="12"/>
        <item m="1" x="8"/>
        <item m="1" x="7"/>
        <item m="1" x="5"/>
        <item m="1" x="4"/>
        <item m="1" x="3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6366-2C66-4B21-965D-DDDBDA80B233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6:E7" firstHeaderRow="1" firstDataRow="1" firstDataCol="1" rowPageCount="1" colPageCount="1"/>
  <pivotFields count="59">
    <pivotField axis="axisRow" showAll="0">
      <items count="160">
        <item m="1" x="132"/>
        <item m="1" x="122"/>
        <item x="0"/>
        <item m="1" x="143"/>
        <item m="1" x="50"/>
        <item m="1" x="127"/>
        <item m="1" x="133"/>
        <item x="5"/>
        <item x="7"/>
        <item x="8"/>
        <item m="1" x="128"/>
        <item x="9"/>
        <item m="1" x="113"/>
        <item m="1" x="62"/>
        <item m="1" x="134"/>
        <item m="1" x="77"/>
        <item x="13"/>
        <item x="14"/>
        <item m="1" x="136"/>
        <item m="1" x="129"/>
        <item m="1" x="79"/>
        <item m="1" x="104"/>
        <item m="1" x="80"/>
        <item m="1" x="150"/>
        <item m="1" x="144"/>
        <item m="1" x="53"/>
        <item m="1" x="82"/>
        <item x="45"/>
        <item x="46"/>
        <item m="1" x="64"/>
        <item x="23"/>
        <item m="1" x="114"/>
        <item m="1" x="59"/>
        <item m="1" x="83"/>
        <item m="1" x="145"/>
        <item x="28"/>
        <item m="1" x="84"/>
        <item m="1" x="96"/>
        <item m="1" x="156"/>
        <item m="1" x="151"/>
        <item m="1" x="146"/>
        <item m="1" x="116"/>
        <item m="1" x="138"/>
        <item m="1" x="118"/>
        <item m="1" x="65"/>
        <item m="1" x="152"/>
        <item m="1" x="87"/>
        <item x="35"/>
        <item x="36"/>
        <item m="1" x="89"/>
        <item x="39"/>
        <item m="1" x="153"/>
        <item m="1" x="91"/>
        <item m="1" x="154"/>
        <item m="1" x="68"/>
        <item m="1" x="157"/>
        <item m="1" x="107"/>
        <item m="1" x="158"/>
        <item m="1" x="69"/>
        <item m="1" x="155"/>
        <item m="1" x="56"/>
        <item m="1" x="108"/>
        <item m="1" x="92"/>
        <item m="1" x="102"/>
        <item m="1" x="149"/>
        <item m="1" x="139"/>
        <item m="1" x="119"/>
        <item m="1" x="130"/>
        <item m="1" x="70"/>
        <item x="20"/>
        <item m="1" x="148"/>
        <item m="1" x="140"/>
        <item m="1" x="147"/>
        <item m="1" x="120"/>
        <item m="1" x="81"/>
        <item m="1" x="115"/>
        <item x="33"/>
        <item x="37"/>
        <item m="1" x="76"/>
        <item m="1" x="141"/>
        <item x="30"/>
        <item m="1" x="137"/>
        <item x="6"/>
        <item x="11"/>
        <item m="1" x="135"/>
        <item m="1" x="55"/>
        <item m="1" x="125"/>
        <item m="1" x="103"/>
        <item m="1" x="74"/>
        <item m="1" x="88"/>
        <item m="1" x="98"/>
        <item m="1" x="142"/>
        <item x="44"/>
        <item m="1" x="123"/>
        <item x="19"/>
        <item m="1" x="117"/>
        <item m="1" x="126"/>
        <item m="1" x="131"/>
        <item m="1" x="112"/>
        <item m="1" x="124"/>
        <item x="12"/>
        <item m="1" x="78"/>
        <item x="16"/>
        <item x="18"/>
        <item m="1" x="73"/>
        <item x="41"/>
        <item x="43"/>
        <item x="1"/>
        <item x="40"/>
        <item m="1" x="121"/>
        <item x="17"/>
        <item m="1" x="63"/>
        <item m="1" x="86"/>
        <item m="1" x="99"/>
        <item m="1" x="111"/>
        <item m="1" x="90"/>
        <item m="1" x="105"/>
        <item m="1" x="106"/>
        <item m="1" x="109"/>
        <item m="1" x="51"/>
        <item m="1" x="110"/>
        <item m="1" x="75"/>
        <item x="27"/>
        <item m="1" x="101"/>
        <item m="1" x="97"/>
        <item m="1" x="71"/>
        <item m="1" x="100"/>
        <item m="1" x="67"/>
        <item x="10"/>
        <item m="1" x="85"/>
        <item m="1" x="95"/>
        <item m="1" x="61"/>
        <item m="1" x="72"/>
        <item m="1" x="52"/>
        <item x="22"/>
        <item m="1" x="93"/>
        <item x="32"/>
        <item m="1" x="94"/>
        <item m="1" x="66"/>
        <item x="15"/>
        <item x="29"/>
        <item m="1" x="54"/>
        <item x="25"/>
        <item x="3"/>
        <item x="31"/>
        <item x="38"/>
        <item x="4"/>
        <item x="24"/>
        <item x="26"/>
        <item x="2"/>
        <item x="21"/>
        <item x="42"/>
        <item m="1" x="57"/>
        <item m="1" x="58"/>
        <item x="47"/>
        <item x="34"/>
        <item m="1" x="60"/>
        <item x="48"/>
        <item x="49"/>
        <item t="default"/>
      </items>
    </pivotField>
    <pivotField showAll="0"/>
    <pivotField numFmtId="14" showAll="0"/>
    <pivotField showAll="0"/>
    <pivotField showAll="0"/>
    <pivotField showAll="0"/>
    <pivotField numFmtId="22" showAll="0"/>
    <pivotField numFmtId="22" showAll="0"/>
    <pivotField axis="axisPage" multipleItemSelectionAllowed="1" showAll="0">
      <items count="74">
        <item h="1" m="1" x="72"/>
        <item h="1" x="5"/>
        <item h="1" x="19"/>
        <item h="1" m="1" x="37"/>
        <item h="1" m="1" x="57"/>
        <item h="1" x="20"/>
        <item h="1" m="1" x="38"/>
        <item h="1" m="1" x="65"/>
        <item h="1" x="12"/>
        <item h="1" x="10"/>
        <item h="1" m="1" x="50"/>
        <item h="1" m="1" x="27"/>
        <item h="1" x="1"/>
        <item h="1" x="8"/>
        <item h="1" x="7"/>
        <item h="1" m="1" x="33"/>
        <item h="1" m="1" x="39"/>
        <item m="1" x="26"/>
        <item h="1" m="1" x="62"/>
        <item h="1" m="1" x="69"/>
        <item h="1" m="1" x="54"/>
        <item h="1" m="1" x="48"/>
        <item h="1" m="1" x="63"/>
        <item h="1" m="1" x="49"/>
        <item h="1" m="1" x="66"/>
        <item h="1" m="1" x="64"/>
        <item h="1" m="1" x="58"/>
        <item h="1" m="1" x="41"/>
        <item h="1" m="1" x="70"/>
        <item h="1" m="1" x="51"/>
        <item h="1" m="1" x="71"/>
        <item h="1" m="1" x="52"/>
        <item h="1" m="1" x="59"/>
        <item h="1" m="1" x="32"/>
        <item h="1" m="1" x="35"/>
        <item h="1" x="21"/>
        <item h="1" m="1" x="53"/>
        <item h="1" m="1" x="47"/>
        <item h="1" m="1" x="67"/>
        <item h="1" m="1" x="68"/>
        <item h="1" x="18"/>
        <item h="1" m="1" x="55"/>
        <item h="1" x="3"/>
        <item h="1" x="2"/>
        <item h="1" m="1" x="42"/>
        <item h="1" m="1" x="60"/>
        <item h="1" m="1" x="45"/>
        <item h="1" m="1" x="34"/>
        <item h="1" m="1" x="46"/>
        <item h="1" x="0"/>
        <item h="1" x="6"/>
        <item h="1" m="1" x="29"/>
        <item h="1" x="15"/>
        <item h="1" m="1" x="40"/>
        <item h="1" m="1" x="61"/>
        <item h="1" m="1" x="56"/>
        <item h="1" m="1" x="43"/>
        <item h="1" x="23"/>
        <item h="1" m="1" x="44"/>
        <item h="1" x="25"/>
        <item h="1" m="1" x="36"/>
        <item h="1" x="9"/>
        <item h="1" x="22"/>
        <item h="1" x="11"/>
        <item h="1" x="13"/>
        <item h="1" x="14"/>
        <item h="1" m="1" x="30"/>
        <item h="1" m="1" x="31"/>
        <item h="1" x="4"/>
        <item h="1" x="16"/>
        <item h="1" x="17"/>
        <item h="1" m="1" x="28"/>
        <item h="1" x="24"/>
        <item t="default"/>
      </items>
    </pivotField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40088C-5916-406B-8888-2CBE4EE93E19}" name="PivotTable1" cacheId="9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G3:J6" firstHeaderRow="0" firstDataRow="1" firstDataCol="1"/>
  <pivotFields count="16"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5" baseField="0" baseItem="0"/>
    <dataField name="Sum of Total Boardings" fld="7" baseField="0" baseItem="0"/>
    <dataField name="Sum of Total Revenue Hours - Orig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016C9-3593-46CF-AE68-B30F88A4E35D}" name="PivotTable6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3:D6" firstHeaderRow="0" firstDataRow="1" firstDataCol="1"/>
  <pivotFields count="30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2" baseField="0" baseItem="0"/>
    <dataField name="Sum of Total Boardings" fld="16" baseField="0" baseItem="0"/>
    <dataField name="Sum of Total Revenue Hours - Original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88C43-9790-4101-B26C-AA4CDC90D74C}" name="PivotTable8" cacheId="8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21:B24" firstHeaderRow="1" firstDataRow="1" firstDataCol="1"/>
  <pivotFields count="24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ore Hours Worked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FCDAB-4CEB-4E1E-AA2D-2058F64FD8C5}" name="PivotTable2" cacheId="1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D21:E24" firstHeaderRow="1" firstDataRow="1" firstDataCol="1"/>
  <pivotFields count="15"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Core Hours Worke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96E34-ADA9-416C-AEC6-741C673C3394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Q3:S343" firstHeaderRow="1" firstDataRow="1" firstDataCol="2"/>
  <pivotFields count="1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74">
        <item m="1" x="170"/>
        <item m="1" x="171"/>
        <item m="1" x="168"/>
        <item m="1" x="172"/>
        <item m="1" x="173"/>
        <item m="1" x="169"/>
        <item m="1" x="156"/>
        <item m="1" x="157"/>
        <item m="1" x="158"/>
        <item m="1" x="154"/>
        <item m="1" x="159"/>
        <item m="1" x="160"/>
        <item m="1" x="155"/>
        <item m="1" x="161"/>
        <item m="1" x="162"/>
        <item m="1" x="163"/>
        <item m="1" x="164"/>
        <item m="1" x="165"/>
        <item m="1" x="167"/>
        <item m="1" x="166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1">
        <item m="1" x="132"/>
        <item m="1" x="122"/>
        <item x="0"/>
        <item m="1" x="143"/>
        <item m="1" x="50"/>
        <item m="1" x="127"/>
        <item m="1" x="133"/>
        <item x="5"/>
        <item x="7"/>
        <item x="8"/>
        <item m="1" x="128"/>
        <item x="9"/>
        <item m="1" x="113"/>
        <item m="1" x="62"/>
        <item m="1" x="134"/>
        <item m="1" x="78"/>
        <item x="13"/>
        <item x="14"/>
        <item m="1" x="136"/>
        <item m="1" x="129"/>
        <item m="1" x="80"/>
        <item m="1" x="104"/>
        <item m="1" x="81"/>
        <item m="1" x="157"/>
        <item m="1" x="144"/>
        <item m="1" x="53"/>
        <item m="1" x="83"/>
        <item x="45"/>
        <item x="46"/>
        <item m="1" x="64"/>
        <item x="23"/>
        <item m="1" x="114"/>
        <item m="1" x="59"/>
        <item m="1" x="84"/>
        <item m="1" x="145"/>
        <item x="28"/>
        <item m="1" x="85"/>
        <item m="1" x="96"/>
        <item m="1" x="158"/>
        <item m="1" x="152"/>
        <item m="1" x="146"/>
        <item m="1" x="116"/>
        <item m="1" x="138"/>
        <item m="1" x="118"/>
        <item m="1" x="66"/>
        <item m="1" x="153"/>
        <item m="1" x="88"/>
        <item x="35"/>
        <item x="36"/>
        <item m="1" x="90"/>
        <item x="39"/>
        <item m="1" x="154"/>
        <item m="1" x="92"/>
        <item m="1" x="155"/>
        <item m="1" x="69"/>
        <item m="1" x="159"/>
        <item m="1" x="107"/>
        <item m="1" x="160"/>
        <item m="1" x="70"/>
        <item m="1" x="156"/>
        <item m="1" x="56"/>
        <item m="1" x="108"/>
        <item m="1" x="93"/>
        <item m="1" x="150"/>
        <item m="1" x="151"/>
        <item m="1" x="139"/>
        <item m="1" x="119"/>
        <item m="1" x="130"/>
        <item m="1" x="102"/>
        <item x="20"/>
        <item m="1" x="148"/>
        <item m="1" x="140"/>
        <item m="1" x="147"/>
        <item m="1" x="149"/>
        <item x="22"/>
        <item m="1" x="71"/>
        <item m="1" x="115"/>
        <item x="33"/>
        <item x="37"/>
        <item m="1" x="77"/>
        <item x="30"/>
        <item m="1" x="82"/>
        <item m="1" x="141"/>
        <item m="1" x="120"/>
        <item m="1" x="137"/>
        <item x="6"/>
        <item x="11"/>
        <item m="1" x="135"/>
        <item m="1" x="55"/>
        <item m="1" x="125"/>
        <item m="1" x="103"/>
        <item m="1" x="75"/>
        <item m="1" x="89"/>
        <item m="1" x="98"/>
        <item m="1" x="142"/>
        <item x="44"/>
        <item m="1" x="123"/>
        <item x="19"/>
        <item m="1" x="117"/>
        <item m="1" x="126"/>
        <item m="1" x="131"/>
        <item m="1" x="112"/>
        <item m="1" x="124"/>
        <item x="12"/>
        <item m="1" x="79"/>
        <item x="16"/>
        <item x="18"/>
        <item m="1" x="74"/>
        <item x="41"/>
        <item x="43"/>
        <item x="1"/>
        <item x="40"/>
        <item m="1" x="121"/>
        <item m="1" x="101"/>
        <item x="17"/>
        <item m="1" x="63"/>
        <item m="1" x="87"/>
        <item m="1" x="111"/>
        <item m="1" x="91"/>
        <item m="1" x="105"/>
        <item m="1" x="106"/>
        <item m="1" x="109"/>
        <item m="1" x="51"/>
        <item m="1" x="110"/>
        <item m="1" x="76"/>
        <item x="27"/>
        <item m="1" x="97"/>
        <item m="1" x="72"/>
        <item m="1" x="100"/>
        <item m="1" x="99"/>
        <item m="1" x="68"/>
        <item x="10"/>
        <item m="1" x="86"/>
        <item m="1" x="95"/>
        <item m="1" x="61"/>
        <item m="1" x="73"/>
        <item m="1" x="52"/>
        <item m="1" x="65"/>
        <item x="32"/>
        <item m="1" x="94"/>
        <item m="1" x="67"/>
        <item x="15"/>
        <item x="29"/>
        <item m="1" x="54"/>
        <item x="3"/>
        <item x="25"/>
        <item x="31"/>
        <item x="38"/>
        <item x="4"/>
        <item x="24"/>
        <item x="2"/>
        <item x="21"/>
        <item x="26"/>
        <item x="42"/>
        <item m="1" x="57"/>
        <item m="1" x="58"/>
        <item x="47"/>
        <item x="34"/>
        <item m="1" x="60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340">
    <i>
      <x v="160"/>
      <x v="2"/>
    </i>
    <i r="1">
      <x v="7"/>
    </i>
    <i r="1">
      <x v="8"/>
    </i>
    <i r="1">
      <x v="9"/>
    </i>
    <i r="1">
      <x v="11"/>
    </i>
    <i r="1">
      <x v="16"/>
    </i>
    <i r="1">
      <x v="35"/>
    </i>
    <i r="1">
      <x v="48"/>
    </i>
    <i r="1">
      <x v="50"/>
    </i>
    <i r="1">
      <x v="69"/>
    </i>
    <i r="1">
      <x v="80"/>
    </i>
    <i r="1">
      <x v="85"/>
    </i>
    <i r="1">
      <x v="86"/>
    </i>
    <i r="1">
      <x v="95"/>
    </i>
    <i r="1">
      <x v="97"/>
    </i>
    <i r="1">
      <x v="103"/>
    </i>
    <i r="1">
      <x v="106"/>
    </i>
    <i r="1">
      <x v="108"/>
    </i>
    <i r="1">
      <x v="114"/>
    </i>
    <i r="1">
      <x v="125"/>
    </i>
    <i r="1">
      <x v="131"/>
    </i>
    <i r="1">
      <x v="138"/>
    </i>
    <i r="1">
      <x v="142"/>
    </i>
    <i r="1">
      <x v="144"/>
    </i>
    <i r="1">
      <x v="146"/>
    </i>
    <i r="1">
      <x v="147"/>
    </i>
    <i r="1">
      <x v="148"/>
    </i>
    <i r="1">
      <x v="150"/>
    </i>
    <i r="1">
      <x v="152"/>
    </i>
    <i r="1">
      <x v="153"/>
    </i>
    <i r="1">
      <x v="157"/>
    </i>
    <i>
      <x v="161"/>
      <x v="2"/>
    </i>
    <i r="1">
      <x v="7"/>
    </i>
    <i r="1">
      <x v="8"/>
    </i>
    <i r="1">
      <x v="9"/>
    </i>
    <i r="1">
      <x v="11"/>
    </i>
    <i r="1">
      <x v="17"/>
    </i>
    <i r="1">
      <x v="35"/>
    </i>
    <i r="1">
      <x v="48"/>
    </i>
    <i r="1">
      <x v="50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6"/>
    </i>
    <i r="1">
      <x v="108"/>
    </i>
    <i r="1">
      <x v="109"/>
    </i>
    <i r="1">
      <x v="114"/>
    </i>
    <i r="1">
      <x v="125"/>
    </i>
    <i r="1">
      <x v="138"/>
    </i>
    <i r="1">
      <x v="142"/>
    </i>
    <i r="1">
      <x v="144"/>
    </i>
    <i r="1">
      <x v="145"/>
    </i>
    <i r="1">
      <x v="146"/>
    </i>
    <i r="1">
      <x v="147"/>
    </i>
    <i r="1">
      <x v="151"/>
    </i>
    <i r="1">
      <x v="152"/>
    </i>
    <i r="1">
      <x v="153"/>
    </i>
    <i>
      <x v="162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35"/>
    </i>
    <i r="1">
      <x v="47"/>
    </i>
    <i r="1">
      <x v="48"/>
    </i>
    <i r="1">
      <x v="50"/>
    </i>
    <i r="1">
      <x v="69"/>
    </i>
    <i r="1">
      <x v="74"/>
    </i>
    <i r="1">
      <x v="77"/>
    </i>
    <i r="1">
      <x v="78"/>
    </i>
    <i r="1">
      <x v="80"/>
    </i>
    <i r="1">
      <x v="85"/>
    </i>
    <i r="1">
      <x v="97"/>
    </i>
    <i r="1">
      <x v="103"/>
    </i>
    <i r="1">
      <x v="105"/>
    </i>
    <i r="1">
      <x v="106"/>
    </i>
    <i r="1">
      <x v="108"/>
    </i>
    <i r="1">
      <x v="110"/>
    </i>
    <i r="1">
      <x v="114"/>
    </i>
    <i r="1">
      <x v="125"/>
    </i>
    <i r="1">
      <x v="142"/>
    </i>
    <i r="1">
      <x v="147"/>
    </i>
    <i r="1">
      <x v="148"/>
    </i>
    <i r="1">
      <x v="149"/>
    </i>
    <i r="1">
      <x v="150"/>
    </i>
    <i r="1">
      <x v="153"/>
    </i>
    <i r="1">
      <x v="157"/>
    </i>
    <i>
      <x v="163"/>
      <x v="2"/>
    </i>
    <i r="1">
      <x v="8"/>
    </i>
    <i r="1">
      <x v="9"/>
    </i>
    <i r="1">
      <x v="11"/>
    </i>
    <i r="1">
      <x v="17"/>
    </i>
    <i r="1">
      <x v="30"/>
    </i>
    <i r="1">
      <x v="35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6"/>
    </i>
    <i r="1">
      <x v="108"/>
    </i>
    <i r="1">
      <x v="110"/>
    </i>
    <i r="1">
      <x v="125"/>
    </i>
    <i r="1">
      <x v="138"/>
    </i>
    <i r="1">
      <x v="147"/>
    </i>
    <i r="1">
      <x v="148"/>
    </i>
    <i r="1">
      <x v="149"/>
    </i>
    <i r="1">
      <x v="150"/>
    </i>
    <i r="1">
      <x v="152"/>
    </i>
    <i r="1">
      <x v="153"/>
    </i>
    <i r="1">
      <x v="157"/>
    </i>
    <i>
      <x v="164"/>
      <x v="2"/>
    </i>
    <i r="1">
      <x v="9"/>
    </i>
    <i r="1">
      <x v="30"/>
    </i>
    <i r="1">
      <x v="47"/>
    </i>
    <i r="1">
      <x v="77"/>
    </i>
    <i r="1">
      <x v="78"/>
    </i>
    <i r="1">
      <x v="80"/>
    </i>
    <i r="1">
      <x v="85"/>
    </i>
    <i r="1">
      <x v="105"/>
    </i>
    <i r="1">
      <x v="110"/>
    </i>
    <i r="1">
      <x v="114"/>
    </i>
    <i r="1">
      <x v="149"/>
    </i>
    <i r="1">
      <x v="152"/>
    </i>
    <i r="1">
      <x v="157"/>
    </i>
    <i>
      <x v="165"/>
      <x v="7"/>
    </i>
    <i r="1">
      <x v="8"/>
    </i>
    <i r="1">
      <x v="9"/>
    </i>
    <i r="1">
      <x v="11"/>
    </i>
    <i r="1">
      <x v="16"/>
    </i>
    <i r="1">
      <x v="17"/>
    </i>
    <i r="1">
      <x v="30"/>
    </i>
    <i r="1">
      <x v="35"/>
    </i>
    <i r="1">
      <x v="47"/>
    </i>
    <i r="1">
      <x v="48"/>
    </i>
    <i r="1">
      <x v="69"/>
    </i>
    <i r="1">
      <x v="85"/>
    </i>
    <i r="1">
      <x v="86"/>
    </i>
    <i r="1">
      <x v="95"/>
    </i>
    <i r="1">
      <x v="97"/>
    </i>
    <i r="1">
      <x v="103"/>
    </i>
    <i r="1">
      <x v="106"/>
    </i>
    <i r="1">
      <x v="111"/>
    </i>
    <i r="1">
      <x v="114"/>
    </i>
    <i r="1">
      <x v="125"/>
    </i>
    <i r="1">
      <x v="131"/>
    </i>
    <i r="1">
      <x v="141"/>
    </i>
    <i r="1">
      <x v="142"/>
    </i>
    <i r="1">
      <x v="146"/>
    </i>
    <i r="1">
      <x v="147"/>
    </i>
    <i r="1">
      <x v="148"/>
    </i>
    <i r="1">
      <x v="149"/>
    </i>
    <i r="1">
      <x v="150"/>
    </i>
    <i r="1">
      <x v="152"/>
    </i>
    <i r="1">
      <x v="157"/>
    </i>
    <i>
      <x v="166"/>
      <x v="16"/>
    </i>
    <i r="1">
      <x v="30"/>
    </i>
    <i r="1">
      <x v="47"/>
    </i>
    <i r="1">
      <x v="77"/>
    </i>
    <i r="1">
      <x v="85"/>
    </i>
    <i r="1">
      <x v="105"/>
    </i>
    <i r="1">
      <x v="106"/>
    </i>
    <i r="1">
      <x v="108"/>
    </i>
    <i r="1">
      <x v="111"/>
    </i>
    <i r="1">
      <x v="114"/>
    </i>
    <i r="1">
      <x v="141"/>
    </i>
    <i r="1">
      <x v="149"/>
    </i>
    <i r="1">
      <x v="157"/>
    </i>
    <i>
      <x v="167"/>
      <x v="2"/>
    </i>
    <i r="1">
      <x v="7"/>
    </i>
    <i r="1">
      <x v="9"/>
    </i>
    <i r="1">
      <x v="11"/>
    </i>
    <i r="1">
      <x v="16"/>
    </i>
    <i r="1">
      <x v="48"/>
    </i>
    <i r="1">
      <x v="69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6"/>
    </i>
    <i r="1">
      <x v="108"/>
    </i>
    <i r="1">
      <x v="114"/>
    </i>
    <i r="1">
      <x v="125"/>
    </i>
    <i r="1">
      <x v="131"/>
    </i>
    <i r="1">
      <x v="138"/>
    </i>
    <i r="1">
      <x v="142"/>
    </i>
    <i r="1">
      <x v="144"/>
    </i>
    <i r="1">
      <x v="145"/>
    </i>
    <i r="1">
      <x v="146"/>
    </i>
    <i r="1">
      <x v="147"/>
    </i>
    <i r="1">
      <x v="150"/>
    </i>
    <i r="1">
      <x v="152"/>
    </i>
    <i r="1">
      <x v="153"/>
    </i>
    <i r="1">
      <x v="157"/>
    </i>
    <i>
      <x v="168"/>
      <x v="2"/>
    </i>
    <i r="1">
      <x v="7"/>
    </i>
    <i r="1">
      <x v="9"/>
    </i>
    <i r="1">
      <x v="11"/>
    </i>
    <i r="1">
      <x v="16"/>
    </i>
    <i r="1">
      <x v="17"/>
    </i>
    <i r="1">
      <x v="28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05"/>
    </i>
    <i r="1">
      <x v="106"/>
    </i>
    <i r="1">
      <x v="108"/>
    </i>
    <i r="1">
      <x v="110"/>
    </i>
    <i r="1">
      <x v="114"/>
    </i>
    <i r="1">
      <x v="138"/>
    </i>
    <i r="1">
      <x v="142"/>
    </i>
    <i r="1">
      <x v="144"/>
    </i>
    <i r="1">
      <x v="146"/>
    </i>
    <i r="1">
      <x v="147"/>
    </i>
    <i r="1">
      <x v="153"/>
    </i>
    <i r="1">
      <x v="160"/>
    </i>
    <i>
      <x v="169"/>
      <x v="2"/>
    </i>
    <i r="1">
      <x v="9"/>
    </i>
    <i r="1">
      <x v="11"/>
    </i>
    <i r="1">
      <x v="17"/>
    </i>
    <i r="1">
      <x v="30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6"/>
    </i>
    <i r="1">
      <x v="108"/>
    </i>
    <i r="1">
      <x v="110"/>
    </i>
    <i r="1">
      <x v="138"/>
    </i>
    <i r="1">
      <x v="144"/>
    </i>
    <i r="1">
      <x v="147"/>
    </i>
    <i r="1">
      <x v="148"/>
    </i>
    <i r="1">
      <x v="150"/>
    </i>
    <i r="1">
      <x v="152"/>
    </i>
    <i r="1">
      <x v="153"/>
    </i>
    <i r="1">
      <x v="157"/>
    </i>
    <i r="1">
      <x v="160"/>
    </i>
    <i>
      <x v="170"/>
      <x v="2"/>
    </i>
    <i r="1">
      <x v="9"/>
    </i>
    <i r="1">
      <x v="30"/>
    </i>
    <i r="1">
      <x v="47"/>
    </i>
    <i r="1">
      <x v="77"/>
    </i>
    <i r="1">
      <x v="78"/>
    </i>
    <i r="1">
      <x v="85"/>
    </i>
    <i r="1">
      <x v="105"/>
    </i>
    <i r="1">
      <x v="108"/>
    </i>
    <i r="1">
      <x v="111"/>
    </i>
    <i r="1">
      <x v="114"/>
    </i>
    <i r="1">
      <x v="150"/>
    </i>
    <i r="1">
      <x v="153"/>
    </i>
    <i r="1">
      <x v="157"/>
    </i>
    <i>
      <x v="171"/>
      <x v="7"/>
    </i>
    <i r="1">
      <x v="9"/>
    </i>
    <i r="1">
      <x v="11"/>
    </i>
    <i r="1">
      <x v="16"/>
    </i>
    <i r="1">
      <x v="17"/>
    </i>
    <i r="1">
      <x v="27"/>
    </i>
    <i r="1">
      <x v="30"/>
    </i>
    <i r="1">
      <x v="47"/>
    </i>
    <i r="1">
      <x v="48"/>
    </i>
    <i r="1">
      <x v="69"/>
    </i>
    <i r="1">
      <x v="77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6"/>
    </i>
    <i r="1">
      <x v="108"/>
    </i>
    <i r="1">
      <x v="110"/>
    </i>
    <i r="1">
      <x v="114"/>
    </i>
    <i r="1">
      <x v="145"/>
    </i>
    <i r="1">
      <x v="147"/>
    </i>
    <i r="1">
      <x v="153"/>
    </i>
    <i r="1">
      <x v="156"/>
    </i>
    <i r="1">
      <x v="159"/>
    </i>
    <i>
      <x v="172"/>
      <x v="7"/>
    </i>
    <i r="1">
      <x v="9"/>
    </i>
    <i r="1">
      <x v="11"/>
    </i>
    <i r="1">
      <x v="16"/>
    </i>
    <i r="1">
      <x v="17"/>
    </i>
    <i r="1">
      <x v="28"/>
    </i>
    <i r="1">
      <x v="30"/>
    </i>
    <i r="1">
      <x v="47"/>
    </i>
    <i r="1">
      <x v="48"/>
    </i>
    <i r="1">
      <x v="69"/>
    </i>
    <i r="1">
      <x v="85"/>
    </i>
    <i r="1">
      <x v="95"/>
    </i>
    <i r="1">
      <x v="97"/>
    </i>
    <i r="1">
      <x v="106"/>
    </i>
    <i r="1">
      <x v="108"/>
    </i>
    <i r="1">
      <x v="114"/>
    </i>
    <i r="1">
      <x v="131"/>
    </i>
    <i r="1">
      <x v="141"/>
    </i>
    <i r="1">
      <x v="142"/>
    </i>
    <i r="1">
      <x v="144"/>
    </i>
    <i r="1">
      <x v="146"/>
    </i>
    <i r="1">
      <x v="147"/>
    </i>
    <i r="1">
      <x v="148"/>
    </i>
    <i r="1">
      <x v="149"/>
    </i>
    <i r="1">
      <x v="150"/>
    </i>
    <i r="1">
      <x v="152"/>
    </i>
    <i r="1">
      <x v="157"/>
    </i>
    <i r="1">
      <x v="160"/>
    </i>
    <i>
      <x v="173"/>
      <x v="30"/>
    </i>
    <i r="1">
      <x v="47"/>
    </i>
    <i r="1">
      <x v="77"/>
    </i>
    <i r="1">
      <x v="105"/>
    </i>
    <i r="1">
      <x v="114"/>
    </i>
    <i r="1">
      <x v="138"/>
    </i>
    <i r="1">
      <x v="144"/>
    </i>
    <i r="1">
      <x v="157"/>
    </i>
    <i t="grand">
      <x/>
    </i>
  </rowItems>
  <colItems count="1">
    <i/>
  </colItems>
  <dataFields count="1">
    <dataField name="Count of Rider Name" fld="3" subtotal="count" baseField="0" baseItem="0"/>
  </dataField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418C45-057F-43E0-B8F2-A9873BE9532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25">
    <pivotField axis="axisRow" showAll="0">
      <items count="18">
        <item m="1" x="6"/>
        <item x="0"/>
        <item m="1" x="15"/>
        <item m="1" x="12"/>
        <item m="1" x="9"/>
        <item m="1" x="13"/>
        <item m="1" x="14"/>
        <item m="1" x="10"/>
        <item m="1" x="3"/>
        <item m="1" x="11"/>
        <item m="1" x="5"/>
        <item m="1" x="16"/>
        <item m="1" x="8"/>
        <item m="1" x="7"/>
        <item x="2"/>
        <item m="1"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14"/>
    </i>
    <i>
      <x v="16"/>
    </i>
    <i t="grand">
      <x/>
    </i>
  </rowItems>
  <colItems count="1">
    <i/>
  </colItems>
  <dataFields count="1">
    <dataField name="Sum of Total Earnings" fld="9" baseField="0" baseItem="0" numFmtId="169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4" xr16:uid="{E1992ABF-931C-4A49-A7E5-369870FE240C}" autoFormatId="16" applyNumberFormats="0" applyBorderFormats="0" applyFontFormats="0" applyPatternFormats="0" applyAlignmentFormats="0" applyWidthHeightFormats="0">
  <queryTableRefresh nextId="20">
    <queryTableFields count="17">
      <queryTableField id="1" name="PARTNER NAME" tableColumnId="1"/>
      <queryTableField id="2" name="Week" tableColumnId="2"/>
      <queryTableField id="18" name="Driver Name" tableColumnId="6"/>
      <queryTableField id="3" name="Total Revenue Hours" tableColumnId="3"/>
      <queryTableField id="4" name="Total Boardings" tableColumnId="4"/>
      <queryTableField id="5" name="Bonus Hours" tableColumnId="5"/>
      <queryTableField id="7" name="Required Hours" tableColumnId="7"/>
      <queryTableField id="8" name="Per Revenue Supply Hour Rate" tableColumnId="8"/>
      <queryTableField id="9" name="Top Up Incentive Rate" tableColumnId="9"/>
      <queryTableField id="10" name="Core Rate Guarantee" tableColumnId="10"/>
      <queryTableField id="11" name="% of Supply Hours to Forecast Tier 1" tableColumnId="11"/>
      <queryTableField id="12" name="% of Supply Hours to Forecast Tier 2" tableColumnId="12"/>
      <queryTableField id="13" name="% of Supply Hours to Forecast Tier 3" tableColumnId="13"/>
      <queryTableField id="14" name="Incentive Payment Tier 1" tableColumnId="14"/>
      <queryTableField id="15" name="Incentive Payment Tier 2" tableColumnId="15"/>
      <queryTableField id="16" name="Incentive Payment Tier 3" tableColumnId="16"/>
      <queryTableField id="17" name="Fare Rate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B1565AF-5F55-46DC-9E26-61D5D58D309A}" autoFormatId="16" applyNumberFormats="0" applyBorderFormats="0" applyFontFormats="0" applyPatternFormats="0" applyAlignmentFormats="0" applyWidthHeightFormats="0">
  <queryTableRefresh nextId="16">
    <queryTableFields count="15">
      <queryTableField id="1" name="PARTNER NAME" tableColumnId="1"/>
      <queryTableField id="2" name="Week" tableColumnId="2"/>
      <queryTableField id="3" name="Total Revenue Hours" tableColumnId="3"/>
      <queryTableField id="4" name="Core Hours Worked" tableColumnId="4"/>
      <queryTableField id="5" name="Total Scheduled Duty Duration (Hours)" tableColumnId="5"/>
      <queryTableField id="6" name="Required Hours" tableColumnId="6"/>
      <queryTableField id="7" name="Per Revenue Supply Hour Rate" tableColumnId="7"/>
      <queryTableField id="8" name="Top Up Incentive Rate" tableColumnId="8"/>
      <queryTableField id="9" name="Core Rate Guarantee" tableColumnId="9"/>
      <queryTableField id="10" name="% of Supply Hours to Forecast Tier 1" tableColumnId="10"/>
      <queryTableField id="11" name="% of Supply Hours to Forecast Tier 2" tableColumnId="11"/>
      <queryTableField id="12" name="% of Supply Hours to Forecast Tier 3" tableColumnId="12"/>
      <queryTableField id="13" name="Incentive Payment Tier 1" tableColumnId="13"/>
      <queryTableField id="14" name="Incentive Payment Tier 2" tableColumnId="14"/>
      <queryTableField id="15" name="Incentive Payment Tier 3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EE44092F-7488-456A-BFF1-698BF9CB8CAF}" autoFormatId="16" applyNumberFormats="0" applyBorderFormats="0" applyFontFormats="0" applyPatternFormats="0" applyAlignmentFormats="0" applyWidthHeightFormats="0">
  <queryTableRefresh nextId="8">
    <queryTableFields count="6">
      <queryTableField id="1" name="Last" tableColumnId="1"/>
      <queryTableField id="2" name="First" tableColumnId="2"/>
      <queryTableField id="3" name="Coupons Collected" tableColumnId="3"/>
      <queryTableField id="6" name="Coupon Value" tableColumnId="6"/>
      <queryTableField id="4" name="Name" tableColumnId="4"/>
      <queryTableField id="5" name="PARTNER NAME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8" xr16:uid="{41750271-971D-4390-B12B-98A91C9F9FA2}" autoFormatId="16" applyNumberFormats="0" applyBorderFormats="0" applyFontFormats="0" applyPatternFormats="0" applyAlignmentFormats="0" applyWidthHeightFormats="0">
  <queryTableRefresh nextId="27">
    <queryTableFields count="16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10" name="Total Boardings" tableColumnId="10"/>
      <queryTableField id="13" name="Total Revenue Hours - Original" tableColumnId="13"/>
      <queryTableField id="17" name="ActivationDays" tableColumnId="8"/>
      <queryTableField id="18" name="In-Service" tableColumnId="9"/>
      <queryTableField id="19" name="STBY Revenue Hours" tableColumnId="14"/>
      <queryTableField id="20" name="STBY Unproductive" tableColumnId="15"/>
      <queryTableField id="21" name="STBY Utilization" tableColumnId="16"/>
      <queryTableField id="11" name="StandBy Pay Hours" tableColumnId="11"/>
      <queryTableField id="12" name="Project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9" xr16:uid="{FC5755AB-47DC-4870-AA1F-98D3290F1389}" autoFormatId="16" applyNumberFormats="0" applyBorderFormats="0" applyFontFormats="0" applyPatternFormats="0" applyAlignmentFormats="0" applyWidthHeightFormats="0">
  <queryTableRefresh nextId="25">
    <queryTableFields count="15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8" name="Total Duty Violation" tableColumnId="8"/>
      <queryTableField id="15" name="ActivationDays" tableColumnId="9"/>
      <queryTableField id="16" name="In-Service" tableColumnId="10"/>
      <queryTableField id="17" name="STBY Revenue Hours" tableColumnId="13"/>
      <queryTableField id="18" name="STBY Unproductive" tableColumnId="14"/>
      <queryTableField id="19" name="STBY Utilization" tableColumnId="15"/>
      <queryTableField id="11" name="StandBy Pay Hours" tableColumnId="11"/>
      <queryTableField id="12" name="Projec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1" xr16:uid="{4805D242-DA32-41AE-A92E-391E8806C8BF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Week" tableColumnId="2"/>
      <queryTableField id="3" name="DaysActivated" tableColumnId="3"/>
      <queryTableField id="4" name="In-Service" tableColumnId="4"/>
      <queryTableField id="5" name="Revenue Hours" tableColumnId="5"/>
      <queryTableField id="6" name="Unproductive" tableColumnId="6"/>
      <queryTableField id="7" name="Utilizatio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851B8950-9164-4EE1-B805-3CC6F3F0234D}" autoFormatId="16" applyNumberFormats="0" applyBorderFormats="0" applyFontFormats="0" applyPatternFormats="0" applyAlignmentFormats="0" applyWidthHeightFormats="0">
  <queryTableRefresh nextId="171">
    <queryTableFields count="30">
      <queryTableField id="1" name="PARTNER NAME" tableColumnId="1"/>
      <queryTableField id="2" name="Week" tableColumnId="2"/>
      <queryTableField id="56" name="Core Hours Worked" tableColumnId="26"/>
      <queryTableField id="5" name="Required Hours" tableColumnId="5"/>
      <queryTableField id="3" name="Total Revenue Hours" tableColumnId="3"/>
      <queryTableField id="17" name="% of Revenue Hours to Forecast" tableColumnId="17"/>
      <queryTableField id="33" name="Bonus Hours" tableColumnId="24"/>
      <queryTableField id="16" name="Core Revenue" tableColumnId="16"/>
      <queryTableField id="21" name="Contract Hours Incentive" tableColumnId="21"/>
      <queryTableField id="70" name="Bonus" tableColumnId="33"/>
      <queryTableField id="23" name="Total Earnings" tableColumnId="23"/>
      <queryTableField id="146" name="Total Revenue Hours - Original" tableColumnId="32"/>
      <queryTableField id="57" name="Total Scheduled Duty Duration (hours)" tableColumnId="27"/>
      <queryTableField id="18" name="Contract Hours Incentive Tier 1" tableColumnId="18"/>
      <queryTableField id="19" name="Contract Hours Incentive Tier 2" tableColumnId="19"/>
      <queryTableField id="20" name="Contract Hours Incentive Tier 3" tableColumnId="20"/>
      <queryTableField id="4" name="Total Boardings" tableColumnId="4"/>
      <queryTableField id="6" name="Per Revenue Supply Hour Rate" tableColumnId="6"/>
      <queryTableField id="7" name="Top Up Incentive Rate" tableColumnId="7"/>
      <queryTableField id="8" name="Core Rate Guarantee" tableColumnId="8"/>
      <queryTableField id="9" name="% of Supply Hours to Forecast Tier 1" tableColumnId="9"/>
      <queryTableField id="10" name="% of Supply Hours to Forecast Tier 2" tableColumnId="10"/>
      <queryTableField id="11" name="% of Supply Hours to Forecast Tier 3" tableColumnId="11"/>
      <queryTableField id="12" name="Incentive Payment Tier 1" tableColumnId="12"/>
      <queryTableField id="13" name="Incentive Payment Tier 2" tableColumnId="13"/>
      <queryTableField id="14" name="Incentive Payment Tier 3" tableColumnId="14"/>
      <queryTableField id="58" name="Core Bonus Rev" tableColumnId="28"/>
      <queryTableField id="59" name="Bonus Tier 1" tableColumnId="29"/>
      <queryTableField id="60" name="Bonus Tier 2" tableColumnId="30"/>
      <queryTableField id="61" name="Bonus Tier 3" tableColumnId="3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4274A7D-7EEE-4881-99B7-FCD80F445C6C}" autoFormatId="16" applyNumberFormats="0" applyBorderFormats="0" applyFontFormats="0" applyPatternFormats="0" applyAlignmentFormats="0" applyWidthHeightFormats="0">
  <queryTableRefresh nextId="26">
    <queryTableFields count="10">
      <queryTableField id="7" name="Week" tableColumnId="7"/>
      <queryTableField id="1" name="Date" tableColumnId="1"/>
      <queryTableField id="2" name="Driver Name" tableColumnId="2"/>
      <queryTableField id="3" name="Rider Name" tableColumnId="3"/>
      <queryTableField id="19" name="Fare Cost" tableColumnId="5"/>
      <queryTableField id="6" name="PARTNER NAME" tableColumnId="6"/>
      <queryTableField id="22" name="Duty ID" tableColumnId="4"/>
      <queryTableField id="23" name="Pickup Arrived At" tableColumnId="8"/>
      <queryTableField id="24" name="Dropoff Arrived At" tableColumnId="9"/>
      <queryTableField id="25" name="Dropoff Completed At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D412B08-708A-41DE-91CE-98ADF4EA99EA}" autoFormatId="16" applyNumberFormats="0" applyBorderFormats="0" applyFontFormats="0" applyPatternFormats="0" applyAlignmentFormats="0" applyWidthHeightFormats="0">
  <queryTableRefresh nextId="99">
    <queryTableFields count="59">
      <queryTableField id="1" name="Driver Name" tableColumnId="1"/>
      <queryTableField id="44" name="Week" tableColumnId="44"/>
      <queryTableField id="43" name="Date" tableColumnId="43"/>
      <queryTableField id="19" name="Total Revenue Hours" tableColumnId="19"/>
      <queryTableField id="55" name="Bonus Hours" tableColumnId="48"/>
      <queryTableField id="34" name="Total Boardings" tableColumnId="34"/>
      <queryTableField id="13" name="First Seen In Service Area Time" tableColumnId="13"/>
      <queryTableField id="14" name="Last Seen In Service Area Time" tableColumnId="14"/>
      <queryTableField id="42" name="PARTNER NAME" tableColumnId="42"/>
      <queryTableField id="2" name="Provider" tableColumnId="2"/>
      <queryTableField id="3" name="Notes" tableColumnId="3"/>
      <queryTableField id="4" name="Duty ID" tableColumnId="4"/>
      <queryTableField id="5" name="Duty Identifier" tableColumnId="5"/>
      <queryTableField id="6" name="Duty Created Time" tableColumnId="6"/>
      <queryTableField id="7" name="Duty Scheduled Start Time" tableColumnId="7"/>
      <queryTableField id="8" name="Duty Actual Started Time" tableColumnId="8"/>
      <queryTableField id="9" name="Duty Scheduled End Time" tableColumnId="9"/>
      <queryTableField id="10" name="Duty Actual Completed Time" tableColumnId="10"/>
      <queryTableField id="11" name="Duty Cancelled Time" tableColumnId="11"/>
      <queryTableField id="12" name="Duty Status" tableColumnId="12"/>
      <queryTableField id="15" name="Total Duty Duration (hours)" tableColumnId="15"/>
      <queryTableField id="16" name="Total Scheduled Duty Duration (hours)" tableColumnId="16"/>
      <queryTableField id="17" name="Total Travel Distance (Mi)" tableColumnId="17"/>
      <queryTableField id="18" name="Total Revenue Distance (Mi)" tableColumnId="18"/>
      <queryTableField id="20" name="Distance Without Passengers (Mi)" tableColumnId="20"/>
      <queryTableField id="21" name="Total Time Without Passengers (hours)" tableColumnId="21"/>
      <queryTableField id="22" name="Pause Duration while In Progress (min)" tableColumnId="22"/>
      <queryTableField id="23" name="Notes_1" tableColumnId="23"/>
      <queryTableField id="24" name="Total Actual Break (hours)" tableColumnId="24"/>
      <queryTableField id="25" name="Total Number of Breaks" tableColumnId="25"/>
      <queryTableField id="26" name="Total Scheduled Break (hours)" tableColumnId="26"/>
      <queryTableField id="27" name="Total Break Distance (Mi)" tableColumnId="27"/>
      <queryTableField id="28" name="Break Times" tableColumnId="28"/>
      <queryTableField id="29" name="Vehicle Identifier" tableColumnId="29"/>
      <queryTableField id="30" name="Vehicle License Plate" tableColumnId="30"/>
      <queryTableField id="31" name="Vehicle Type Name" tableColumnId="31"/>
      <queryTableField id="32" name="Fleet Name" tableColumnId="32"/>
      <queryTableField id="33" name="Fleet Type" tableColumnId="33"/>
      <queryTableField id="35" name="Rider Mobile App Bookings" tableColumnId="35"/>
      <queryTableField id="36" name="Rider Web Bookings" tableColumnId="36"/>
      <queryTableField id="88" name="AI Chat Bookings" tableColumnId="55"/>
      <queryTableField id="97" name="Open Bookings Boardings" tableColumnId="59"/>
      <queryTableField id="37" name="Driver App Bookings" tableColumnId="37"/>
      <queryTableField id="38" name="Admin Panel Bookings" tableColumnId="38"/>
      <queryTableField id="39" name="IVR Bookings" tableColumnId="39"/>
      <queryTableField id="65" name="Total Revenue Hours - Original" tableColumnId="50"/>
      <queryTableField id="40" name="AI Voice Bookings" tableColumnId="40"/>
      <queryTableField id="52" name="% of Pay Hours" tableColumnId="45"/>
      <queryTableField id="84" name="Index" tableColumnId="53"/>
      <queryTableField id="85" name="Count" tableColumnId="54"/>
      <queryTableField id="53" name="PH" tableColumnId="46"/>
      <queryTableField id="74" name="Core Hours Worked" tableColumnId="52"/>
      <queryTableField id="54" name="Pay Hours" tableColumnId="47"/>
      <queryTableField id="41" name="Driver Name - Original" tableColumnId="41"/>
      <queryTableField id="92" name="SumSTBYTracker.DaysActivated" tableColumnId="49"/>
      <queryTableField id="93" name="SumSTBYTracker.In-Service" tableColumnId="51"/>
      <queryTableField id="94" name="SumSTBYTracker.Revenue Hours" tableColumnId="56"/>
      <queryTableField id="95" name="SumSTBYTracker.Unproductive" tableColumnId="57"/>
      <queryTableField id="96" name="SumSTBYTracker.Utilization" tableColumnId="5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B0B53826-6779-4E3C-A6DE-7EB19318CDFD}" autoFormatId="16" applyNumberFormats="0" applyBorderFormats="0" applyFontFormats="0" applyPatternFormats="0" applyAlignmentFormats="0" applyWidthHeightFormats="0">
  <queryTableRefresh nextId="108">
    <queryTableFields count="24">
      <queryTableField id="1" name="PARTNER NAME" tableColumnId="1"/>
      <queryTableField id="2" name="Week" tableColumnId="2"/>
      <queryTableField id="30" name="Core Hours Worked" tableColumnId="14"/>
      <queryTableField id="4" name="Required Hours" tableColumnId="4"/>
      <queryTableField id="15" name="Core Revenue" tableColumnId="15"/>
      <queryTableField id="16" name="% of Revenue Hours to Forecast" tableColumnId="16"/>
      <queryTableField id="20" name="Contract Hours Incentive" tableColumnId="20"/>
      <queryTableField id="21" name="Total Earnings" tableColumnId="21"/>
      <queryTableField id="95" name="Original Core Hours Worked" tableColumnId="28"/>
      <queryTableField id="31" name="Total Scheduled Duty Duration (Hours)" tableColumnId="22"/>
      <queryTableField id="35" name="Total Duty Violation" tableColumnId="24"/>
      <queryTableField id="17" name="Contract Hours Incentive Tier 1" tableColumnId="17"/>
      <queryTableField id="18" name="Contract Hours Incentive Tier 2" tableColumnId="18"/>
      <queryTableField id="19" name="Contract Hours Incentive Tier 3" tableColumnId="19"/>
      <queryTableField id="3" name="Total Revenue Hours" tableColumnId="3"/>
      <queryTableField id="5" name="Per Revenue Supply Hour Rate" tableColumnId="5"/>
      <queryTableField id="6" name="Top Up Incentive Rate" tableColumnId="6"/>
      <queryTableField id="7" name="Core Rate Guarantee" tableColumnId="7"/>
      <queryTableField id="8" name="% of Supply Hours to Forecast Tier 1" tableColumnId="8"/>
      <queryTableField id="9" name="% of Supply Hours to Forecast Tier 2" tableColumnId="9"/>
      <queryTableField id="10" name="% of Supply Hours to Forecast Tier 3" tableColumnId="10"/>
      <queryTableField id="11" name="Incentive Payment Tier 1" tableColumnId="11"/>
      <queryTableField id="12" name="Incentive Payment Tier 2" tableColumnId="12"/>
      <queryTableField id="13" name="Incentive Payment Tier 3" tableColumnId="1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6" xr16:uid="{03229C58-3806-4ED6-8541-73481623C692}" autoFormatId="16" applyNumberFormats="0" applyBorderFormats="0" applyFontFormats="0" applyPatternFormats="0" applyAlignmentFormats="0" applyWidthHeightFormats="0">
  <queryTableRefresh nextId="26">
    <queryTableFields count="9">
      <queryTableField id="1" name="PARTNER NAME" tableColumnId="1"/>
      <queryTableField id="2" name="Week" tableColumnId="2"/>
      <queryTableField id="21" name="Check (Please don't type, it 's automated)" tableColumnId="3"/>
      <queryTableField id="5" name="Max" tableColumnId="5"/>
      <queryTableField id="6" name="Per Revenue Supply Hour Rate" tableColumnId="6"/>
      <queryTableField id="7" name="Fare Rate" tableColumnId="7"/>
      <queryTableField id="19" name="Guaranteed Days" tableColumnId="8"/>
      <queryTableField id="4" name="MIN" tableColumnId="4"/>
      <queryTableField id="24" name="DaysActivated" tableColumnId="10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1058315C-C065-4171-B08C-6E1BA38FD9D4}" autoFormatId="16" applyNumberFormats="0" applyBorderFormats="0" applyFontFormats="0" applyPatternFormats="0" applyAlignmentFormats="0" applyWidthHeightFormats="0">
  <queryTableRefresh nextId="178">
    <queryTableFields count="61">
      <queryTableField id="1" name="Driver Name" tableColumnId="1"/>
      <queryTableField id="108" name="Week" tableColumnId="60"/>
      <queryTableField id="3" name="Date" tableColumnId="3"/>
      <queryTableField id="109" name="Core Hours Worked" tableColumnId="61"/>
      <queryTableField id="110" name="Late to Duty" tableColumnId="62"/>
      <queryTableField id="111" name="Early Depart From Duty" tableColumnId="63"/>
      <queryTableField id="113" name="Late to Duty Violation" tableColumnId="65"/>
      <queryTableField id="112" name="Early Depart From Duty Violation" tableColumnId="64"/>
      <queryTableField id="114" name="PARTNER NAME" tableColumnId="66"/>
      <queryTableField id="115" name="First Seen In Service Area Time" tableColumnId="67"/>
      <queryTableField id="116" name="Last Seen In Service Area Time" tableColumnId="68"/>
      <queryTableField id="117" name="Total Revenue Hours" tableColumnId="69"/>
      <queryTableField id="118" name="Provider" tableColumnId="70"/>
      <queryTableField id="119" name="Duty ID" tableColumnId="71"/>
      <queryTableField id="120" name="Notes" tableColumnId="72"/>
      <queryTableField id="121" name="Duty Identifier" tableColumnId="73"/>
      <queryTableField id="122" name="Duty Created Time" tableColumnId="74"/>
      <queryTableField id="123" name="Duty Scheduled Start Time" tableColumnId="75"/>
      <queryTableField id="124" name="Duty Actual Started Time" tableColumnId="76"/>
      <queryTableField id="125" name="Duty Scheduled End Time" tableColumnId="77"/>
      <queryTableField id="126" name="Duty Actual Completed Time" tableColumnId="78"/>
      <queryTableField id="127" name="Duty Cancelled Time" tableColumnId="79"/>
      <queryTableField id="128" name="Duty Status" tableColumnId="80"/>
      <queryTableField id="129" name="Total Duty Duration (hours)" tableColumnId="81"/>
      <queryTableField id="130" name="Total Scheduled Duty Duration (hours)" tableColumnId="82"/>
      <queryTableField id="131" name="Total Travel Distance (Mi)" tableColumnId="83"/>
      <queryTableField id="132" name="Total Revenue Distance (Mi)" tableColumnId="84"/>
      <queryTableField id="133" name="Distance Without Passengers (Mi)" tableColumnId="85"/>
      <queryTableField id="134" name="Total Time Without Passengers (hours)" tableColumnId="86"/>
      <queryTableField id="135" name="Pause Duration while In Progress (min)" tableColumnId="87"/>
      <queryTableField id="136" name="Paused Notes" tableColumnId="88"/>
      <queryTableField id="137" name="Total Actual Break (hours)" tableColumnId="89"/>
      <queryTableField id="138" name="Total Number of Breaks" tableColumnId="90"/>
      <queryTableField id="139" name="Total Scheduled Break (hours)" tableColumnId="91"/>
      <queryTableField id="140" name="Total Break Distance (Mi)" tableColumnId="92"/>
      <queryTableField id="141" name="Break Times" tableColumnId="93"/>
      <queryTableField id="142" name="Vehicle Identifier" tableColumnId="94"/>
      <queryTableField id="143" name="Vehicle License Plate" tableColumnId="95"/>
      <queryTableField id="144" name="Vehicle Type Name" tableColumnId="96"/>
      <queryTableField id="145" name="Fleet Name" tableColumnId="97"/>
      <queryTableField id="168" name="AI Chat Bookings" tableColumnId="2"/>
      <queryTableField id="176" name="Open Bookings Boardings" tableColumnId="9"/>
      <queryTableField id="146" name="Fleet Type" tableColumnId="98"/>
      <queryTableField id="147" name="Total Boardings" tableColumnId="99"/>
      <queryTableField id="148" name="Rider Mobile App Bookings" tableColumnId="100"/>
      <queryTableField id="149" name="Rider Web Bookings" tableColumnId="101"/>
      <queryTableField id="150" name="Driver App Bookings" tableColumnId="102"/>
      <queryTableField id="151" name="Admin Panel Bookings" tableColumnId="103"/>
      <queryTableField id="152" name="IVR Bookings" tableColumnId="104"/>
      <queryTableField id="153" name="AI Voice Bookings" tableColumnId="105"/>
      <queryTableField id="154" name="Driver Name - Original" tableColumnId="106"/>
      <queryTableField id="155" name="Paused and Breaks" tableColumnId="107"/>
      <queryTableField id="156" name="Liquidated Damage" tableColumnId="108"/>
      <queryTableField id="157" name="Core Hours" tableColumnId="109"/>
      <queryTableField id="158" name="Total Revenue Hours - Original" tableColumnId="110"/>
      <queryTableField id="159" name="Total Duty Violation" tableColumnId="111"/>
      <queryTableField id="171" name="SumSTBYTracker.DaysActivated" tableColumnId="4"/>
      <queryTableField id="172" name="SumSTBYTracker.In-Service" tableColumnId="5"/>
      <queryTableField id="173" name="SumSTBYTracker.Revenue Hours" tableColumnId="6"/>
      <queryTableField id="174" name="SumSTBYTracker.Unproductive" tableColumnId="7"/>
      <queryTableField id="175" name="SumSTBYTracker.Utilization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7C041568-15AF-428D-8AED-E345CF91D55A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FILE" tableColumnId="2"/>
      <queryTableField id="3" name="EMAIL" tableColumnId="3"/>
      <queryTableField id="4" name="OPERATOR NAME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DE03E74C-7547-4A2B-8693-F9044E306A32}" autoFormatId="16" applyNumberFormats="0" applyBorderFormats="0" applyFontFormats="0" applyPatternFormats="0" applyAlignmentFormats="0" applyWidthHeightFormats="0">
  <queryTableRefresh nextId="13">
    <queryTableFields count="11">
      <queryTableField id="1" name="PARTNER" tableColumnId="1"/>
      <queryTableField id="2" name=" Lift Lease Rate" tableColumnId="2"/>
      <queryTableField id="11" name="Units" tableColumnId="11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" tableColumnId="7"/>
      <queryTableField id="8" name="Bonus" tableColumnId="8"/>
      <queryTableField id="9" name="Reimbursement" tableColumnId="9"/>
      <queryTableField id="10" name="Other Deductions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FCB17BC3-381C-4CD6-83D7-C5C051194CD4}" autoFormatId="16" applyNumberFormats="0" applyBorderFormats="0" applyFontFormats="0" applyPatternFormats="0" applyAlignmentFormats="0" applyWidthHeightFormats="0">
  <queryTableRefresh nextId="55">
    <queryTableFields count="25">
      <queryTableField id="1" name="PARTNER NAME" tableColumnId="1"/>
      <queryTableField id="2" name="Week" tableColumnId="2"/>
      <queryTableField id="3" name="Original StandBy Pay Hours" tableColumnId="3"/>
      <queryTableField id="4" name="StandBy Pay Hours" tableColumnId="4"/>
      <queryTableField id="30" name="Guaranteed StandBy Hours" tableColumnId="30"/>
      <queryTableField id="5" name="StandbyExtraHours" tableColumnId="5"/>
      <queryTableField id="6" name="Core Revenue" tableColumnId="6"/>
      <queryTableField id="7" name="% of Revenue Hours to Forecast" tableColumnId="7"/>
      <queryTableField id="8" name="StandbyTopUp" tableColumnId="8"/>
      <queryTableField id="9" name="Total Earnings" tableColumnId="9"/>
      <queryTableField id="41" name="DaysWorked" tableColumnId="23"/>
      <queryTableField id="36" name="ActivationDays" tableColumnId="13"/>
      <queryTableField id="37" name="In-Service" tableColumnId="16"/>
      <queryTableField id="38" name="STBY Revenue Hours" tableColumnId="17"/>
      <queryTableField id="39" name="STBY Unproductive" tableColumnId="18"/>
      <queryTableField id="53" name="Standby Guarantee Hours" tableColumnId="24"/>
      <queryTableField id="40" name="STBY Utilization" tableColumnId="20"/>
      <queryTableField id="10" name="Contract Hours Incentive" tableColumnId="10"/>
      <queryTableField id="12" name="Total Scheduled Duty Duration (Hours)" tableColumnId="12"/>
      <queryTableField id="14" name="Total Duty Violation" tableColumnId="14"/>
      <queryTableField id="15" name="Total Revenue Hours" tableColumnId="15"/>
      <queryTableField id="19" name="Per Revenue Supply Hour Rate" tableColumnId="19"/>
      <queryTableField id="11" name="Core Hours Worked" tableColumnId="11"/>
      <queryTableField id="21" name="Top Up Incentive Rate" tableColumnId="21"/>
      <queryTableField id="22" name="Core Rate Guarante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312568-2D77-4A64-BDDB-005413003A0A}" name="PayPeriod" displayName="PayPeriod" ref="A1:E3" totalsRowShown="0" headerRowDxfId="82" dataDxfId="81">
  <autoFilter ref="A1:E3" xr:uid="{8D312568-2D77-4A64-BDDB-005413003A0A}"/>
  <tableColumns count="5">
    <tableColumn id="1" xr3:uid="{12D21E4C-DFDC-4933-90F6-E33BA9277AD8}" name="Start Date" dataDxfId="80"/>
    <tableColumn id="2" xr3:uid="{F44924D8-9074-4E3B-95F4-E0B0AAF6CED3}" name="End Date" dataDxfId="79">
      <calculatedColumnFormula>PayPeriod[[#This Row],[Start Date]]+6</calculatedColumnFormula>
    </tableColumn>
    <tableColumn id="4" xr3:uid="{AFCB1FF7-B88A-45C6-AA08-4D9D289A93CB}" name="Week" dataDxfId="78"/>
    <tableColumn id="5" xr3:uid="{4F9DA10E-4791-474C-BC1E-748123857E93}" name="% of Pay Hours" dataDxfId="77"/>
    <tableColumn id="6" xr3:uid="{A5187529-810F-4AAD-A9B4-4C4354217FCE}" name="Liquidated Damage" dataDxfId="76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A56D16-C5C3-4380-9A4A-E746576C3215}" name="PartnerRateMissing" displayName="PartnerRateMissing" ref="A1:Q2" tableType="queryTable" insertRow="1" totalsRowShown="0">
  <autoFilter ref="A1:Q2" xr:uid="{ABA56D16-C5C3-4380-9A4A-E746576C3215}"/>
  <tableColumns count="17">
    <tableColumn id="1" xr3:uid="{112613DB-F7D0-459F-B43D-13D4661E97E2}" uniqueName="1" name="PARTNER NAME" queryTableFieldId="1"/>
    <tableColumn id="2" xr3:uid="{CDD02412-9824-4294-B576-0F6520675C9C}" uniqueName="2" name="Week" queryTableFieldId="2"/>
    <tableColumn id="6" xr3:uid="{04B38D56-A020-43A4-958E-0C6D7B74BA7A}" uniqueName="6" name="Driver Name" queryTableFieldId="18"/>
    <tableColumn id="3" xr3:uid="{7184C21A-A001-4BD7-ADF6-3B2A92D35FE9}" uniqueName="3" name="Total Revenue Hours" queryTableFieldId="3"/>
    <tableColumn id="4" xr3:uid="{CF98AEE0-6C7B-4E9F-B106-3A57ECA00CAE}" uniqueName="4" name="Total Boardings" queryTableFieldId="4"/>
    <tableColumn id="5" xr3:uid="{0D3ECDF0-3944-46C0-A390-33924791B201}" uniqueName="5" name="Bonus Hours" queryTableFieldId="5"/>
    <tableColumn id="7" xr3:uid="{7CCA85B4-3AB6-4398-9A4A-A7EDA801EAD4}" uniqueName="7" name="Required Hours" queryTableFieldId="7"/>
    <tableColumn id="8" xr3:uid="{84054D81-1B0C-4832-A619-80D2FD6A1A81}" uniqueName="8" name="Per Revenue Supply Hour Rate" queryTableFieldId="8"/>
    <tableColumn id="9" xr3:uid="{417693CF-1F79-4B2F-A002-B3F955BEBFAD}" uniqueName="9" name="Top Up Incentive Rate" queryTableFieldId="9"/>
    <tableColumn id="10" xr3:uid="{552D6C7E-6D3E-4973-9537-099BBEF0BDE1}" uniqueName="10" name="Core Rate Guarantee" queryTableFieldId="10"/>
    <tableColumn id="11" xr3:uid="{201BA599-7180-4681-BDE0-F652B658C10C}" uniqueName="11" name="% of Supply Hours to Forecast Tier 1" queryTableFieldId="11"/>
    <tableColumn id="12" xr3:uid="{FA4B4B60-ADF9-4553-9004-76B629F9741A}" uniqueName="12" name="% of Supply Hours to Forecast Tier 2" queryTableFieldId="12"/>
    <tableColumn id="13" xr3:uid="{21C2E9B7-37A8-478E-9C1F-E80D09EC3FB2}" uniqueName="13" name="% of Supply Hours to Forecast Tier 3" queryTableFieldId="13"/>
    <tableColumn id="14" xr3:uid="{F5924A71-5E49-408C-978F-DCFC2071B47C}" uniqueName="14" name="Incentive Payment Tier 1" queryTableFieldId="14"/>
    <tableColumn id="15" xr3:uid="{124C9314-B4E7-4D56-8643-63DF9117843D}" uniqueName="15" name="Incentive Payment Tier 2" queryTableFieldId="15"/>
    <tableColumn id="16" xr3:uid="{7025806A-EAF9-444B-8A9C-8F4D2A022ADD}" uniqueName="16" name="Incentive Payment Tier 3" queryTableFieldId="16"/>
    <tableColumn id="17" xr3:uid="{937D21C0-52AB-48DA-AF37-C72A51515F17}" uniqueName="17" name="Fare Rate" queryTableField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3B1D660-EDF5-405D-8C1D-CDA30667BE7B}" name="GOLINKMissingRate" displayName="GOLINKMissingRate" ref="A1:O2" tableType="queryTable" insertRow="1" totalsRowShown="0">
  <autoFilter ref="A1:O2" xr:uid="{13B1D660-EDF5-405D-8C1D-CDA30667BE7B}"/>
  <tableColumns count="15">
    <tableColumn id="1" xr3:uid="{5A99DC02-FA33-44E4-BB09-4B7854F68321}" uniqueName="1" name="PARTNER NAME" queryTableFieldId="1"/>
    <tableColumn id="2" xr3:uid="{5088F978-D525-4622-820A-42F9023F47C2}" uniqueName="2" name="Week" queryTableFieldId="2"/>
    <tableColumn id="3" xr3:uid="{DF62EA27-B9DE-4D7E-8A97-882294D53155}" uniqueName="3" name="Total Revenue Hours" queryTableFieldId="3"/>
    <tableColumn id="4" xr3:uid="{F239965B-1BBB-4FF4-97F4-0BB19B89367C}" uniqueName="4" name="Core Hours Worked" queryTableFieldId="4"/>
    <tableColumn id="5" xr3:uid="{BAB5321A-D88A-4831-A47F-CDB8960F59FE}" uniqueName="5" name="Total Scheduled Duty Duration (Hours)" queryTableFieldId="5"/>
    <tableColumn id="6" xr3:uid="{F925A342-9DD5-41E4-9E98-B1ACA39539D1}" uniqueName="6" name="Required Hours" queryTableFieldId="6"/>
    <tableColumn id="7" xr3:uid="{F76C58A6-60FA-41F4-8B39-86BD1122BBBA}" uniqueName="7" name="Per Revenue Supply Hour Rate" queryTableFieldId="7"/>
    <tableColumn id="8" xr3:uid="{0508A1B6-669E-4874-A39C-E5F5D7D6523F}" uniqueName="8" name="Top Up Incentive Rate" queryTableFieldId="8"/>
    <tableColumn id="9" xr3:uid="{E2A7787E-1C99-4711-93FB-CD2AC7071965}" uniqueName="9" name="Core Rate Guarantee" queryTableFieldId="9"/>
    <tableColumn id="10" xr3:uid="{B2C7290E-DD4A-4197-8317-620152FDC226}" uniqueName="10" name="% of Supply Hours to Forecast Tier 1" queryTableFieldId="10"/>
    <tableColumn id="11" xr3:uid="{0E2528EF-556C-4CF0-8923-1A39CED42771}" uniqueName="11" name="% of Supply Hours to Forecast Tier 2" queryTableFieldId="11"/>
    <tableColumn id="12" xr3:uid="{C024296D-5759-401D-9B8B-145A3608E873}" uniqueName="12" name="% of Supply Hours to Forecast Tier 3" queryTableFieldId="12"/>
    <tableColumn id="13" xr3:uid="{271F4978-2EB9-490F-9D91-86F3F3BE1013}" uniqueName="13" name="Incentive Payment Tier 1" queryTableFieldId="13"/>
    <tableColumn id="14" xr3:uid="{688A4DDB-303E-4625-926F-D23B98B4E051}" uniqueName="14" name="Incentive Payment Tier 2" queryTableFieldId="14"/>
    <tableColumn id="15" xr3:uid="{A614B637-7C20-4229-B0E8-46DB3F4591A0}" uniqueName="15" name="Incentive Payment Tier 3" queryTableFieldId="1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13B44-5ABD-4633-A39C-5FB3DD343D4E}" name="Coupon" displayName="Coupon" ref="A1:F5" tableType="queryTable" totalsRowShown="0">
  <autoFilter ref="A1:F5" xr:uid="{33E13B44-5ABD-4633-A39C-5FB3DD343D4E}"/>
  <tableColumns count="6">
    <tableColumn id="1" xr3:uid="{2D80083C-DEE9-46E0-9FA9-C34973E02212}" uniqueName="1" name="Last" queryTableFieldId="1"/>
    <tableColumn id="2" xr3:uid="{0A629776-387F-4E92-BAAD-9D367B394D3D}" uniqueName="2" name="First" queryTableFieldId="2"/>
    <tableColumn id="3" xr3:uid="{C53C8434-DB2D-4D1E-B4CE-07BAEF5D4F6C}" uniqueName="3" name="Coupons Collected" queryTableFieldId="3"/>
    <tableColumn id="6" xr3:uid="{C8137415-5CA5-4B15-9D37-307B49F6903C}" uniqueName="6" name="Coupon Value" queryTableFieldId="6"/>
    <tableColumn id="4" xr3:uid="{DF6637DF-A685-4B17-B946-21BC80AB05A9}" uniqueName="4" name="Name" queryTableFieldId="4"/>
    <tableColumn id="5" xr3:uid="{117DE2CF-4F41-4D91-8D6A-7BDEA4E52A25}" uniqueName="5" name="PARTNER NAME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46033BA-6CEC-4398-8B84-F72BCAE85D0A}" name="StandbyADAHours" displayName="StandbyADAHours" ref="A1:P35" tableType="queryTable" totalsRowShown="0">
  <autoFilter ref="A1:P35" xr:uid="{446033BA-6CEC-4398-8B84-F72BCAE85D0A}"/>
  <tableColumns count="16">
    <tableColumn id="1" xr3:uid="{A3D25004-2C2C-4B17-A487-A9BE53F662B4}" uniqueName="1" name="PARTNER NAME" queryTableFieldId="1"/>
    <tableColumn id="2" xr3:uid="{BAB8265F-343F-487B-832D-039ECF8B0D31}" uniqueName="2" name="Driver Name" queryTableFieldId="2"/>
    <tableColumn id="3" xr3:uid="{0091E07B-7300-46E0-9645-E816B7DDB2DA}" uniqueName="3" name="Week" queryTableFieldId="3"/>
    <tableColumn id="4" xr3:uid="{5D30AE4F-1F14-4FFE-8EA8-ABE6D46B700E}" uniqueName="4" name="Date" queryTableFieldId="4"/>
    <tableColumn id="5" xr3:uid="{B646D365-280A-4CC4-84A2-38EC97A82A95}" uniqueName="5" name="Total Revenue Hours" queryTableFieldId="5"/>
    <tableColumn id="6" xr3:uid="{CC4E3BE6-933E-4712-A5AA-59FB82D5F6E2}" uniqueName="6" name="Core Hours Worked" queryTableFieldId="6"/>
    <tableColumn id="7" xr3:uid="{5DA08220-F0EB-4E74-B4A8-F0ED7D6899B9}" uniqueName="7" name="Total Scheduled Duty Duration (Hours)" queryTableFieldId="7"/>
    <tableColumn id="10" xr3:uid="{609C5D0C-85B8-4C0D-B4E1-D433D3990778}" uniqueName="10" name="Total Boardings" queryTableFieldId="10"/>
    <tableColumn id="13" xr3:uid="{401D8508-EF79-4983-A09E-ED6CF6A1B283}" uniqueName="13" name="Total Revenue Hours - Original" queryTableFieldId="13"/>
    <tableColumn id="8" xr3:uid="{E2188034-7CB2-461B-A337-4A0ADF130D2D}" uniqueName="8" name="ActivationDays" queryTableFieldId="17"/>
    <tableColumn id="9" xr3:uid="{2378439D-1373-47DE-8A47-D900774E099E}" uniqueName="9" name="In-Service" queryTableFieldId="18"/>
    <tableColumn id="14" xr3:uid="{D6F8E869-C4FC-4857-BF35-EB6F58FB6280}" uniqueName="14" name="STBY Revenue Hours" queryTableFieldId="19"/>
    <tableColumn id="15" xr3:uid="{540B877E-5A79-499D-8765-41BF9B74DFDE}" uniqueName="15" name="STBY Unproductive" queryTableFieldId="20"/>
    <tableColumn id="16" xr3:uid="{E495D684-059B-4618-88B2-D4E8A18F43D8}" uniqueName="16" name="STBY Utilization" queryTableFieldId="21"/>
    <tableColumn id="11" xr3:uid="{45C03C17-C5A8-40E8-9423-0E1BF48C680B}" uniqueName="11" name="StandBy Pay Hours" queryTableFieldId="11"/>
    <tableColumn id="12" xr3:uid="{8ED76B84-D82A-4256-8A9C-0DBD7C9D1BCB}" uniqueName="12" name="Project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FFB985B-FD2F-447C-B733-93800A7938F0}" name="StandbyGOLINKHours" displayName="StandbyGOLINKHours" ref="A1:O4" tableType="queryTable" totalsRowShown="0">
  <autoFilter ref="A1:O4" xr:uid="{3FFB985B-FD2F-447C-B733-93800A7938F0}"/>
  <tableColumns count="15">
    <tableColumn id="1" xr3:uid="{82C08F0A-1128-4FCD-B347-A39B867571BD}" uniqueName="1" name="PARTNER NAME" queryTableFieldId="1"/>
    <tableColumn id="2" xr3:uid="{63940088-9AD1-4733-8607-1F72C3074EF0}" uniqueName="2" name="Driver Name" queryTableFieldId="2"/>
    <tableColumn id="3" xr3:uid="{27CC0B59-6C43-4FC6-B972-526461A40DEE}" uniqueName="3" name="Week" queryTableFieldId="3"/>
    <tableColumn id="4" xr3:uid="{9D6FEDA8-4F28-46F3-82A2-5339E027ECE4}" uniqueName="4" name="Date" queryTableFieldId="4"/>
    <tableColumn id="5" xr3:uid="{953E516E-9C55-4B69-A7CE-321E05D359E1}" uniqueName="5" name="Total Revenue Hours" queryTableFieldId="5"/>
    <tableColumn id="6" xr3:uid="{3996AB95-6CE2-43FE-90FB-05CE55996CF1}" uniqueName="6" name="Core Hours Worked" queryTableFieldId="6"/>
    <tableColumn id="7" xr3:uid="{DE94060B-6644-44A5-90D3-E77FFF01D7C2}" uniqueName="7" name="Total Scheduled Duty Duration (Hours)" queryTableFieldId="7"/>
    <tableColumn id="8" xr3:uid="{CE418D77-D6D7-4B92-B2F2-5CE2C70C08B5}" uniqueName="8" name="Total Duty Violation" queryTableFieldId="8"/>
    <tableColumn id="9" xr3:uid="{967B26CE-E928-46E9-B025-1E8B6EF118CD}" uniqueName="9" name="ActivationDays" queryTableFieldId="15"/>
    <tableColumn id="10" xr3:uid="{4F0DF3AA-F598-4601-9426-AA5913789E5D}" uniqueName="10" name="In-Service" queryTableFieldId="16"/>
    <tableColumn id="13" xr3:uid="{77686FD6-99BA-42E9-879F-2E7DDD1CD66A}" uniqueName="13" name="STBY Revenue Hours" queryTableFieldId="17"/>
    <tableColumn id="14" xr3:uid="{7AFC979C-B10F-41D4-864E-A97B938C6D8A}" uniqueName="14" name="STBY Unproductive" queryTableFieldId="18"/>
    <tableColumn id="15" xr3:uid="{D06470C6-39D1-4478-B566-B0FF1D35480D}" uniqueName="15" name="STBY Utilization" queryTableFieldId="19"/>
    <tableColumn id="11" xr3:uid="{2941B7C8-1E4A-44AA-BDA1-3E2AC8486008}" uniqueName="11" name="StandBy Pay Hours" queryTableFieldId="11"/>
    <tableColumn id="12" xr3:uid="{E996A55D-4268-40F3-A7FF-C11141CC4092}" uniqueName="12" name="Project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7A60DC-DD14-4B6E-B615-520073B48967}" name="SumSTBYTracker" displayName="SumSTBYTracker" ref="A1:G7" tableType="queryTable" totalsRowShown="0">
  <autoFilter ref="A1:G7" xr:uid="{117A60DC-DD14-4B6E-B615-520073B48967}"/>
  <tableColumns count="7">
    <tableColumn id="1" xr3:uid="{3BEA4DB6-16EC-4E5F-8E43-3D5B313749B9}" uniqueName="1" name="PARTNER NAME" queryTableFieldId="1" dataDxfId="73"/>
    <tableColumn id="2" xr3:uid="{8D3FD4E8-17E8-4AEC-B4DA-D0E698DFD75F}" uniqueName="2" name="Week" queryTableFieldId="2" dataDxfId="72"/>
    <tableColumn id="3" xr3:uid="{C55D64BF-8330-4173-AC00-1E47DBB4AFA6}" uniqueName="3" name="DaysActivated" queryTableFieldId="3"/>
    <tableColumn id="4" xr3:uid="{497F5157-0DEC-4537-B46E-7A9FC440D385}" uniqueName="4" name="In-Service" queryTableFieldId="4"/>
    <tableColumn id="5" xr3:uid="{8521F8C1-3485-40CE-B003-4299CFC74B04}" uniqueName="5" name="Revenue Hours" queryTableFieldId="5"/>
    <tableColumn id="6" xr3:uid="{3338FB2B-C41B-43C1-BF4B-A74D9F94CA94}" uniqueName="6" name="Unproductive" queryTableFieldId="6"/>
    <tableColumn id="7" xr3:uid="{31852465-B6D3-447F-B3F5-6E0E61CAD8A5}" uniqueName="7" name="Utilization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77DDB5-54D4-4AA2-B75A-DCC19F83B210}" name="ADAHours" displayName="ADAHours" ref="A1:AD44" tableType="queryTable" totalsRowShown="0">
  <autoFilter ref="A1:AD44" xr:uid="{8577DDB5-54D4-4AA2-B75A-DCC19F83B210}"/>
  <tableColumns count="30">
    <tableColumn id="1" xr3:uid="{C4D88F1E-4107-4C19-9598-15F525505183}" uniqueName="1" name="PARTNER NAME" queryTableFieldId="1" dataDxfId="71"/>
    <tableColumn id="2" xr3:uid="{979D828B-851C-4641-963D-ADA7B1B3F347}" uniqueName="2" name="Week" queryTableFieldId="2" dataDxfId="70"/>
    <tableColumn id="26" xr3:uid="{666E7BC4-5A29-4AD3-856B-18BD87154CA6}" uniqueName="26" name="Core Hours Worked" queryTableFieldId="56"/>
    <tableColumn id="5" xr3:uid="{DC8CAC33-23DC-47BB-A812-91BDE89072B1}" uniqueName="5" name="Required Hours" queryTableFieldId="5"/>
    <tableColumn id="3" xr3:uid="{36603641-55A0-4070-91FD-323AB103D977}" uniqueName="3" name="Total Revenue Hours" queryTableFieldId="3" dataDxfId="69"/>
    <tableColumn id="17" xr3:uid="{E51C09C0-D22C-4763-A0BF-887933376EE5}" uniqueName="17" name="% of Revenue Hours to Forecast" queryTableFieldId="17"/>
    <tableColumn id="24" xr3:uid="{AC936E5F-D397-4688-B93B-C730A73FA4FB}" uniqueName="24" name="Bonus Hours" queryTableFieldId="33"/>
    <tableColumn id="16" xr3:uid="{F0E49667-D310-4755-BD30-D3216BD06D00}" uniqueName="16" name="Core Revenue" queryTableFieldId="16" dataDxfId="68"/>
    <tableColumn id="21" xr3:uid="{40A31A28-FB1D-4480-A0E3-B7DD61431229}" uniqueName="21" name="Contract Hours Incentive" queryTableFieldId="21"/>
    <tableColumn id="33" xr3:uid="{0EF453CA-69C0-4404-81CB-B0191BC4AAC7}" uniqueName="33" name="Bonus" queryTableFieldId="70"/>
    <tableColumn id="23" xr3:uid="{2A8F7415-9AC9-414D-88D3-217252F4D911}" uniqueName="23" name="Total Earnings" queryTableFieldId="23"/>
    <tableColumn id="32" xr3:uid="{A0FD5A3D-F333-44FE-8931-EDA3C98C0A71}" uniqueName="32" name="Total Revenue Hours - Original" queryTableFieldId="146"/>
    <tableColumn id="27" xr3:uid="{B28C9B24-2217-4B95-B5C6-D10D92848C40}" uniqueName="27" name="Total Scheduled Duty Duration (hours)" queryTableFieldId="57"/>
    <tableColumn id="18" xr3:uid="{ED6AD83C-E2AF-4FA1-9AF5-0070BCB8A8D5}" uniqueName="18" name="Contract Hours Incentive Tier 1" queryTableFieldId="18"/>
    <tableColumn id="19" xr3:uid="{3826A5DC-6E83-4D40-914E-3DD6B0A4A110}" uniqueName="19" name="Contract Hours Incentive Tier 2" queryTableFieldId="19"/>
    <tableColumn id="20" xr3:uid="{8D368839-21C1-4B93-BB44-C399AAFB715B}" uniqueName="20" name="Contract Hours Incentive Tier 3" queryTableFieldId="20"/>
    <tableColumn id="4" xr3:uid="{6A01C445-BB57-4603-8389-073244B102BF}" uniqueName="4" name="Total Boardings" queryTableFieldId="4"/>
    <tableColumn id="6" xr3:uid="{7CF63556-B63C-4014-9133-1B898500A13B}" uniqueName="6" name="Per Revenue Supply Hour Rate" queryTableFieldId="6"/>
    <tableColumn id="7" xr3:uid="{7BB0AF51-B582-4DDF-A92E-87D711075DB6}" uniqueName="7" name="Top Up Incentive Rate" queryTableFieldId="7"/>
    <tableColumn id="8" xr3:uid="{AA60DABD-76B2-4323-B529-961B4169979F}" uniqueName="8" name="Core Rate Guarantee" queryTableFieldId="8"/>
    <tableColumn id="9" xr3:uid="{71D6C0C0-F7D0-40EE-ADF1-861C33C71D94}" uniqueName="9" name="% of Supply Hours to Forecast Tier 1" queryTableFieldId="9"/>
    <tableColumn id="10" xr3:uid="{7D850211-2A66-4639-B22C-F47A42647235}" uniqueName="10" name="% of Supply Hours to Forecast Tier 2" queryTableFieldId="10"/>
    <tableColumn id="11" xr3:uid="{B632E2CD-8556-429D-A35A-2C565460B80E}" uniqueName="11" name="% of Supply Hours to Forecast Tier 3" queryTableFieldId="11"/>
    <tableColumn id="12" xr3:uid="{BB4CD1FB-3D55-4819-92F3-2C89DA6AC684}" uniqueName="12" name="Incentive Payment Tier 1" queryTableFieldId="12"/>
    <tableColumn id="13" xr3:uid="{1BB8BF77-AD38-4201-BC65-28A7BA0DB5D8}" uniqueName="13" name="Incentive Payment Tier 2" queryTableFieldId="13"/>
    <tableColumn id="14" xr3:uid="{3E1BF34E-2C07-441D-8643-985DCCD5725D}" uniqueName="14" name="Incentive Payment Tier 3" queryTableFieldId="14"/>
    <tableColumn id="28" xr3:uid="{23ADC9ED-6879-463B-95AF-3F487404035A}" uniqueName="28" name="Core Bonus Rev" queryTableFieldId="58"/>
    <tableColumn id="29" xr3:uid="{7E4D6EE0-9C81-4DDF-A924-0FE13234E5FC}" uniqueName="29" name="Bonus Tier 1" queryTableFieldId="59"/>
    <tableColumn id="30" xr3:uid="{0396C5FD-FA56-4BA2-907A-7717AC7D0B3B}" uniqueName="30" name="Bonus Tier 2" queryTableFieldId="60"/>
    <tableColumn id="31" xr3:uid="{307E7256-2DC6-409C-986E-3BA6FDE8FAD9}" uniqueName="31" name="Bonus Tier 3" queryTableFieldId="6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095F6F-8279-4D29-9B6C-ACA807732F67}" name="ADA_FARE" displayName="ADA_FARE" ref="A1:J2837" tableType="queryTable" totalsRowShown="0">
  <autoFilter ref="A1:J2837" xr:uid="{84095F6F-8279-4D29-9B6C-ACA807732F67}"/>
  <tableColumns count="10">
    <tableColumn id="7" xr3:uid="{0E2FCE8E-A3A3-4F5F-83B4-856809564020}" uniqueName="7" name="Week" queryTableFieldId="7" dataDxfId="67"/>
    <tableColumn id="1" xr3:uid="{BAE6BFC5-6B65-4FD1-B5A8-892125116494}" uniqueName="1" name="Date" queryTableFieldId="1" dataDxfId="66"/>
    <tableColumn id="2" xr3:uid="{78D981CB-7050-4209-96F4-49BCCCFFA2B3}" uniqueName="2" name="Driver Name" queryTableFieldId="2" dataDxfId="65"/>
    <tableColumn id="3" xr3:uid="{65F16D11-A21D-43DB-B954-9A7019AE9DE4}" uniqueName="3" name="Rider Name" queryTableFieldId="3"/>
    <tableColumn id="5" xr3:uid="{4872C721-5E00-48E6-BC88-BBB4DDE8EBEF}" uniqueName="5" name="Fare Cost" queryTableFieldId="19"/>
    <tableColumn id="6" xr3:uid="{4B92F45D-22EF-4886-86DF-A08F37682F5C}" uniqueName="6" name="PARTNER NAME" queryTableFieldId="6" dataDxfId="64"/>
    <tableColumn id="4" xr3:uid="{E9863A3E-DB81-406D-8CEC-D58A9D6C5126}" uniqueName="4" name="Duty ID" queryTableFieldId="22"/>
    <tableColumn id="8" xr3:uid="{19BCA834-2CC4-406B-B43A-9E8B30D793AA}" uniqueName="8" name="Pickup Arrived At" queryTableFieldId="23"/>
    <tableColumn id="9" xr3:uid="{E38D7738-B178-4F2D-B5C2-F7798067B9CB}" uniqueName="9" name="Dropoff Arrived At" queryTableFieldId="24"/>
    <tableColumn id="10" xr3:uid="{829DCB89-0B2D-45A7-9379-7DC362AE797A}" uniqueName="10" name="Dropoff Completed At" queryTableFieldId="2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14D4F3-5657-492C-B4C9-4146BFA66E89}" name="ADA" displayName="ADA" ref="A1:BG340" tableType="queryTable" totalsRowShown="0">
  <autoFilter ref="A1:BG340" xr:uid="{4014D4F3-5657-492C-B4C9-4146BFA66E89}"/>
  <tableColumns count="59">
    <tableColumn id="1" xr3:uid="{BBB6B95A-77C2-4F61-A074-BA2AEA134819}" uniqueName="1" name="Driver Name" queryTableFieldId="1" dataDxfId="63"/>
    <tableColumn id="44" xr3:uid="{C318A652-7D8F-424A-8EB3-C450E947B736}" uniqueName="44" name="Week" queryTableFieldId="44" dataDxfId="62"/>
    <tableColumn id="43" xr3:uid="{911AAE9A-B757-493E-9D06-F8B39DA293A2}" uniqueName="43" name="Date" queryTableFieldId="43" dataDxfId="61"/>
    <tableColumn id="19" xr3:uid="{D5046B93-2DC5-4AF7-8B02-962EFDEA5971}" uniqueName="19" name="Total Revenue Hours" queryTableFieldId="19" dataDxfId="60"/>
    <tableColumn id="48" xr3:uid="{13A47624-ACAD-4117-A5AE-62AFC1C08588}" uniqueName="48" name="Bonus Hours" queryTableFieldId="55"/>
    <tableColumn id="34" xr3:uid="{48BF38EE-E5A5-44CA-8CAF-C838001D3CB9}" uniqueName="34" name="Total Boardings" queryTableFieldId="34" dataDxfId="59"/>
    <tableColumn id="13" xr3:uid="{9A5F4270-6559-4B95-834A-C0B77B1A9CEB}" uniqueName="13" name="First Seen In Service Area Time" queryTableFieldId="13" dataDxfId="58"/>
    <tableColumn id="14" xr3:uid="{94738A00-2306-4C84-98E5-D4E845FE8DF7}" uniqueName="14" name="Last Seen In Service Area Time" queryTableFieldId="14" dataDxfId="57"/>
    <tableColumn id="42" xr3:uid="{C906493E-8150-49A0-9D0F-7F73FA67C527}" uniqueName="42" name="PARTNER NAME" queryTableFieldId="42" dataDxfId="56"/>
    <tableColumn id="2" xr3:uid="{495EA2DC-A0C9-4F3D-9CA8-9C020B157E37}" uniqueName="2" name="Provider" queryTableFieldId="2"/>
    <tableColumn id="3" xr3:uid="{9CE2EE2A-B7A9-4870-A384-61BCB991258E}" uniqueName="3" name="Notes" queryTableFieldId="3"/>
    <tableColumn id="4" xr3:uid="{58221748-F027-4B11-8CE4-95EE80D4EDBF}" uniqueName="4" name="Duty ID" queryTableFieldId="4"/>
    <tableColumn id="5" xr3:uid="{72435C85-08DA-4C3F-8787-E7143F972206}" uniqueName="5" name="Duty Identifier" queryTableFieldId="5"/>
    <tableColumn id="6" xr3:uid="{8DD6D9BA-38DF-4602-81C8-E2FE02C062C7}" uniqueName="6" name="Duty Created Time" queryTableFieldId="6" dataDxfId="55"/>
    <tableColumn id="7" xr3:uid="{CAAB9C35-62FF-4EDA-81EF-00A5D7D57DF7}" uniqueName="7" name="Duty Scheduled Start Time" queryTableFieldId="7" dataDxfId="54"/>
    <tableColumn id="8" xr3:uid="{6188D2E9-3A00-4704-BE4F-66B271CAFE44}" uniqueName="8" name="Duty Actual Started Time" queryTableFieldId="8" dataDxfId="53"/>
    <tableColumn id="9" xr3:uid="{34662871-4BAC-48F0-B1F1-F59F6F5C5344}" uniqueName="9" name="Duty Scheduled End Time" queryTableFieldId="9" dataDxfId="52"/>
    <tableColumn id="10" xr3:uid="{76EF70E1-3F6F-43D6-B07D-B4D1BF54ACAE}" uniqueName="10" name="Duty Actual Completed Time" queryTableFieldId="10" dataDxfId="51"/>
    <tableColumn id="11" xr3:uid="{9AF80F7D-6182-4409-BB9B-582446E66F24}" uniqueName="11" name="Duty Cancelled Time" queryTableFieldId="11"/>
    <tableColumn id="12" xr3:uid="{4C5AA125-6674-4378-B9D7-B2082799FE92}" uniqueName="12" name="Duty Status" queryTableFieldId="12"/>
    <tableColumn id="15" xr3:uid="{E115EA66-29A2-4E5E-B2F8-4D23A676D1B8}" uniqueName="15" name="Total Duty Duration (hours)" queryTableFieldId="15" dataDxfId="50"/>
    <tableColumn id="16" xr3:uid="{372B0027-DEB0-4A61-93AA-98E6BC8FFBB1}" uniqueName="16" name="Total Scheduled Duty Duration (hours)" queryTableFieldId="16" dataDxfId="49"/>
    <tableColumn id="17" xr3:uid="{CFAB6ED5-54E1-45E9-9493-D584F932DF6E}" uniqueName="17" name="Total Travel Distance (Mi)" queryTableFieldId="17" dataDxfId="48"/>
    <tableColumn id="18" xr3:uid="{F6501181-0ABC-4376-8E9A-D28F805F572B}" uniqueName="18" name="Total Revenue Distance (Mi)" queryTableFieldId="18" dataDxfId="47"/>
    <tableColumn id="20" xr3:uid="{DEF32CDE-FB92-41E3-A701-9D609C342740}" uniqueName="20" name="Distance Without Passengers (Mi)" queryTableFieldId="20" dataDxfId="46"/>
    <tableColumn id="21" xr3:uid="{3B4F8597-F523-47DD-99CC-835DB3367FB4}" uniqueName="21" name="Total Time Without Passengers (hours)" queryTableFieldId="21" dataDxfId="45"/>
    <tableColumn id="22" xr3:uid="{CABA7145-D85C-4074-9504-48B662369353}" uniqueName="22" name="Pause Duration while In Progress (min)" queryTableFieldId="22" dataDxfId="44"/>
    <tableColumn id="23" xr3:uid="{A2AFDFD2-88A5-4661-B40D-801A860C79F8}" uniqueName="23" name="Notes_1" queryTableFieldId="23"/>
    <tableColumn id="24" xr3:uid="{8CEBCE4B-DA6A-48AC-A9DE-FE210D6ED419}" uniqueName="24" name="Total Actual Break (hours)" queryTableFieldId="24" dataDxfId="43"/>
    <tableColumn id="25" xr3:uid="{4A8486B5-638D-4969-B37C-615D026E2309}" uniqueName="25" name="Total Number of Breaks" queryTableFieldId="25" dataDxfId="42"/>
    <tableColumn id="26" xr3:uid="{7ADD6119-A252-49CF-BEF0-0DF91F7DEEBC}" uniqueName="26" name="Total Scheduled Break (hours)" queryTableFieldId="26" dataDxfId="41"/>
    <tableColumn id="27" xr3:uid="{D93EF08A-A1AF-417C-B2E1-3F3967F3BB9D}" uniqueName="27" name="Total Break Distance (Mi)" queryTableFieldId="27" dataDxfId="40"/>
    <tableColumn id="28" xr3:uid="{346AB998-FD3F-474F-93D9-617FB28F6B63}" uniqueName="28" name="Break Times" queryTableFieldId="28"/>
    <tableColumn id="29" xr3:uid="{B250C149-2801-404A-8029-9CE91C0E092F}" uniqueName="29" name="Vehicle Identifier" queryTableFieldId="29"/>
    <tableColumn id="30" xr3:uid="{48DE4808-7363-4C64-A6DA-7733E21E5A6C}" uniqueName="30" name="Vehicle License Plate" queryTableFieldId="30"/>
    <tableColumn id="31" xr3:uid="{66EFCF38-54BA-463E-A4D9-D9E338E09A19}" uniqueName="31" name="Vehicle Type Name" queryTableFieldId="31"/>
    <tableColumn id="32" xr3:uid="{49D6F2F3-303B-4A02-855D-ECEA85B19048}" uniqueName="32" name="Fleet Name" queryTableFieldId="32"/>
    <tableColumn id="33" xr3:uid="{D7235D69-EDAE-4A38-A2AE-02149A363314}" uniqueName="33" name="Fleet Type" queryTableFieldId="33"/>
    <tableColumn id="35" xr3:uid="{F7C56165-4FA5-460E-9189-AA9B4130F9D3}" uniqueName="35" name="Rider Mobile App Bookings" queryTableFieldId="35" dataDxfId="39"/>
    <tableColumn id="36" xr3:uid="{05D952B6-DF14-4E2D-896D-CC6FAEF61C4F}" uniqueName="36" name="Rider Web Bookings" queryTableFieldId="36" dataDxfId="38"/>
    <tableColumn id="55" xr3:uid="{CA3D7C85-07A2-4230-8C02-55A94DF11970}" uniqueName="55" name="AI Chat Bookings" queryTableFieldId="88"/>
    <tableColumn id="59" xr3:uid="{226ACDB3-810E-4EEC-B109-1D9D9A3839A0}" uniqueName="59" name="Open Bookings Boardings" queryTableFieldId="97"/>
    <tableColumn id="37" xr3:uid="{FD9970D9-EFC4-4062-B57A-51714AD51B0A}" uniqueName="37" name="Driver App Bookings" queryTableFieldId="37" dataDxfId="37"/>
    <tableColumn id="38" xr3:uid="{B3ED86FE-D154-4198-93CB-3C50FC409361}" uniqueName="38" name="Admin Panel Bookings" queryTableFieldId="38" dataDxfId="36"/>
    <tableColumn id="39" xr3:uid="{3E957A15-677A-49D8-ACA7-CBDF64DA7172}" uniqueName="39" name="IVR Bookings" queryTableFieldId="39" dataDxfId="35"/>
    <tableColumn id="50" xr3:uid="{07D542B9-B588-4782-9AC7-81376611AA0B}" uniqueName="50" name="Total Revenue Hours - Original" queryTableFieldId="65" dataDxfId="34"/>
    <tableColumn id="40" xr3:uid="{BD68C6BB-172B-4868-99B6-7A442220D2CE}" uniqueName="40" name="AI Voice Bookings" queryTableFieldId="40" dataDxfId="33"/>
    <tableColumn id="45" xr3:uid="{798F74B3-ADE0-4C12-9D2E-43B79EEB9C2D}" uniqueName="45" name="% of Pay Hours" queryTableFieldId="52" dataDxfId="32"/>
    <tableColumn id="53" xr3:uid="{CC719A4D-A8B1-4479-BBE9-9F4EB997D3DB}" uniqueName="53" name="Index" queryTableFieldId="84"/>
    <tableColumn id="54" xr3:uid="{C14A05B4-7A67-4294-8F1A-68272E827BEF}" uniqueName="54" name="Count" queryTableFieldId="85"/>
    <tableColumn id="46" xr3:uid="{5CC1DC67-24D9-44B2-A3D7-444918C12301}" uniqueName="46" name="PH" queryTableFieldId="53"/>
    <tableColumn id="52" xr3:uid="{23389A4C-9551-4414-B5BB-1DF1099B26BA}" uniqueName="52" name="Core Hours Worked" queryTableFieldId="74"/>
    <tableColumn id="47" xr3:uid="{68CCC31F-C817-4B75-BD73-3AC85B62A85A}" uniqueName="47" name="Pay Hours" queryTableFieldId="54"/>
    <tableColumn id="41" xr3:uid="{1C85AE1F-918E-4B92-A8A0-9538E35498ED}" uniqueName="41" name="Driver Name - Original" queryTableFieldId="41"/>
    <tableColumn id="49" xr3:uid="{2F1B11C6-C509-4897-8914-3F4001F85E85}" uniqueName="49" name="SumSTBYTracker.DaysActivated" queryTableFieldId="92"/>
    <tableColumn id="51" xr3:uid="{39F2CC62-59BF-4028-92F2-2421EAF01D99}" uniqueName="51" name="SumSTBYTracker.In-Service" queryTableFieldId="93"/>
    <tableColumn id="56" xr3:uid="{4A89B323-D090-420E-8988-B80CDD1F0DCF}" uniqueName="56" name="SumSTBYTracker.Revenue Hours" queryTableFieldId="94"/>
    <tableColumn id="57" xr3:uid="{A70339F6-326C-425C-9B1B-51A9F30E261C}" uniqueName="57" name="SumSTBYTracker.Unproductive" queryTableFieldId="95"/>
    <tableColumn id="58" xr3:uid="{2B3EA2A7-6F98-480B-84CD-3341B1490456}" uniqueName="58" name="SumSTBYTracker.Utilization" queryTableFieldId="9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CB2F5F-7CB3-466D-85FC-D92F518BAFAD}" name="GOLINKHours" displayName="GOLINKHours" ref="A1:X9" tableType="queryTable" totalsRowShown="0">
  <autoFilter ref="A1:X9" xr:uid="{B6CB2F5F-7CB3-466D-85FC-D92F518BAFAD}"/>
  <tableColumns count="24">
    <tableColumn id="1" xr3:uid="{4F02B2AC-2F96-41B7-AB4B-FBD63FC0192A}" uniqueName="1" name="PARTNER NAME" queryTableFieldId="1" dataDxfId="31"/>
    <tableColumn id="2" xr3:uid="{5C6E0B02-661F-47E3-AB72-525383F33748}" uniqueName="2" name="Week" queryTableFieldId="2" dataDxfId="30"/>
    <tableColumn id="14" xr3:uid="{481F1417-7673-40C5-8B13-25A370F77AE9}" uniqueName="14" name="Core Hours Worked" queryTableFieldId="30" dataDxfId="29"/>
    <tableColumn id="4" xr3:uid="{0171360F-756D-48D5-9D63-2FBFEAE3206D}" uniqueName="4" name="Required Hours" queryTableFieldId="4"/>
    <tableColumn id="15" xr3:uid="{6F358D15-1899-4CA6-9367-998A0874AA9C}" uniqueName="15" name="Core Revenue" queryTableFieldId="15" dataDxfId="28"/>
    <tableColumn id="16" xr3:uid="{72B773E7-D42E-4894-9047-C843498F2863}" uniqueName="16" name="% of Revenue Hours to Forecast" queryTableFieldId="16"/>
    <tableColumn id="20" xr3:uid="{930A4F6B-8112-4CF4-9750-DF23FDB4CAFA}" uniqueName="20" name="Contract Hours Incentive" queryTableFieldId="20"/>
    <tableColumn id="21" xr3:uid="{883C252C-3366-46C2-9EE0-4A2A97B03ECA}" uniqueName="21" name="Total Earnings" queryTableFieldId="21"/>
    <tableColumn id="28" xr3:uid="{73AB9186-6A5E-446D-8294-7177B8351177}" uniqueName="28" name="Original Core Hours Worked" queryTableFieldId="95"/>
    <tableColumn id="22" xr3:uid="{166092B5-7850-4DD7-916C-D442261E96C5}" uniqueName="22" name="Total Scheduled Duty Duration (Hours)" queryTableFieldId="31"/>
    <tableColumn id="24" xr3:uid="{C37BF689-6A5E-475A-9F2F-5797E1DE7B44}" uniqueName="24" name="Total Duty Violation" queryTableFieldId="35"/>
    <tableColumn id="17" xr3:uid="{B209CD0C-0F9C-4C4E-BC3F-87FD8CB58B19}" uniqueName="17" name="Contract Hours Incentive Tier 1" queryTableFieldId="17"/>
    <tableColumn id="18" xr3:uid="{CAB6E66D-E680-4E03-9734-E085B0B70EFC}" uniqueName="18" name="Contract Hours Incentive Tier 2" queryTableFieldId="18"/>
    <tableColumn id="19" xr3:uid="{D82C989E-F605-4C78-A7F0-E7593D18611C}" uniqueName="19" name="Contract Hours Incentive Tier 3" queryTableFieldId="19"/>
    <tableColumn id="3" xr3:uid="{CF2D3A4D-66FE-4096-A840-95AF0C77A8CE}" uniqueName="3" name="Total Revenue Hours" queryTableFieldId="3"/>
    <tableColumn id="5" xr3:uid="{63C5B3CB-28D2-4F3C-A9B4-3139A9AE74AF}" uniqueName="5" name="Per Revenue Supply Hour Rate" queryTableFieldId="5"/>
    <tableColumn id="6" xr3:uid="{16846C8B-A782-42C4-BD14-F51AE1EE60D1}" uniqueName="6" name="Top Up Incentive Rate" queryTableFieldId="6"/>
    <tableColumn id="7" xr3:uid="{423A5357-1D56-41E9-806B-6B58AAFAE889}" uniqueName="7" name="Core Rate Guarantee" queryTableFieldId="7"/>
    <tableColumn id="8" xr3:uid="{24C939BB-B162-45F1-9265-4595C914B57E}" uniqueName="8" name="% of Supply Hours to Forecast Tier 1" queryTableFieldId="8"/>
    <tableColumn id="9" xr3:uid="{C47ECA50-60F5-41FE-839B-58DC97919F29}" uniqueName="9" name="% of Supply Hours to Forecast Tier 2" queryTableFieldId="9"/>
    <tableColumn id="10" xr3:uid="{DF2A2B09-9EDB-40B6-8E24-C4A0078DA71D}" uniqueName="10" name="% of Supply Hours to Forecast Tier 3" queryTableFieldId="10"/>
    <tableColumn id="11" xr3:uid="{5E723CC4-639A-4F7B-B783-C12C6BFB3D05}" uniqueName="11" name="Incentive Payment Tier 1" queryTableFieldId="11"/>
    <tableColumn id="12" xr3:uid="{47D1D8C0-6C9C-4AAE-9494-177977F9D4A5}" uniqueName="12" name="Incentive Payment Tier 2" queryTableFieldId="12"/>
    <tableColumn id="13" xr3:uid="{BF7B59EE-8336-4AF9-AC59-46D18D4C19AC}" uniqueName="13" name="Incentive Payment Tier 3" queryTableFieldId="1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B235FC4-F155-4CB2-B5CB-F5E11EAF76B9}" name="StandBy" displayName="StandBy" ref="A1:I7" tableType="queryTable" totalsRowShown="0">
  <autoFilter ref="A1:I7" xr:uid="{AB235FC4-F155-4CB2-B5CB-F5E11EAF76B9}"/>
  <tableColumns count="9">
    <tableColumn id="1" xr3:uid="{24DB8BB0-307F-4015-866D-1DCC805DFD35}" uniqueName="1" name="PARTNER NAME" queryTableFieldId="1" dataDxfId="27"/>
    <tableColumn id="2" xr3:uid="{12C7E8C5-9FA9-4CC0-82CB-9A3332F203A6}" uniqueName="2" name="Week" queryTableFieldId="2"/>
    <tableColumn id="3" xr3:uid="{8EBBC711-9653-468C-A276-6CEFBAD6B3A0}" uniqueName="3" name="Check (Please don't type, it 's automated)" queryTableFieldId="21"/>
    <tableColumn id="5" xr3:uid="{721E6632-1C9E-45F4-B8F9-919917299BDF}" uniqueName="5" name="Max" queryTableFieldId="5"/>
    <tableColumn id="6" xr3:uid="{37A6D76E-22AF-4F81-BA66-2D245B55E20D}" uniqueName="6" name="Per Revenue Supply Hour Rate" queryTableFieldId="6"/>
    <tableColumn id="7" xr3:uid="{E61CF9D0-9381-43D5-B9AA-4E69AC48C273}" uniqueName="7" name="Fare Rate" queryTableFieldId="7"/>
    <tableColumn id="8" xr3:uid="{6883518D-10BC-40AA-91AC-7CEAE0DD5DB3}" uniqueName="8" name="Guaranteed Days" queryTableFieldId="19"/>
    <tableColumn id="4" xr3:uid="{BC169CF5-4CD6-4602-B3C1-1D70132812ED}" uniqueName="4" name="MIN" queryTableFieldId="4"/>
    <tableColumn id="10" xr3:uid="{F44BC209-0657-4E7F-9313-C5FB78A10C05}" uniqueName="10" name="DaysActivated" queryTableFieldId="2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ABCF75-8554-42B2-8124-6696691D7145}" name="GOLINK" displayName="GOLINK" ref="A1:BI430" tableType="queryTable" totalsRowShown="0">
  <autoFilter ref="A1:BI430" xr:uid="{5CABCF75-8554-42B2-8124-6696691D7145}"/>
  <tableColumns count="61">
    <tableColumn id="1" xr3:uid="{DB0EE580-9573-4461-8BAD-DD5161479F6E}" uniqueName="1" name="Driver Name" queryTableFieldId="1" dataDxfId="26"/>
    <tableColumn id="60" xr3:uid="{CBADB5AA-ADBC-48E3-B39C-93835047C8C4}" uniqueName="60" name="Week" queryTableFieldId="108"/>
    <tableColumn id="3" xr3:uid="{73B0824F-7417-4FE3-BB44-F1C6CC7FD922}" uniqueName="3" name="Date" queryTableFieldId="3" dataDxfId="25"/>
    <tableColumn id="61" xr3:uid="{2464B0B5-0D79-42B1-90E4-04054780380D}" uniqueName="61" name="Core Hours Worked" queryTableFieldId="109"/>
    <tableColumn id="62" xr3:uid="{4B8010B9-F268-4579-AE7E-A9030796D373}" uniqueName="62" name="Late to Duty" queryTableFieldId="110"/>
    <tableColumn id="63" xr3:uid="{C8A87AC7-11B7-47A9-AB0C-3FD380443AE0}" uniqueName="63" name="Early Depart From Duty" queryTableFieldId="111"/>
    <tableColumn id="65" xr3:uid="{4D0ABFD1-DE80-4E29-BE1E-9FC9517D4130}" uniqueName="65" name="Late to Duty Violation" queryTableFieldId="113"/>
    <tableColumn id="64" xr3:uid="{F671631C-297E-4950-AE2D-44A56992E0D6}" uniqueName="64" name="Early Depart From Duty Violation" queryTableFieldId="112"/>
    <tableColumn id="66" xr3:uid="{454DC6DF-F76D-4C04-A45D-E63F11C08F5D}" uniqueName="66" name="PARTNER NAME" queryTableFieldId="114"/>
    <tableColumn id="67" xr3:uid="{F7A321B0-A202-4A2B-A95D-0A910B876F13}" uniqueName="67" name="First Seen In Service Area Time" queryTableFieldId="115" dataDxfId="24"/>
    <tableColumn id="68" xr3:uid="{27AF6CF2-23BF-450F-8D86-464D57A35129}" uniqueName="68" name="Last Seen In Service Area Time" queryTableFieldId="116" dataDxfId="23"/>
    <tableColumn id="69" xr3:uid="{AED8853B-1346-4B27-AA3E-A9ECF40C2365}" uniqueName="69" name="Total Revenue Hours" queryTableFieldId="117"/>
    <tableColumn id="70" xr3:uid="{28137303-7A54-4CF1-A626-166DCF4CA9B5}" uniqueName="70" name="Provider" queryTableFieldId="118"/>
    <tableColumn id="71" xr3:uid="{DE7A6481-DAB5-4D51-828E-7AD774F4E365}" uniqueName="71" name="Duty ID" queryTableFieldId="119"/>
    <tableColumn id="72" xr3:uid="{36B53F1D-279F-4F64-BDF2-0ACDDDC5AC53}" uniqueName="72" name="Notes" queryTableFieldId="120"/>
    <tableColumn id="73" xr3:uid="{D8A533E3-8CEC-4E42-8AB6-AD5E613BA0E6}" uniqueName="73" name="Duty Identifier" queryTableFieldId="121"/>
    <tableColumn id="74" xr3:uid="{D2D67F4F-08BC-4730-9E08-7D8AE9515AC7}" uniqueName="74" name="Duty Created Time" queryTableFieldId="122"/>
    <tableColumn id="75" xr3:uid="{46ACD33B-A22D-4013-864E-380E32AF785B}" uniqueName="75" name="Duty Scheduled Start Time" queryTableFieldId="123"/>
    <tableColumn id="76" xr3:uid="{F5B5782D-2458-4FE3-B305-16A6D55979BD}" uniqueName="76" name="Duty Actual Started Time" queryTableFieldId="124"/>
    <tableColumn id="77" xr3:uid="{938C0E3F-71E9-4643-BA30-61F88EA1062A}" uniqueName="77" name="Duty Scheduled End Time" queryTableFieldId="125"/>
    <tableColumn id="78" xr3:uid="{6970CA50-52D5-4BF2-9788-A512234012FF}" uniqueName="78" name="Duty Actual Completed Time" queryTableFieldId="126"/>
    <tableColumn id="79" xr3:uid="{53235ECA-48D9-442D-9925-A2818999A425}" uniqueName="79" name="Duty Cancelled Time" queryTableFieldId="127"/>
    <tableColumn id="80" xr3:uid="{AD0BC03D-157E-4218-9128-3903E36A2897}" uniqueName="80" name="Duty Status" queryTableFieldId="128"/>
    <tableColumn id="81" xr3:uid="{5336CF16-5E83-4E0F-83B6-872E90522130}" uniqueName="81" name="Total Duty Duration (hours)" queryTableFieldId="129"/>
    <tableColumn id="82" xr3:uid="{647A7ED0-6FCA-4E67-A670-A4951CEBA072}" uniqueName="82" name="Total Scheduled Duty Duration (hours)" queryTableFieldId="130"/>
    <tableColumn id="83" xr3:uid="{6FD2C030-B690-49D6-A35E-CCF942448322}" uniqueName="83" name="Total Travel Distance (Mi)" queryTableFieldId="131"/>
    <tableColumn id="84" xr3:uid="{E53045E7-4FAA-4BB3-A8F8-0D542FE109FA}" uniqueName="84" name="Total Revenue Distance (Mi)" queryTableFieldId="132"/>
    <tableColumn id="85" xr3:uid="{479639A8-3FB0-455B-BEFD-B720CBDFAC16}" uniqueName="85" name="Distance Without Passengers (Mi)" queryTableFieldId="133"/>
    <tableColumn id="86" xr3:uid="{42300733-E0F2-4B3B-A59C-7279252E334B}" uniqueName="86" name="Total Time Without Passengers (hours)" queryTableFieldId="134"/>
    <tableColumn id="87" xr3:uid="{10B907AC-1FF5-4BE4-9B42-44DAD9E10316}" uniqueName="87" name="Pause Duration while In Progress (min)" queryTableFieldId="135"/>
    <tableColumn id="88" xr3:uid="{825DB513-7314-48D5-9825-12383D10C7D6}" uniqueName="88" name="Paused Notes" queryTableFieldId="136" dataDxfId="22"/>
    <tableColumn id="89" xr3:uid="{19262525-932A-41B4-A395-33B56B3F4F13}" uniqueName="89" name="Total Actual Break (hours)" queryTableFieldId="137"/>
    <tableColumn id="90" xr3:uid="{750FC642-EB28-4227-B930-7B8480A1EE7E}" uniqueName="90" name="Total Number of Breaks" queryTableFieldId="138"/>
    <tableColumn id="91" xr3:uid="{0EC1216F-A60E-4AF5-9FCA-BDEA45B24DC5}" uniqueName="91" name="Total Scheduled Break (hours)" queryTableFieldId="139"/>
    <tableColumn id="92" xr3:uid="{5AFC4F97-30B6-411A-A7F3-AE3D008B54C4}" uniqueName="92" name="Total Break Distance (Mi)" queryTableFieldId="140"/>
    <tableColumn id="93" xr3:uid="{8CFBD6EB-D9E1-48AE-AF34-60BEAB90A73F}" uniqueName="93" name="Break Times" queryTableFieldId="141"/>
    <tableColumn id="94" xr3:uid="{DE091690-7911-4A2C-ADC2-F04973100710}" uniqueName="94" name="Vehicle Identifier" queryTableFieldId="142"/>
    <tableColumn id="95" xr3:uid="{6DFCACC3-140E-44FE-B222-5AE52595A6D7}" uniqueName="95" name="Vehicle License Plate" queryTableFieldId="143"/>
    <tableColumn id="96" xr3:uid="{DF5B05DD-30A0-47F7-80E1-EDEB4B08636A}" uniqueName="96" name="Vehicle Type Name" queryTableFieldId="144"/>
    <tableColumn id="97" xr3:uid="{8350DDD4-CC2B-4DEC-A02A-FA26D1D2BAEF}" uniqueName="97" name="Fleet Name" queryTableFieldId="145"/>
    <tableColumn id="2" xr3:uid="{4CACF4CB-4268-46A5-8518-2A4F71B126DE}" uniqueName="2" name="AI Chat Bookings" queryTableFieldId="168"/>
    <tableColumn id="9" xr3:uid="{4006F600-67DC-4FB9-8073-B7810119A3A7}" uniqueName="9" name="Open Bookings Boardings" queryTableFieldId="176"/>
    <tableColumn id="98" xr3:uid="{675449C5-2D34-48FA-A644-94D6D2BC6953}" uniqueName="98" name="Fleet Type" queryTableFieldId="146"/>
    <tableColumn id="99" xr3:uid="{1419A2AA-095D-44C7-BD46-E54970006517}" uniqueName="99" name="Total Boardings" queryTableFieldId="147"/>
    <tableColumn id="100" xr3:uid="{309E1FD1-CC02-48B4-9749-B8A345D6C905}" uniqueName="100" name="Rider Mobile App Bookings" queryTableFieldId="148"/>
    <tableColumn id="101" xr3:uid="{E124D573-A909-44D7-A088-9D490CE5F3C9}" uniqueName="101" name="Rider Web Bookings" queryTableFieldId="149"/>
    <tableColumn id="102" xr3:uid="{DC8DF1B5-CD8C-473A-B7DD-B7CD527292CF}" uniqueName="102" name="Driver App Bookings" queryTableFieldId="150"/>
    <tableColumn id="103" xr3:uid="{A76A1B40-6667-443E-8838-E9D3997FB3D3}" uniqueName="103" name="Admin Panel Bookings" queryTableFieldId="151"/>
    <tableColumn id="104" xr3:uid="{1F0CCCEF-2353-481A-A98E-047CC1F7F688}" uniqueName="104" name="IVR Bookings" queryTableFieldId="152"/>
    <tableColumn id="105" xr3:uid="{D91DF9F7-62E6-4F4B-92F6-D90BC6037E4A}" uniqueName="105" name="AI Voice Bookings" queryTableFieldId="153"/>
    <tableColumn id="106" xr3:uid="{10ED831D-06DE-4CD1-8B5D-B56A9330BF79}" uniqueName="106" name="Driver Name - Original" queryTableFieldId="154"/>
    <tableColumn id="107" xr3:uid="{B11E04D2-C100-4600-829B-78B838975DDC}" uniqueName="107" name="Paused and Breaks" queryTableFieldId="155"/>
    <tableColumn id="108" xr3:uid="{A75B6CE1-4562-42D8-A178-B5B606D0B68D}" uniqueName="108" name="Liquidated Damage" queryTableFieldId="156"/>
    <tableColumn id="109" xr3:uid="{605E2DBC-157A-47E1-A84C-8A1CDD551F24}" uniqueName="109" name="Core Hours" queryTableFieldId="157"/>
    <tableColumn id="110" xr3:uid="{C19D629C-C171-41DD-9F5A-16E2F4F69972}" uniqueName="110" name="Total Revenue Hours - Original" queryTableFieldId="158"/>
    <tableColumn id="111" xr3:uid="{7D806B69-4692-41D9-AF1E-DD479C0EA03D}" uniqueName="111" name="Total Duty Violation" queryTableFieldId="159"/>
    <tableColumn id="4" xr3:uid="{D3B0D267-052A-40D1-BCED-EAEA3F78D0E1}" uniqueName="4" name="SumSTBYTracker.DaysActivated" queryTableFieldId="171"/>
    <tableColumn id="5" xr3:uid="{376F6F58-BDDF-4078-8A1F-DD36D75D0C37}" uniqueName="5" name="SumSTBYTracker.In-Service" queryTableFieldId="172"/>
    <tableColumn id="6" xr3:uid="{99F21C82-2DDE-4F11-B05C-283150917FE5}" uniqueName="6" name="SumSTBYTracker.Revenue Hours" queryTableFieldId="173"/>
    <tableColumn id="7" xr3:uid="{314B2BEF-2BC2-478E-B74E-05107E127BF6}" uniqueName="7" name="SumSTBYTracker.Unproductive" queryTableFieldId="174"/>
    <tableColumn id="8" xr3:uid="{086D2512-E22C-4473-AE34-807E80AA3AD8}" uniqueName="8" name="SumSTBYTracker.Utilization" queryTableFieldId="17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90DB1-AF25-4AD6-A729-B3AD70E0DB65}" name="Table_Cypress" displayName="Table_Cypress" ref="A1:L2" insertRow="1" totalsRowShown="0">
  <autoFilter ref="A1:L2" xr:uid="{92090DB1-AF25-4AD6-A729-B3AD70E0DB65}"/>
  <tableColumns count="12">
    <tableColumn id="1" xr3:uid="{14103217-4043-4B28-9501-01ED01A93DE6}" name="Date" dataDxfId="21"/>
    <tableColumn id="2" xr3:uid="{54E3C6BA-32B8-48C5-A950-C66BBA817DD5}" name="Day Name"/>
    <tableColumn id="3" xr3:uid="{F45DB235-AF03-400A-BE94-3971A3318AF2}" name="Late Arrival Time" dataDxfId="20"/>
    <tableColumn id="4" xr3:uid="{36EA98B7-CA22-43C8-AFF6-AAC2F1FF5D8E}" name="Comment"/>
    <tableColumn id="5" xr3:uid="{A4D2AC18-7EB9-41EB-A6AC-CE026B42EAB6}" name="Early Departure Time" dataDxfId="19"/>
    <tableColumn id="6" xr3:uid="{5481F597-33C5-4006-B238-93CDD3F638E1}" name="Comment."/>
    <tableColumn id="7" xr3:uid="{3472F70C-823E-4DFB-B709-9DA5C40427C5}" name="Total Deductible Time" dataDxfId="18"/>
    <tableColumn id="8" xr3:uid="{A77A3AEB-5A3A-417A-8BC4-D98EB6974392}" name="Decimal Conversion"/>
    <tableColumn id="9" xr3:uid="{2BBFFB6A-2D64-4FDE-A06C-8F95F1BFC94D}" name="Scheduled Rev Hrs"/>
    <tableColumn id="10" xr3:uid="{3C983F1B-3958-43BA-8CD9-D663AE362CE3}" name="Actual Rev Hrs" dataDxfId="17"/>
    <tableColumn id="11" xr3:uid="{4F3B159A-3A32-4292-804E-C0523BA096F1}" name="Actual Rev Hrs $"/>
    <tableColumn id="12" xr3:uid="{2DB64DD3-ECC9-4E99-BB47-EB30E51B8187}" name="PARTNER NAME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C595A1-C53B-44CE-8E0A-1C677D9C8A2F}" name="Table_Cypress2" displayName="Table_Cypress2" ref="A1:G2" insertRow="1" totalsRowShown="0">
  <autoFilter ref="A1:G2" xr:uid="{75C595A1-C53B-44CE-8E0A-1C677D9C8A2F}"/>
  <tableColumns count="7">
    <tableColumn id="1" xr3:uid="{10AE6C95-86EA-489F-8256-5B20E5737CF0}" name="Driver Name"/>
    <tableColumn id="2" xr3:uid="{868373AA-8860-4A33-8E22-FA3E81E3E2EB}" name="Date" dataDxfId="16"/>
    <tableColumn id="3" xr3:uid="{F6D77867-6700-47A5-A8E5-6EABA31639BC}" name="Start Time" dataDxfId="15"/>
    <tableColumn id="4" xr3:uid="{E01F5C4C-9C06-4E23-A4E3-7D460A6B0816}" name="End Time" dataDxfId="14"/>
    <tableColumn id="5" xr3:uid="{0F2223F4-3582-4042-A273-0D5EF47D6371}" name="Act Rev Hrs" dataDxfId="13"/>
    <tableColumn id="6" xr3:uid="{03B8403D-3DA1-4C50-8533-1FB22DDF0419}" name="Comments"/>
    <tableColumn id="7" xr3:uid="{96D66645-0EE7-4079-AECE-6FC1909311BB}" name="PARTNER NAME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34E5AB-2BA9-4A11-9CA4-4B17F1967049}" name="Table_Div3PartnerList" displayName="Table_Div3PartnerList" ref="A1:D13" totalsRowShown="0">
  <autoFilter ref="A1:D13" xr:uid="{E234E5AB-2BA9-4A11-9CA4-4B17F1967049}"/>
  <tableColumns count="4">
    <tableColumn id="1" xr3:uid="{D2C054AA-CE10-48D0-8ABD-D614307B3379}" name="PARTNER NAME" dataDxfId="12"/>
    <tableColumn id="2" xr3:uid="{C7E6EC38-AE75-4C1D-968F-732272077071}" name="FILE"/>
    <tableColumn id="3" xr3:uid="{A6C7F03A-0454-4899-997A-2C3AA20A5B89}" name="EMAIL" dataDxfId="11"/>
    <tableColumn id="4" xr3:uid="{CF0C4CAB-E285-435F-AD04-4FC69A19FACD}" name="OPERATOR NAME" dataDxfId="1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6B1D42-14FB-4A6E-AEEE-2E6337110358}" name="ALLDiv3PartnerList" displayName="ALLDiv3PartnerList" ref="R1:U31" tableType="queryTable" totalsRowShown="0">
  <autoFilter ref="R1:U31" xr:uid="{596B1D42-14FB-4A6E-AEEE-2E6337110358}"/>
  <tableColumns count="4">
    <tableColumn id="1" xr3:uid="{35DFDB8E-129D-4E6B-B969-C62AE5A363F3}" uniqueName="1" name="PARTNER NAME" queryTableFieldId="1" dataDxfId="9"/>
    <tableColumn id="2" xr3:uid="{7EFDF0BD-003F-44DD-A727-0539C24FF79A}" uniqueName="2" name="FILE" queryTableFieldId="2"/>
    <tableColumn id="3" xr3:uid="{BA27CED4-0844-446D-8980-8EB36A0E94E6}" uniqueName="3" name="EMAIL" queryTableFieldId="3" dataDxfId="8"/>
    <tableColumn id="4" xr3:uid="{DF102451-8923-4DAF-8E77-FA0ADE8AB61A}" uniqueName="4" name="OPERATOR NAME" queryTableFieldId="4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EFA71F-8905-4FAA-9050-3904D33BBCA0}" name="Table_Deductions_OtherEarnings" displayName="Table_Deductions_OtherEarnings" ref="A1:K27" tableType="queryTable" totalsRowShown="0">
  <autoFilter ref="A1:K27" xr:uid="{88EFA71F-8905-4FAA-9050-3904D33BBCA0}"/>
  <tableColumns count="11">
    <tableColumn id="1" xr3:uid="{95F32B6C-F6D3-42D6-A6F0-57663C516D66}" uniqueName="1" name="PARTNER" queryTableFieldId="1" dataDxfId="6"/>
    <tableColumn id="2" xr3:uid="{D90D72FF-929F-43F5-B46A-100964CF795E}" uniqueName="2" name=" Lift Lease Rate" queryTableFieldId="2" dataDxfId="5"/>
    <tableColumn id="11" xr3:uid="{4B767AE1-25C5-481D-B009-C443E03FE539}" uniqueName="11" name="Units" queryTableFieldId="11"/>
    <tableColumn id="3" xr3:uid="{8D6EB14D-4152-49D4-A622-1C7B9C6C8A66}" uniqueName="3" name="Lift Lease " queryTableFieldId="3" dataDxfId="4"/>
    <tableColumn id="4" xr3:uid="{054CCAFA-6062-4CED-8EEE-500653B724E3}" uniqueName="4" name="LIFT LEASE TOTAL" queryTableFieldId="4"/>
    <tableColumn id="5" xr3:uid="{3DDD9F16-1A3C-419A-8AE7-AD000BD30E6B}" uniqueName="5" name="Credentials" queryTableFieldId="5"/>
    <tableColumn id="6" xr3:uid="{5A2E1587-4BEC-448E-9D51-9F4855818E94}" uniqueName="6" name="Violation" queryTableFieldId="6"/>
    <tableColumn id="7" xr3:uid="{5DDDEEB1-D3EA-4539-846F-53C6D150F4D6}" uniqueName="7" name="Other Income" queryTableFieldId="7"/>
    <tableColumn id="8" xr3:uid="{3E1E27F3-2F83-4AB0-8A0F-ACB6DFCB9222}" uniqueName="8" name="Bonus" queryTableFieldId="8"/>
    <tableColumn id="9" xr3:uid="{7E500136-0AC9-4979-B880-D7A0784427F7}" uniqueName="9" name="Reimbursement" queryTableFieldId="9"/>
    <tableColumn id="10" xr3:uid="{B574D78C-6E70-4A51-A41A-2F02FE3E238D}" uniqueName="10" name="Other Deductions" queryTableFieldId="1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CF07806-CA93-4A2D-BE69-E39BD3138F12}" name="SumStandbyTracker" displayName="SumStandbyTracker" ref="A1:C2" insertRow="1" totalsRowShown="0">
  <autoFilter ref="A1:C2" xr:uid="{3CF07806-CA93-4A2D-BE69-E39BD3138F12}"/>
  <tableColumns count="3">
    <tableColumn id="1" xr3:uid="{7709C63B-01ED-4182-B2A7-872DEB36CDDB}" name="PARTNER NAME"/>
    <tableColumn id="2" xr3:uid="{F8B28F63-6075-4C2F-B045-0471AC31E14B}" name="Week"/>
    <tableColumn id="3" xr3:uid="{B94C91D7-A85C-41E1-BB77-7222FF600258}" name="DaysActivated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3AAD7A-33D9-43DE-80F6-FF9E6FCE9D06}" name="StandbyADAGOLINK" displayName="StandbyADAGOLINK" ref="A1:Y7" tableType="queryTable" totalsRowShown="0">
  <autoFilter ref="A1:Y7" xr:uid="{8C3AAD7A-33D9-43DE-80F6-FF9E6FCE9D06}"/>
  <tableColumns count="25">
    <tableColumn id="1" xr3:uid="{8D0F83B5-C9D5-4F60-AB9E-3C9BB5DC38FB}" uniqueName="1" name="PARTNER NAME" queryTableFieldId="1"/>
    <tableColumn id="2" xr3:uid="{D8643F53-8DFC-419D-AEEC-7C74C935EA8E}" uniqueName="2" name="Week" queryTableFieldId="2"/>
    <tableColumn id="3" xr3:uid="{F3A25235-FE13-4D69-8905-1AC283086799}" uniqueName="3" name="Original StandBy Pay Hours" queryTableFieldId="3"/>
    <tableColumn id="4" xr3:uid="{46EDF71B-4960-4525-9B46-C6264F0A888C}" uniqueName="4" name="StandBy Pay Hours" queryTableFieldId="4" dataDxfId="1"/>
    <tableColumn id="30" xr3:uid="{F5133280-B82F-4A45-93B9-D474C9B2840B}" uniqueName="30" name="Guaranteed StandBy Hours" queryTableFieldId="30"/>
    <tableColumn id="5" xr3:uid="{C8576BE7-389E-4FCD-9338-1FBDC43961E0}" uniqueName="5" name="StandbyExtraHours" queryTableFieldId="5"/>
    <tableColumn id="6" xr3:uid="{043F5B8F-DF94-4DED-979B-B6B5B5FAABDB}" uniqueName="6" name="Core Revenue" queryTableFieldId="6"/>
    <tableColumn id="7" xr3:uid="{73009ED6-1533-4E4B-8CDD-93D853745864}" uniqueName="7" name="% of Revenue Hours to Forecast" queryTableFieldId="7" dataDxfId="0"/>
    <tableColumn id="8" xr3:uid="{ED8E56A4-1414-4D33-979E-79B30E0C98B1}" uniqueName="8" name="StandbyTopUp" queryTableFieldId="8"/>
    <tableColumn id="9" xr3:uid="{A35A5A8D-C012-4B55-832B-6B502ED29329}" uniqueName="9" name="Total Earnings" queryTableFieldId="9"/>
    <tableColumn id="23" xr3:uid="{8EDAAA54-C4A0-447E-9057-DB87C9A82D5C}" uniqueName="23" name="DaysWorked" queryTableFieldId="41"/>
    <tableColumn id="13" xr3:uid="{AC836109-75B0-43C6-A500-9A3141BB133B}" uniqueName="13" name="ActivationDays" queryTableFieldId="36"/>
    <tableColumn id="16" xr3:uid="{AD75FB50-18CC-4378-95FD-331A2DE341D2}" uniqueName="16" name="In-Service" queryTableFieldId="37"/>
    <tableColumn id="17" xr3:uid="{60079066-211A-4509-9F58-F2A9C04BC42D}" uniqueName="17" name="STBY Revenue Hours" queryTableFieldId="38"/>
    <tableColumn id="18" xr3:uid="{729EA894-501E-4083-B0AB-2A92042AA613}" uniqueName="18" name="STBY Unproductive" queryTableFieldId="39"/>
    <tableColumn id="24" xr3:uid="{26D050B7-B85E-4990-AB87-3749C1DFB516}" uniqueName="24" name="Standby Guarantee Hours" queryTableFieldId="53"/>
    <tableColumn id="20" xr3:uid="{DB109EF7-7FCF-4931-BA21-62702E4C3301}" uniqueName="20" name="STBY Utilization" queryTableFieldId="40"/>
    <tableColumn id="10" xr3:uid="{17ACCAA1-1470-4E6E-A2AD-2FE11526E336}" uniqueName="10" name="Contract Hours Incentive" queryTableFieldId="10"/>
    <tableColumn id="12" xr3:uid="{9B0FEC4A-01E2-46C9-80E0-A2C02E081C91}" uniqueName="12" name="Total Scheduled Duty Duration (Hours)" queryTableFieldId="12"/>
    <tableColumn id="14" xr3:uid="{8CB8A5F9-800A-4305-B8CB-B489CE969F81}" uniqueName="14" name="Total Duty Violation" queryTableFieldId="14"/>
    <tableColumn id="15" xr3:uid="{FC214081-2EA5-4FD8-9449-B00BCCC6FF5B}" uniqueName="15" name="Total Revenue Hours" queryTableFieldId="15"/>
    <tableColumn id="19" xr3:uid="{F82EDBBB-5EF1-42AF-9C59-0CB47B0CD1C0}" uniqueName="19" name="Per Revenue Supply Hour Rate" queryTableFieldId="19"/>
    <tableColumn id="11" xr3:uid="{FE772434-B924-4460-B33B-86B4174D8E70}" uniqueName="11" name="Core Hours Worked" queryTableFieldId="11"/>
    <tableColumn id="21" xr3:uid="{1299A0A7-47F4-459A-82A8-5416F9FE78EA}" uniqueName="21" name="Top Up Incentive Rate" queryTableFieldId="21"/>
    <tableColumn id="22" xr3:uid="{C6E61857-ACA3-4A3A-A4E3-2C264A4F6329}" uniqueName="22" name="Core Rate Guarantee" queryTableField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BAE7-6634-4280-A5D2-0456BE7A5626}">
  <sheetPr codeName="Sheet34"/>
  <dimension ref="A3:J5"/>
  <sheetViews>
    <sheetView showGridLines="0" workbookViewId="0">
      <selection activeCell="H20" sqref="H20"/>
    </sheetView>
  </sheetViews>
  <sheetFormatPr defaultColWidth="8.85546875" defaultRowHeight="15" x14ac:dyDescent="0.25"/>
  <cols>
    <col min="1" max="16384" width="8.85546875" style="11"/>
  </cols>
  <sheetData>
    <row r="3" spans="1:10" ht="15.75" x14ac:dyDescent="0.25">
      <c r="F3" s="160"/>
    </row>
    <row r="5" spans="1:10" ht="18.75" x14ac:dyDescent="0.3">
      <c r="A5" s="161" t="s">
        <v>0</v>
      </c>
      <c r="B5" s="161"/>
      <c r="C5" s="161"/>
      <c r="D5" s="161"/>
      <c r="E5" s="161"/>
      <c r="F5" s="161"/>
      <c r="G5" s="161"/>
      <c r="H5" s="161"/>
      <c r="I5" s="161"/>
      <c r="J5" s="16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65F-8ECF-454E-B854-FF64579F1B0E}">
  <sheetPr codeName="Sheet2">
    <tabColor theme="0" tint="-0.249977111117893"/>
  </sheetPr>
  <dimension ref="A1:E8"/>
  <sheetViews>
    <sheetView showGridLines="0" zoomScale="90" zoomScaleNormal="90" workbookViewId="0">
      <selection activeCell="A2" sqref="A2"/>
    </sheetView>
  </sheetViews>
  <sheetFormatPr defaultRowHeight="15" x14ac:dyDescent="0.25"/>
  <cols>
    <col min="1" max="1" width="21.140625" bestFit="1" customWidth="1"/>
    <col min="2" max="2" width="19.5703125" bestFit="1" customWidth="1"/>
    <col min="3" max="3" width="16" customWidth="1"/>
    <col min="4" max="4" width="24.85546875" bestFit="1" customWidth="1"/>
    <col min="5" max="5" width="11.5703125" bestFit="1" customWidth="1"/>
    <col min="6" max="6" width="20.42578125" bestFit="1" customWidth="1"/>
  </cols>
  <sheetData>
    <row r="1" spans="1:5" ht="23.25" x14ac:dyDescent="0.3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</row>
    <row r="2" spans="1:5" ht="23.25" x14ac:dyDescent="0.35">
      <c r="A2" s="5">
        <v>45726</v>
      </c>
      <c r="B2" s="5">
        <f>PayPeriod[[#This Row],[Start Date]]+6</f>
        <v>45732</v>
      </c>
      <c r="C2" s="4" t="s">
        <v>6</v>
      </c>
      <c r="D2" s="89">
        <v>0</v>
      </c>
      <c r="E2" s="6">
        <v>50</v>
      </c>
    </row>
    <row r="3" spans="1:5" ht="23.25" x14ac:dyDescent="0.35">
      <c r="A3" s="5">
        <v>45733</v>
      </c>
      <c r="B3" s="5">
        <f>PayPeriod[[#This Row],[Start Date]]+6</f>
        <v>45739</v>
      </c>
      <c r="C3" s="4" t="s">
        <v>7</v>
      </c>
      <c r="D3" s="89">
        <v>0</v>
      </c>
      <c r="E3" s="6">
        <v>50</v>
      </c>
    </row>
    <row r="4" spans="1:5" ht="23.25" x14ac:dyDescent="0.35">
      <c r="A4" s="4"/>
      <c r="B4" s="4"/>
    </row>
    <row r="5" spans="1:5" ht="23.25" x14ac:dyDescent="0.35">
      <c r="A5" s="4"/>
      <c r="B5" s="4"/>
    </row>
    <row r="6" spans="1:5" ht="23.25" x14ac:dyDescent="0.35">
      <c r="A6" s="4"/>
      <c r="B6" s="4"/>
    </row>
    <row r="7" spans="1:5" ht="23.25" x14ac:dyDescent="0.35">
      <c r="A7" s="4"/>
      <c r="B7" s="4"/>
    </row>
    <row r="8" spans="1:5" ht="23.25" x14ac:dyDescent="0.35">
      <c r="A8" s="4"/>
      <c r="B8" s="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9C60-C199-415B-8478-C2ACABC9531C}">
  <sheetPr codeName="Sheet10"/>
  <dimension ref="A1:R31"/>
  <sheetViews>
    <sheetView topLeftCell="B1" workbookViewId="0">
      <selection activeCell="O24" sqref="O24"/>
    </sheetView>
  </sheetViews>
  <sheetFormatPr defaultRowHeight="15" x14ac:dyDescent="0.25"/>
  <cols>
    <col min="1" max="1" width="15.5703125" customWidth="1"/>
    <col min="3" max="3" width="5.42578125" bestFit="1" customWidth="1"/>
    <col min="4" max="4" width="10" bestFit="1" customWidth="1"/>
    <col min="5" max="5" width="14.140625" bestFit="1" customWidth="1"/>
    <col min="6" max="6" width="12.140625" bestFit="1" customWidth="1"/>
    <col min="7" max="7" width="13.85546875" bestFit="1" customWidth="1"/>
    <col min="8" max="8" width="12.140625" bestFit="1" customWidth="1"/>
    <col min="9" max="9" width="10.570312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5703125" bestFit="1" customWidth="1"/>
    <col min="14" max="14" width="8.5703125" bestFit="1" customWidth="1"/>
    <col min="15" max="15" width="8.42578125" bestFit="1" customWidth="1"/>
    <col min="16" max="16" width="15.42578125" bestFit="1" customWidth="1"/>
    <col min="17" max="17" width="13.140625" bestFit="1" customWidth="1"/>
    <col min="18" max="18" width="17.5703125" bestFit="1" customWidth="1"/>
    <col min="19" max="19" width="18.5703125" customWidth="1"/>
  </cols>
  <sheetData>
    <row r="1" spans="1:18" x14ac:dyDescent="0.25">
      <c r="A1" t="str">
        <f>"$D$2:$R$"&amp;COUNTA(_xlfn.ANCHORARRAY(C2))+1</f>
        <v>$D$2:$R$31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</row>
    <row r="2" spans="1:18" x14ac:dyDescent="0.25">
      <c r="C2" cm="1">
        <f t="array" ref="C2:C31">INDEX(ROW(_xlfn.ANCHORARRAY(PR!$A6)),,1)</f>
        <v>6</v>
      </c>
      <c r="D2" t="str" cm="1">
        <f t="array" ref="D2:D31">IF(_xlfn.ANCHORARRAY(C2)&gt;0,PR!$A$1,"")</f>
        <v>DIV3-TX</v>
      </c>
      <c r="E2" t="str" cm="1">
        <f t="array" ref="E2:E31">IF(_xlfn.ANCHORARRAY(C2)&gt;0,TEXT('Pay Period'!$B$2,"M/D/YY")&amp;", "&amp;TEXT('Pay Period'!$B$3,"M/D/YY"),"")</f>
        <v>3/16/25, 3/23/25</v>
      </c>
      <c r="F2" cm="1">
        <f t="array" ref="F2:F31">INDEX(PR!B:B,_xlfn.ANCHORARRAY($C2))</f>
        <v>3519</v>
      </c>
      <c r="H2" cm="1">
        <f t="array" ref="H2:H31">INDEX(PR!D:D,_xlfn.ANCHORARRAY($C2))</f>
        <v>2774.08</v>
      </c>
      <c r="I2" cm="1">
        <f t="array" ref="I2:I31">INDEX(PR!E:E,_xlfn.ANCHORARRAY($C2))</f>
        <v>0</v>
      </c>
      <c r="J2" cm="1">
        <f t="array" ref="J2:J31">INDEX(PR!F:F,_xlfn.ANCHORARRAY($C2))</f>
        <v>0</v>
      </c>
      <c r="K2" cm="1">
        <f t="array" ref="K2:K31">INDEX(PR!H:H,_xlfn.ANCHORARRAY($C2))</f>
        <v>0</v>
      </c>
      <c r="L2" cm="1">
        <f t="array" ref="L2:L31">INDEX(PR!G:G,_xlfn.ANCHORARRAY($C2))</f>
        <v>0</v>
      </c>
      <c r="M2" cm="1">
        <f t="array" ref="M2:M31">INDEX(PR!I:I,_xlfn.ANCHORARRAY($C2))</f>
        <v>0</v>
      </c>
      <c r="N2" cm="1">
        <f t="array" ref="N2:N31">INDEX(PR!J:J,_xlfn.ANCHORARRAY($C2))</f>
        <v>685</v>
      </c>
      <c r="O2" cm="1">
        <f t="array" ref="O2:O31">INDEX(PR!K:K,_xlfn.ANCHORARRAY($C2))</f>
        <v>108.23</v>
      </c>
      <c r="P2" cm="1">
        <f t="array" ref="P2:P31">INDEX(PR!M:M,_xlfn.ANCHORARRAY($C2))</f>
        <v>0</v>
      </c>
      <c r="Q2" cm="1">
        <f t="array" ref="Q2:Q31">INDEX(PR!L:L,_xlfn.ANCHORARRAY($C2))</f>
        <v>209.5</v>
      </c>
    </row>
    <row r="3" spans="1:18" x14ac:dyDescent="0.25">
      <c r="C3">
        <v>7</v>
      </c>
      <c r="D3" t="str">
        <v>DIV3-TX</v>
      </c>
      <c r="E3" t="str">
        <v>3/16/25, 3/23/25</v>
      </c>
      <c r="F3">
        <v>3527</v>
      </c>
      <c r="H3">
        <v>1764.16</v>
      </c>
      <c r="I3">
        <v>0</v>
      </c>
      <c r="J3">
        <v>0</v>
      </c>
      <c r="K3">
        <v>0</v>
      </c>
      <c r="L3">
        <v>0</v>
      </c>
      <c r="M3">
        <v>0</v>
      </c>
      <c r="N3">
        <v>685</v>
      </c>
      <c r="O3">
        <v>76.47</v>
      </c>
      <c r="P3">
        <v>0</v>
      </c>
      <c r="Q3">
        <v>255.5</v>
      </c>
    </row>
    <row r="4" spans="1:18" x14ac:dyDescent="0.25">
      <c r="C4">
        <v>8</v>
      </c>
      <c r="D4" t="str">
        <v>DIV3-TX</v>
      </c>
      <c r="E4" t="str">
        <v>3/16/25, 3/23/25</v>
      </c>
      <c r="F4">
        <v>3496</v>
      </c>
      <c r="H4">
        <v>2073.4079999999999</v>
      </c>
      <c r="I4">
        <v>0</v>
      </c>
      <c r="J4">
        <v>0</v>
      </c>
      <c r="K4">
        <v>0</v>
      </c>
      <c r="L4">
        <v>0</v>
      </c>
      <c r="M4">
        <v>0</v>
      </c>
      <c r="N4">
        <v>685</v>
      </c>
      <c r="O4">
        <v>57.8</v>
      </c>
      <c r="P4">
        <v>0</v>
      </c>
      <c r="Q4">
        <v>210</v>
      </c>
    </row>
    <row r="5" spans="1:18" x14ac:dyDescent="0.25">
      <c r="C5">
        <v>9</v>
      </c>
      <c r="D5" t="str">
        <v>DIV3-TX</v>
      </c>
      <c r="E5" t="str">
        <v>3/16/25, 3/23/25</v>
      </c>
      <c r="F5">
        <v>3536</v>
      </c>
      <c r="H5">
        <v>3262.2061999999996</v>
      </c>
      <c r="I5">
        <v>0</v>
      </c>
      <c r="J5">
        <v>0</v>
      </c>
      <c r="K5">
        <v>0</v>
      </c>
      <c r="L5">
        <v>0</v>
      </c>
      <c r="M5">
        <v>0</v>
      </c>
      <c r="N5">
        <v>685</v>
      </c>
      <c r="O5">
        <v>177.24</v>
      </c>
      <c r="P5">
        <v>0</v>
      </c>
      <c r="Q5">
        <v>388.5</v>
      </c>
    </row>
    <row r="6" spans="1:18" x14ac:dyDescent="0.25">
      <c r="C6">
        <v>10</v>
      </c>
      <c r="D6" t="str">
        <v>DIV3-TX</v>
      </c>
      <c r="E6" t="str">
        <v>3/16/25, 3/23/25</v>
      </c>
      <c r="F6">
        <v>3579</v>
      </c>
      <c r="H6">
        <v>1639.9359999999999</v>
      </c>
      <c r="I6">
        <v>0</v>
      </c>
      <c r="J6">
        <v>0</v>
      </c>
      <c r="K6">
        <v>0</v>
      </c>
      <c r="L6">
        <v>0</v>
      </c>
      <c r="M6">
        <v>0</v>
      </c>
      <c r="N6">
        <v>685</v>
      </c>
      <c r="O6">
        <v>14.54</v>
      </c>
      <c r="P6">
        <v>0</v>
      </c>
      <c r="Q6">
        <v>227.5</v>
      </c>
    </row>
    <row r="7" spans="1:18" x14ac:dyDescent="0.25">
      <c r="C7">
        <v>11</v>
      </c>
      <c r="D7" t="str">
        <v>DIV3-TX</v>
      </c>
      <c r="E7" t="str">
        <v>3/16/25, 3/23/25</v>
      </c>
      <c r="F7">
        <v>3540</v>
      </c>
      <c r="H7">
        <v>1833.2159999999999</v>
      </c>
      <c r="I7">
        <v>0</v>
      </c>
      <c r="J7">
        <v>0</v>
      </c>
      <c r="K7">
        <v>0</v>
      </c>
      <c r="L7">
        <v>0</v>
      </c>
      <c r="M7">
        <v>0</v>
      </c>
      <c r="N7">
        <v>685</v>
      </c>
      <c r="O7">
        <v>89.48</v>
      </c>
      <c r="P7">
        <v>0</v>
      </c>
      <c r="Q7">
        <v>227.5</v>
      </c>
    </row>
    <row r="8" spans="1:18" x14ac:dyDescent="0.25">
      <c r="C8">
        <v>12</v>
      </c>
      <c r="D8" t="str">
        <v>DIV3-TX</v>
      </c>
      <c r="E8" t="str">
        <v>3/16/25, 3/23/25</v>
      </c>
      <c r="F8">
        <v>1202</v>
      </c>
      <c r="H8">
        <v>34210.456599999998</v>
      </c>
      <c r="I8">
        <v>0</v>
      </c>
      <c r="J8">
        <v>0</v>
      </c>
      <c r="K8">
        <v>0</v>
      </c>
      <c r="L8">
        <v>0</v>
      </c>
      <c r="M8">
        <v>0</v>
      </c>
      <c r="N8">
        <v>6850</v>
      </c>
      <c r="O8">
        <v>2828.9</v>
      </c>
      <c r="P8">
        <v>742.62</v>
      </c>
      <c r="Q8">
        <v>1407</v>
      </c>
    </row>
    <row r="9" spans="1:18" x14ac:dyDescent="0.25">
      <c r="C9">
        <v>13</v>
      </c>
      <c r="D9" t="str">
        <v>DIV3-TX</v>
      </c>
      <c r="E9" t="str">
        <v>3/16/25, 3/23/25</v>
      </c>
      <c r="F9">
        <v>3600</v>
      </c>
      <c r="H9">
        <v>2335.0720000000001</v>
      </c>
      <c r="I9">
        <v>0</v>
      </c>
      <c r="J9">
        <v>0</v>
      </c>
      <c r="K9">
        <v>0</v>
      </c>
      <c r="L9">
        <v>0</v>
      </c>
      <c r="M9">
        <v>0</v>
      </c>
      <c r="N9">
        <v>685</v>
      </c>
      <c r="O9">
        <v>24.44</v>
      </c>
      <c r="P9">
        <v>0</v>
      </c>
      <c r="Q9">
        <v>332.5</v>
      </c>
    </row>
    <row r="10" spans="1:18" x14ac:dyDescent="0.25">
      <c r="C10">
        <v>14</v>
      </c>
      <c r="D10" t="str">
        <v>DIV3-TX</v>
      </c>
      <c r="E10" t="str">
        <v>3/16/25, 3/23/25</v>
      </c>
      <c r="F10">
        <v>3440</v>
      </c>
      <c r="H10">
        <v>4902.12</v>
      </c>
      <c r="I10">
        <v>0</v>
      </c>
      <c r="J10">
        <v>0</v>
      </c>
      <c r="K10">
        <v>0</v>
      </c>
      <c r="L10">
        <v>0</v>
      </c>
      <c r="M10">
        <v>0</v>
      </c>
      <c r="N10">
        <v>685</v>
      </c>
      <c r="O10">
        <v>301.82</v>
      </c>
      <c r="P10">
        <v>0</v>
      </c>
      <c r="Q10">
        <v>355.5</v>
      </c>
    </row>
    <row r="11" spans="1:18" x14ac:dyDescent="0.25">
      <c r="C11">
        <v>15</v>
      </c>
      <c r="D11" t="str">
        <v>DIV3-TX</v>
      </c>
      <c r="E11" t="str">
        <v>3/16/25, 3/23/25</v>
      </c>
      <c r="F11">
        <v>3534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8" x14ac:dyDescent="0.25">
      <c r="C12">
        <v>16</v>
      </c>
      <c r="D12" t="str">
        <v>DIV3-TX</v>
      </c>
      <c r="E12" t="str">
        <v>3/16/25, 3/23/25</v>
      </c>
      <c r="F12">
        <v>3506</v>
      </c>
      <c r="H12">
        <v>2665.8559999999998</v>
      </c>
      <c r="I12">
        <v>0</v>
      </c>
      <c r="J12">
        <v>0</v>
      </c>
      <c r="K12">
        <v>0</v>
      </c>
      <c r="L12">
        <v>0</v>
      </c>
      <c r="M12">
        <v>0</v>
      </c>
      <c r="N12">
        <v>685</v>
      </c>
      <c r="O12">
        <v>55.23</v>
      </c>
      <c r="P12">
        <v>250</v>
      </c>
      <c r="Q12">
        <v>315</v>
      </c>
    </row>
    <row r="13" spans="1:18" x14ac:dyDescent="0.25">
      <c r="C13">
        <v>17</v>
      </c>
      <c r="D13" t="str">
        <v>DIV3-TX</v>
      </c>
      <c r="E13" t="str">
        <v>3/16/25, 3/23/25</v>
      </c>
      <c r="F13">
        <v>3176</v>
      </c>
      <c r="H13">
        <v>10947.127400000001</v>
      </c>
      <c r="I13">
        <v>0</v>
      </c>
      <c r="J13">
        <v>0</v>
      </c>
      <c r="K13">
        <v>0</v>
      </c>
      <c r="L13">
        <v>0</v>
      </c>
      <c r="M13">
        <v>0</v>
      </c>
      <c r="N13">
        <v>2055</v>
      </c>
      <c r="O13">
        <v>257.33</v>
      </c>
      <c r="P13">
        <v>0</v>
      </c>
      <c r="Q13">
        <v>24.5</v>
      </c>
    </row>
    <row r="14" spans="1:18" x14ac:dyDescent="0.25">
      <c r="C14">
        <v>18</v>
      </c>
      <c r="D14" t="str">
        <v>DIV3-TX</v>
      </c>
      <c r="E14" t="str">
        <v>3/16/25, 3/23/25</v>
      </c>
      <c r="F14">
        <v>3449</v>
      </c>
      <c r="H14">
        <v>4847.72</v>
      </c>
      <c r="I14">
        <v>0</v>
      </c>
      <c r="J14">
        <v>0</v>
      </c>
      <c r="K14">
        <v>0</v>
      </c>
      <c r="L14">
        <v>0</v>
      </c>
      <c r="M14">
        <v>0</v>
      </c>
      <c r="N14">
        <v>685</v>
      </c>
      <c r="O14">
        <v>149.93</v>
      </c>
      <c r="P14">
        <v>0</v>
      </c>
      <c r="Q14">
        <v>521.5</v>
      </c>
    </row>
    <row r="15" spans="1:18" x14ac:dyDescent="0.25">
      <c r="C15">
        <v>19</v>
      </c>
      <c r="D15" t="str">
        <v>DIV3-TX</v>
      </c>
      <c r="E15" t="str">
        <v>3/16/25, 3/23/25</v>
      </c>
      <c r="F15">
        <v>3521</v>
      </c>
      <c r="H15">
        <v>2514.2399999999998</v>
      </c>
      <c r="I15">
        <v>0</v>
      </c>
      <c r="J15">
        <v>0</v>
      </c>
      <c r="K15">
        <v>0</v>
      </c>
      <c r="L15">
        <v>0</v>
      </c>
      <c r="M15">
        <v>0</v>
      </c>
      <c r="N15">
        <v>685</v>
      </c>
      <c r="O15">
        <v>27</v>
      </c>
      <c r="P15">
        <v>196.21</v>
      </c>
      <c r="Q15">
        <v>270</v>
      </c>
    </row>
    <row r="16" spans="1:18" x14ac:dyDescent="0.25">
      <c r="C16">
        <v>20</v>
      </c>
      <c r="D16" t="str">
        <v>DIV3-TX</v>
      </c>
      <c r="E16" t="str">
        <v>3/16/25, 3/23/25</v>
      </c>
      <c r="F16">
        <v>3529</v>
      </c>
      <c r="H16">
        <v>1948.5440000000001</v>
      </c>
      <c r="I16">
        <v>0</v>
      </c>
      <c r="J16">
        <v>0</v>
      </c>
      <c r="K16">
        <v>0</v>
      </c>
      <c r="L16">
        <v>0</v>
      </c>
      <c r="M16">
        <v>0</v>
      </c>
      <c r="N16">
        <v>685</v>
      </c>
      <c r="O16">
        <v>48.97</v>
      </c>
      <c r="P16">
        <v>0</v>
      </c>
      <c r="Q16">
        <v>217</v>
      </c>
    </row>
    <row r="17" spans="3:17" x14ac:dyDescent="0.25">
      <c r="C17">
        <v>21</v>
      </c>
      <c r="D17" t="str">
        <v>DIV3-TX</v>
      </c>
      <c r="E17" t="str">
        <v>3/16/25, 3/23/25</v>
      </c>
      <c r="F17">
        <v>3581</v>
      </c>
      <c r="H17">
        <v>1372.672</v>
      </c>
      <c r="I17">
        <v>0</v>
      </c>
      <c r="J17">
        <v>0</v>
      </c>
      <c r="K17">
        <v>0</v>
      </c>
      <c r="L17">
        <v>0</v>
      </c>
      <c r="M17">
        <v>0</v>
      </c>
      <c r="N17">
        <v>685</v>
      </c>
      <c r="O17">
        <v>26.6</v>
      </c>
      <c r="P17">
        <v>0</v>
      </c>
      <c r="Q17">
        <v>182</v>
      </c>
    </row>
    <row r="18" spans="3:17" x14ac:dyDescent="0.25">
      <c r="C18">
        <v>22</v>
      </c>
      <c r="D18" t="str">
        <v>DIV3-TX</v>
      </c>
      <c r="E18" t="str">
        <v>3/16/25, 3/23/25</v>
      </c>
      <c r="F18">
        <v>3494</v>
      </c>
      <c r="H18">
        <v>2195.136</v>
      </c>
      <c r="I18">
        <v>0</v>
      </c>
      <c r="J18">
        <v>0</v>
      </c>
      <c r="K18">
        <v>0</v>
      </c>
      <c r="L18">
        <v>0</v>
      </c>
      <c r="M18">
        <v>0</v>
      </c>
      <c r="N18">
        <v>685</v>
      </c>
      <c r="O18">
        <v>33.64</v>
      </c>
      <c r="P18">
        <v>0</v>
      </c>
      <c r="Q18">
        <v>290.5</v>
      </c>
    </row>
    <row r="19" spans="3:17" x14ac:dyDescent="0.25">
      <c r="C19">
        <v>23</v>
      </c>
      <c r="D19" t="str">
        <v>DIV3-TX</v>
      </c>
      <c r="E19" t="str">
        <v>3/16/25, 3/23/25</v>
      </c>
      <c r="F19">
        <v>3582</v>
      </c>
      <c r="H19">
        <v>1889.3440000000001</v>
      </c>
      <c r="I19">
        <v>0</v>
      </c>
      <c r="J19">
        <v>0</v>
      </c>
      <c r="K19">
        <v>0</v>
      </c>
      <c r="L19">
        <v>0</v>
      </c>
      <c r="M19">
        <v>0</v>
      </c>
      <c r="N19">
        <v>685</v>
      </c>
      <c r="O19">
        <v>16.899999999999999</v>
      </c>
      <c r="P19">
        <v>0</v>
      </c>
      <c r="Q19">
        <v>269.5</v>
      </c>
    </row>
    <row r="20" spans="3:17" x14ac:dyDescent="0.25">
      <c r="C20">
        <v>24</v>
      </c>
      <c r="D20" t="str">
        <v>DIV3-TX</v>
      </c>
      <c r="E20" t="str">
        <v>3/16/25, 3/23/25</v>
      </c>
      <c r="F20">
        <v>3503</v>
      </c>
      <c r="H20">
        <v>2394.88</v>
      </c>
      <c r="I20">
        <v>0</v>
      </c>
      <c r="J20">
        <v>0</v>
      </c>
      <c r="K20">
        <v>0</v>
      </c>
      <c r="L20">
        <v>0</v>
      </c>
      <c r="M20">
        <v>0</v>
      </c>
      <c r="N20">
        <v>685</v>
      </c>
      <c r="O20">
        <v>57.28</v>
      </c>
      <c r="P20">
        <v>0</v>
      </c>
      <c r="Q20">
        <v>266</v>
      </c>
    </row>
    <row r="21" spans="3:17" x14ac:dyDescent="0.25">
      <c r="C21">
        <v>25</v>
      </c>
      <c r="D21" t="str">
        <v>DIV3-TX</v>
      </c>
      <c r="E21" t="str">
        <v>3/16/25, 3/23/25</v>
      </c>
      <c r="F21">
        <v>3114</v>
      </c>
      <c r="H21">
        <v>48378.130600000004</v>
      </c>
      <c r="I21">
        <v>0</v>
      </c>
      <c r="J21">
        <v>0</v>
      </c>
      <c r="K21">
        <v>0</v>
      </c>
      <c r="L21">
        <v>0</v>
      </c>
      <c r="M21">
        <v>0</v>
      </c>
      <c r="N21">
        <v>8220</v>
      </c>
      <c r="O21">
        <v>3276.19</v>
      </c>
      <c r="P21">
        <v>750</v>
      </c>
      <c r="Q21">
        <v>434</v>
      </c>
    </row>
    <row r="22" spans="3:17" x14ac:dyDescent="0.25">
      <c r="C22">
        <v>26</v>
      </c>
      <c r="D22" t="str">
        <v>DIV3-TX</v>
      </c>
      <c r="E22" t="str">
        <v>3/16/25, 3/23/25</v>
      </c>
      <c r="F22">
        <v>3475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3:17" x14ac:dyDescent="0.25">
      <c r="C23">
        <v>27</v>
      </c>
      <c r="D23" t="str">
        <v>DIV3-TX</v>
      </c>
      <c r="E23" t="str">
        <v>3/16/25, 3/23/25</v>
      </c>
      <c r="F23">
        <v>3548</v>
      </c>
      <c r="H23">
        <v>1902.5920000000001</v>
      </c>
      <c r="I23">
        <v>0</v>
      </c>
      <c r="J23">
        <v>0</v>
      </c>
      <c r="K23">
        <v>0</v>
      </c>
      <c r="L23">
        <v>0</v>
      </c>
      <c r="M23">
        <v>0</v>
      </c>
      <c r="N23">
        <v>685</v>
      </c>
      <c r="O23">
        <v>108.3</v>
      </c>
      <c r="P23">
        <v>250</v>
      </c>
      <c r="Q23">
        <v>170</v>
      </c>
    </row>
    <row r="24" spans="3:17" x14ac:dyDescent="0.25">
      <c r="C24">
        <v>28</v>
      </c>
      <c r="D24" t="str">
        <v>DIV3-TX</v>
      </c>
      <c r="E24" t="str">
        <v>3/16/25, 3/23/25</v>
      </c>
      <c r="F24">
        <v>9066</v>
      </c>
      <c r="H24">
        <v>37769.037799999998</v>
      </c>
      <c r="I24">
        <v>0</v>
      </c>
      <c r="J24">
        <v>0</v>
      </c>
      <c r="K24">
        <v>0</v>
      </c>
      <c r="L24">
        <v>0</v>
      </c>
      <c r="M24">
        <v>0</v>
      </c>
      <c r="N24">
        <v>4795</v>
      </c>
      <c r="O24">
        <v>829.67000000000007</v>
      </c>
      <c r="P24">
        <v>0</v>
      </c>
      <c r="Q24">
        <v>441</v>
      </c>
    </row>
    <row r="25" spans="3:17" x14ac:dyDescent="0.25">
      <c r="C25">
        <v>29</v>
      </c>
      <c r="D25" t="str">
        <v>DIV3-TX</v>
      </c>
      <c r="E25" t="str">
        <v>3/16/25, 3/23/25</v>
      </c>
      <c r="F25">
        <v>3463</v>
      </c>
      <c r="H25">
        <v>2771.4133000000002</v>
      </c>
      <c r="I25">
        <v>0</v>
      </c>
      <c r="J25">
        <v>0</v>
      </c>
      <c r="K25">
        <v>0</v>
      </c>
      <c r="L25">
        <v>0</v>
      </c>
      <c r="M25">
        <v>0</v>
      </c>
      <c r="N25">
        <v>685</v>
      </c>
      <c r="O25">
        <v>107.47</v>
      </c>
      <c r="P25">
        <v>0</v>
      </c>
      <c r="Q25">
        <v>374.5</v>
      </c>
    </row>
    <row r="26" spans="3:17" x14ac:dyDescent="0.25">
      <c r="C26">
        <v>30</v>
      </c>
      <c r="D26" t="str">
        <v>DIV3-TX</v>
      </c>
      <c r="E26" t="str">
        <v>3/16/25, 3/23/25</v>
      </c>
      <c r="F26">
        <v>3555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3:17" x14ac:dyDescent="0.25">
      <c r="C27">
        <v>31</v>
      </c>
      <c r="D27" t="str">
        <v>DIV3-TX</v>
      </c>
      <c r="E27" t="str">
        <v>3/16/25, 3/23/25</v>
      </c>
      <c r="F27">
        <v>3452</v>
      </c>
      <c r="H27">
        <v>1289.008</v>
      </c>
      <c r="I27">
        <v>0</v>
      </c>
      <c r="J27">
        <v>0</v>
      </c>
      <c r="K27">
        <v>0</v>
      </c>
      <c r="L27">
        <v>0</v>
      </c>
      <c r="M27">
        <v>0</v>
      </c>
      <c r="N27">
        <v>342.5</v>
      </c>
      <c r="O27">
        <v>36.340000000000003</v>
      </c>
      <c r="P27">
        <v>738.67</v>
      </c>
      <c r="Q27">
        <v>171.5</v>
      </c>
    </row>
    <row r="28" spans="3:17" x14ac:dyDescent="0.25">
      <c r="C28">
        <v>32</v>
      </c>
      <c r="D28" t="str">
        <v>DIV3-TX</v>
      </c>
      <c r="E28" t="str">
        <v>3/16/25, 3/23/25</v>
      </c>
      <c r="F28">
        <v>3444</v>
      </c>
      <c r="H28">
        <v>11229.52</v>
      </c>
      <c r="I28">
        <v>0</v>
      </c>
      <c r="J28">
        <v>500</v>
      </c>
      <c r="K28">
        <v>0</v>
      </c>
      <c r="L28">
        <v>0</v>
      </c>
      <c r="M28">
        <v>0</v>
      </c>
      <c r="N28">
        <v>2740</v>
      </c>
      <c r="O28">
        <v>1058.33</v>
      </c>
      <c r="P28">
        <v>250</v>
      </c>
      <c r="Q28">
        <v>1547</v>
      </c>
    </row>
    <row r="29" spans="3:17" x14ac:dyDescent="0.25">
      <c r="C29">
        <v>33</v>
      </c>
      <c r="D29" t="str">
        <v>DIV3-TX</v>
      </c>
      <c r="E29" t="str">
        <v>3/16/25, 3/23/25</v>
      </c>
      <c r="F29">
        <v>3539</v>
      </c>
      <c r="H29">
        <v>633.6</v>
      </c>
      <c r="I29">
        <v>0</v>
      </c>
      <c r="J29">
        <v>0</v>
      </c>
      <c r="K29">
        <v>0</v>
      </c>
      <c r="L29">
        <v>0</v>
      </c>
      <c r="M29">
        <v>0</v>
      </c>
      <c r="N29">
        <v>205.5</v>
      </c>
      <c r="O29">
        <v>25.16</v>
      </c>
      <c r="P29">
        <v>0</v>
      </c>
      <c r="Q29">
        <v>98</v>
      </c>
    </row>
    <row r="30" spans="3:17" x14ac:dyDescent="0.25">
      <c r="C30">
        <v>34</v>
      </c>
      <c r="D30" t="str">
        <v>DIV3-TX</v>
      </c>
      <c r="E30" t="str">
        <v>3/16/25, 3/23/25</v>
      </c>
      <c r="F30">
        <v>3464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3:17" x14ac:dyDescent="0.25">
      <c r="C31">
        <v>35</v>
      </c>
      <c r="D31" t="str">
        <v>DIV3-TX</v>
      </c>
      <c r="E31" t="str">
        <v>3/16/25, 3/23/25</v>
      </c>
      <c r="F31">
        <v>3541</v>
      </c>
      <c r="H31">
        <v>2304</v>
      </c>
      <c r="I31">
        <v>0</v>
      </c>
      <c r="J31">
        <v>0</v>
      </c>
      <c r="K31">
        <v>0</v>
      </c>
      <c r="L31">
        <v>0</v>
      </c>
      <c r="M31">
        <v>0</v>
      </c>
      <c r="N31">
        <v>685</v>
      </c>
      <c r="O31">
        <v>12.780000000000001</v>
      </c>
      <c r="P31">
        <v>243.79</v>
      </c>
      <c r="Q31">
        <v>245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98B8E-D3B7-47A3-9258-3DA8831EDC55}">
  <sheetPr codeName="Sheet12">
    <tabColor theme="7" tint="0.79998168889431442"/>
  </sheetPr>
  <dimension ref="A2:D53"/>
  <sheetViews>
    <sheetView workbookViewId="0">
      <selection activeCell="B54" sqref="B54"/>
    </sheetView>
  </sheetViews>
  <sheetFormatPr defaultRowHeight="15" x14ac:dyDescent="0.25"/>
  <cols>
    <col min="1" max="1" width="34.5703125" bestFit="1" customWidth="1"/>
    <col min="2" max="2" width="19.42578125" customWidth="1"/>
    <col min="3" max="3" width="9.5703125" bestFit="1" customWidth="1"/>
  </cols>
  <sheetData>
    <row r="2" spans="1:4" x14ac:dyDescent="0.25">
      <c r="A2" s="59"/>
      <c r="B2" s="59" t="str">
        <f>PR!D3</f>
        <v>Earnings</v>
      </c>
      <c r="C2" s="59" t="s">
        <v>24</v>
      </c>
      <c r="D2" s="59" t="s">
        <v>25</v>
      </c>
    </row>
    <row r="3" spans="1:4" x14ac:dyDescent="0.25">
      <c r="A3" s="60" t="str">
        <f>PR!A4</f>
        <v>Operator</v>
      </c>
      <c r="B3" s="60" t="str">
        <f>PR!D4</f>
        <v>Hourly/Trip</v>
      </c>
      <c r="C3" s="60" t="s">
        <v>26</v>
      </c>
      <c r="D3" s="60" t="s">
        <v>27</v>
      </c>
    </row>
    <row r="5" spans="1:4" x14ac:dyDescent="0.25">
      <c r="A5" s="61" t="str" cm="1">
        <f t="array" ref="A5:A34">_xlfn.CHOOSECOLS(_xlfn.ANCHORARRAY(PR!A6),1)</f>
        <v>ANGELS WAY TRANSIT</v>
      </c>
      <c r="B5" s="62">
        <f>_xlfn.XLOOKUP(A5,PR!$A$6:$A$38,PR!$D$6:$D$38,0)</f>
        <v>2774.08</v>
      </c>
      <c r="C5" s="72" t="str">
        <f>IF(SUMIF(Cypress!L:L,A5,Cypress!J:J)=0,"",SUMIF(Cypress!L:L,A5,Cypress!J:J))</f>
        <v/>
      </c>
      <c r="D5" s="63" t="str">
        <f t="shared" ref="D5:D43" si="0">IFERROR(B5/C5,"")</f>
        <v/>
      </c>
    </row>
    <row r="6" spans="1:4" x14ac:dyDescent="0.25">
      <c r="A6" s="64" t="str">
        <v>ASH ELITE TRANSPORTATION</v>
      </c>
      <c r="B6" s="62">
        <f>_xlfn.XLOOKUP(A6,PR!$A$6:$A$38,PR!$D$6:$D$38,0)</f>
        <v>1764.16</v>
      </c>
      <c r="C6" s="72" t="str">
        <f>IF(SUMIF(Cypress!L:L,A6,Cypress!J:J)=0,"",SUMIF(Cypress!L:L,A6,Cypress!J:J))</f>
        <v/>
      </c>
      <c r="D6" s="65" t="str">
        <f t="shared" si="0"/>
        <v/>
      </c>
    </row>
    <row r="7" spans="1:4" x14ac:dyDescent="0.25">
      <c r="A7" s="64" t="str">
        <v>BM3 TRANSPORTATION LLC</v>
      </c>
      <c r="B7" s="62">
        <f>_xlfn.XLOOKUP(A7,PR!$A$6:$A$38,PR!$D$6:$D$38,0)</f>
        <v>2073.4079999999999</v>
      </c>
      <c r="C7" s="72" t="str">
        <f>IF(SUMIF(Cypress!L:L,A7,Cypress!J:J)=0,"",SUMIF(Cypress!L:L,A7,Cypress!J:J))</f>
        <v/>
      </c>
      <c r="D7" s="65" t="str">
        <f t="shared" si="0"/>
        <v/>
      </c>
    </row>
    <row r="8" spans="1:4" x14ac:dyDescent="0.25">
      <c r="A8" s="64" t="str">
        <v>BOM TRANSPORTATION</v>
      </c>
      <c r="B8" s="62">
        <f>_xlfn.XLOOKUP(A8,PR!$A$6:$A$38,PR!$D$6:$D$38,0)</f>
        <v>3262.2061999999996</v>
      </c>
      <c r="C8" s="72"/>
      <c r="D8" s="65"/>
    </row>
    <row r="9" spans="1:4" x14ac:dyDescent="0.25">
      <c r="A9" s="64" t="str">
        <v>BRANDON JACKSON</v>
      </c>
      <c r="B9" s="62">
        <f>_xlfn.XLOOKUP(A9,PR!$A$6:$A$38,PR!$D$6:$D$38,0)</f>
        <v>1639.9359999999999</v>
      </c>
      <c r="C9" s="72"/>
      <c r="D9" s="65"/>
    </row>
    <row r="10" spans="1:4" x14ac:dyDescent="0.25">
      <c r="A10" s="64" t="str">
        <v>BREISHABREE TRANSPORTATION LLC</v>
      </c>
      <c r="B10" s="62">
        <f>_xlfn.XLOOKUP(A10,PR!$A$6:$A$38,PR!$D$6:$D$38,0)</f>
        <v>1833.2159999999999</v>
      </c>
      <c r="C10" s="72"/>
      <c r="D10" s="65"/>
    </row>
    <row r="11" spans="1:4" x14ac:dyDescent="0.25">
      <c r="A11" s="64" t="str">
        <v>BROOKES TRANSPORTATION, LLC</v>
      </c>
      <c r="B11" s="62">
        <f>_xlfn.XLOOKUP(A11,PR!$A$6:$A$38,PR!$D$6:$D$38,0)</f>
        <v>34210.456599999998</v>
      </c>
      <c r="C11" s="72"/>
      <c r="D11" s="65"/>
    </row>
    <row r="12" spans="1:4" x14ac:dyDescent="0.25">
      <c r="A12" s="64" t="str">
        <v>BTS INVESTORS GROUP, LLC</v>
      </c>
      <c r="B12" s="62">
        <f>_xlfn.XLOOKUP(A12,PR!$A$6:$A$38,PR!$D$6:$D$38,0)</f>
        <v>2335.0720000000001</v>
      </c>
      <c r="C12" s="72"/>
      <c r="D12" s="65"/>
    </row>
    <row r="13" spans="1:4" x14ac:dyDescent="0.25">
      <c r="A13" s="64" t="str">
        <v>CEASAR WS LLC</v>
      </c>
      <c r="B13" s="62">
        <f>_xlfn.XLOOKUP(A13,PR!$A$6:$A$38,PR!$D$6:$D$38,0)</f>
        <v>4902.12</v>
      </c>
      <c r="C13" s="72"/>
      <c r="D13" s="65"/>
    </row>
    <row r="14" spans="1:4" x14ac:dyDescent="0.25">
      <c r="A14" s="64" t="str">
        <v>DAESHA SAFE TRANSPORT</v>
      </c>
      <c r="B14" s="62">
        <f>_xlfn.XLOOKUP(A14,PR!$A$6:$A$38,PR!$D$6:$D$38,0)</f>
        <v>0</v>
      </c>
      <c r="C14" s="72"/>
      <c r="D14" s="65"/>
    </row>
    <row r="15" spans="1:4" x14ac:dyDescent="0.25">
      <c r="A15" s="64" t="str">
        <v>HUB SOLUTIONS</v>
      </c>
      <c r="B15" s="62">
        <f>_xlfn.XLOOKUP(A15,PR!$A$6:$A$38,PR!$D$6:$D$38,0)</f>
        <v>2665.8559999999998</v>
      </c>
      <c r="C15" s="72"/>
      <c r="D15" s="65"/>
    </row>
    <row r="16" spans="1:4" x14ac:dyDescent="0.25">
      <c r="A16" s="64" t="str">
        <v>HUNDREDFOLD SERVICES, LLC</v>
      </c>
      <c r="B16" s="62">
        <f>_xlfn.XLOOKUP(A16,PR!$A$6:$A$38,PR!$D$6:$D$38,0)</f>
        <v>10947.127400000001</v>
      </c>
      <c r="C16" s="72"/>
      <c r="D16" s="65"/>
    </row>
    <row r="17" spans="1:4" x14ac:dyDescent="0.25">
      <c r="A17" s="64" t="str">
        <v>INNER CITY LOGISTICS LLC</v>
      </c>
      <c r="B17" s="62">
        <f>_xlfn.XLOOKUP(A17,PR!$A$6:$A$38,PR!$D$6:$D$38,0)</f>
        <v>4847.72</v>
      </c>
      <c r="C17" s="72"/>
      <c r="D17" s="65"/>
    </row>
    <row r="18" spans="1:4" x14ac:dyDescent="0.25">
      <c r="A18" s="64" t="str">
        <v>LA PATRONA SERVICES LLC</v>
      </c>
      <c r="B18" s="62">
        <f>_xlfn.XLOOKUP(A18,PR!$A$6:$A$38,PR!$D$6:$D$38,0)</f>
        <v>2514.2399999999998</v>
      </c>
      <c r="C18" s="72"/>
      <c r="D18" s="65"/>
    </row>
    <row r="19" spans="1:4" x14ac:dyDescent="0.25">
      <c r="A19" s="64" t="str">
        <v>LADY K HEALTHCARE</v>
      </c>
      <c r="B19" s="62">
        <f>_xlfn.XLOOKUP(A19,PR!$A$6:$A$38,PR!$D$6:$D$38,0)</f>
        <v>1948.5440000000001</v>
      </c>
      <c r="C19" s="72"/>
      <c r="D19" s="65"/>
    </row>
    <row r="20" spans="1:4" x14ac:dyDescent="0.25">
      <c r="A20" s="64" t="str">
        <v>LAQUESHA HENDERSON</v>
      </c>
      <c r="B20" s="62">
        <f>_xlfn.XLOOKUP(A20,PR!$A$6:$A$38,PR!$D$6:$D$38,0)</f>
        <v>1372.672</v>
      </c>
      <c r="C20" s="72"/>
      <c r="D20" s="65"/>
    </row>
    <row r="21" spans="1:4" x14ac:dyDescent="0.25">
      <c r="A21" s="64" t="str">
        <v>LIZZY'S TRANSPORTATION LLC</v>
      </c>
      <c r="B21" s="62">
        <f>_xlfn.XLOOKUP(A21,PR!$A$6:$A$38,PR!$D$6:$D$38,0)</f>
        <v>2195.136</v>
      </c>
      <c r="C21" s="72"/>
      <c r="D21" s="65"/>
    </row>
    <row r="22" spans="1:4" x14ac:dyDescent="0.25">
      <c r="A22" s="64" t="str">
        <v>LOVEDAY IGWE</v>
      </c>
      <c r="B22" s="62">
        <f>_xlfn.XLOOKUP(A22,PR!$A$6:$A$38,PR!$D$6:$D$38,0)</f>
        <v>1889.3440000000001</v>
      </c>
      <c r="C22" s="72"/>
      <c r="D22" s="65"/>
    </row>
    <row r="23" spans="1:4" x14ac:dyDescent="0.25">
      <c r="A23" s="64" t="str">
        <v>LYNN TRAVELING</v>
      </c>
      <c r="B23" s="62">
        <f>_xlfn.XLOOKUP(A23,PR!$A$6:$A$38,PR!$D$6:$D$38,0)</f>
        <v>2394.88</v>
      </c>
      <c r="C23" s="72"/>
      <c r="D23" s="65"/>
    </row>
    <row r="24" spans="1:4" x14ac:dyDescent="0.25">
      <c r="A24" s="64" t="str">
        <v>MELINIO TRANSIT (TX)</v>
      </c>
      <c r="B24" s="62">
        <f>_xlfn.XLOOKUP(A24,PR!$A$6:$A$38,PR!$D$6:$D$38,0)</f>
        <v>48378.130600000004</v>
      </c>
      <c r="C24" s="72"/>
      <c r="D24" s="65"/>
    </row>
    <row r="25" spans="1:4" x14ac:dyDescent="0.25">
      <c r="A25" s="64" t="str">
        <v>ON THE MOVE LLC</v>
      </c>
      <c r="B25" s="62">
        <f>_xlfn.XLOOKUP(A25,PR!$A$6:$A$38,PR!$D$6:$D$38,0)</f>
        <v>0</v>
      </c>
      <c r="C25" s="72"/>
      <c r="D25" s="65"/>
    </row>
    <row r="26" spans="1:4" x14ac:dyDescent="0.25">
      <c r="A26" s="64" t="str">
        <v>ON-DIME LLC</v>
      </c>
      <c r="B26" s="62">
        <f>_xlfn.XLOOKUP(A26,PR!$A$6:$A$38,PR!$D$6:$D$38,0)</f>
        <v>1902.5920000000001</v>
      </c>
      <c r="C26" s="72"/>
      <c r="D26" s="65"/>
    </row>
    <row r="27" spans="1:4" x14ac:dyDescent="0.25">
      <c r="A27" s="64" t="str">
        <v>ORION TRANSIT, LLC</v>
      </c>
      <c r="B27" s="62">
        <f>_xlfn.XLOOKUP(A27,PR!$A$6:$A$38,PR!$D$6:$D$38,0)</f>
        <v>37769.037799999998</v>
      </c>
      <c r="C27" s="72"/>
      <c r="D27" s="65"/>
    </row>
    <row r="28" spans="1:4" x14ac:dyDescent="0.25">
      <c r="A28" s="64" t="str">
        <v>PICKUP PARTNERS LLC</v>
      </c>
      <c r="B28" s="62">
        <f>_xlfn.XLOOKUP(A28,PR!$A$6:$A$38,PR!$D$6:$D$38,0)</f>
        <v>2771.4133000000002</v>
      </c>
      <c r="C28" s="72"/>
      <c r="D28" s="65"/>
    </row>
    <row r="29" spans="1:4" x14ac:dyDescent="0.25">
      <c r="A29" s="64" t="str">
        <v>QUNIFIA JACKSON</v>
      </c>
      <c r="B29" s="62">
        <f>_xlfn.XLOOKUP(A29,PR!$A$6:$A$38,PR!$D$6:$D$38,0)</f>
        <v>0</v>
      </c>
      <c r="C29" s="72"/>
      <c r="D29" s="65"/>
    </row>
    <row r="30" spans="1:4" x14ac:dyDescent="0.25">
      <c r="A30" s="64" t="str">
        <v>RESILIENT LOGISTICS MGMT LLC</v>
      </c>
      <c r="B30" s="62">
        <f>_xlfn.XLOOKUP(A30,PR!$A$6:$A$38,PR!$D$6:$D$38,0)</f>
        <v>1289.008</v>
      </c>
      <c r="C30" s="72"/>
      <c r="D30" s="65"/>
    </row>
    <row r="31" spans="1:4" x14ac:dyDescent="0.25">
      <c r="A31" s="64" t="str">
        <v>ROYAL T KARE LLC</v>
      </c>
      <c r="B31" s="62">
        <f>_xlfn.XLOOKUP(A31,PR!$A$6:$A$38,PR!$D$6:$D$38,0)</f>
        <v>11229.52</v>
      </c>
      <c r="C31" s="72"/>
      <c r="D31" s="65"/>
    </row>
    <row r="32" spans="1:4" x14ac:dyDescent="0.25">
      <c r="A32" s="64" t="str">
        <v>SERENITY CARE TRANSPORTATION</v>
      </c>
      <c r="B32" s="62">
        <f>_xlfn.XLOOKUP(A32,PR!$A$6:$A$38,PR!$D$6:$D$38,0)</f>
        <v>633.6</v>
      </c>
      <c r="C32" s="72"/>
      <c r="D32" s="65"/>
    </row>
    <row r="33" spans="1:4" x14ac:dyDescent="0.25">
      <c r="A33" s="64" t="str">
        <v>TRAVEL GALS AND GENTS LLC</v>
      </c>
      <c r="B33" s="62">
        <f>_xlfn.XLOOKUP(A33,PR!$A$6:$A$38,PR!$D$6:$D$38,0)</f>
        <v>0</v>
      </c>
      <c r="C33" s="72"/>
      <c r="D33" s="65"/>
    </row>
    <row r="34" spans="1:4" x14ac:dyDescent="0.25">
      <c r="A34" s="64" t="str">
        <v>UAD TRANSPORTATION</v>
      </c>
      <c r="B34" s="62">
        <f>_xlfn.XLOOKUP(A34,PR!$A$6:$A$38,PR!$D$6:$D$38,0)</f>
        <v>2304</v>
      </c>
      <c r="C34" s="72"/>
      <c r="D34" s="65"/>
    </row>
    <row r="35" spans="1:4" x14ac:dyDescent="0.25">
      <c r="A35" s="64"/>
      <c r="B35" s="62">
        <f>_xlfn.XLOOKUP(A35,PR!$A$6:$A$38,PR!$D$6:$D$38,0)</f>
        <v>0</v>
      </c>
      <c r="C35" s="72"/>
      <c r="D35" s="65"/>
    </row>
    <row r="36" spans="1:4" x14ac:dyDescent="0.25">
      <c r="A36" s="64"/>
      <c r="B36" s="62">
        <f>_xlfn.XLOOKUP(A36,PR!$A$6:$A$38,PR!$D$6:$D$38,0)</f>
        <v>0</v>
      </c>
      <c r="C36" s="72" t="str">
        <f>IF(SUMIF(Cypress!L:L,A36,Cypress!J:J)=0,"",SUMIF(Cypress!L:L,A36,Cypress!J:J))</f>
        <v/>
      </c>
      <c r="D36" s="65" t="str">
        <f t="shared" si="0"/>
        <v/>
      </c>
    </row>
    <row r="37" spans="1:4" x14ac:dyDescent="0.25">
      <c r="A37" s="64"/>
      <c r="B37" s="62">
        <f>_xlfn.XLOOKUP(A37,PR!$A$6:$A$38,PR!$D$6:$D$38,0)</f>
        <v>0</v>
      </c>
      <c r="C37" s="72" t="str">
        <f>IF(SUMIF(Cypress!L:L,A37,Cypress!J:J)=0,"",SUMIF(Cypress!L:L,A37,Cypress!J:J))</f>
        <v/>
      </c>
      <c r="D37" s="65" t="str">
        <f t="shared" si="0"/>
        <v/>
      </c>
    </row>
    <row r="38" spans="1:4" x14ac:dyDescent="0.25">
      <c r="A38" s="64"/>
      <c r="B38" s="62">
        <f>_xlfn.XLOOKUP(A38,PR!$A$6:$A$38,PR!$D$6:$D$38,0)</f>
        <v>0</v>
      </c>
      <c r="C38" s="72" t="str">
        <f>IF(SUMIF(Cypress!L:L,A38,Cypress!J:J)=0,"",SUMIF(Cypress!L:L,A38,Cypress!J:J))</f>
        <v/>
      </c>
      <c r="D38" s="65" t="str">
        <f t="shared" si="0"/>
        <v/>
      </c>
    </row>
    <row r="39" spans="1:4" x14ac:dyDescent="0.25">
      <c r="A39" s="64"/>
      <c r="B39" s="62">
        <f>_xlfn.XLOOKUP(A39,PR!$A$6:$A$38,PR!$D$6:$D$38,0)</f>
        <v>0</v>
      </c>
      <c r="C39" s="72" t="str">
        <f>IF(SUMIF(Cypress!L:L,A39,Cypress!J:J)=0,"",SUMIF(Cypress!L:L,A39,Cypress!J:J))</f>
        <v/>
      </c>
      <c r="D39" s="65" t="str">
        <f t="shared" si="0"/>
        <v/>
      </c>
    </row>
    <row r="40" spans="1:4" x14ac:dyDescent="0.25">
      <c r="A40" s="64"/>
      <c r="B40" s="62">
        <f>_xlfn.XLOOKUP(A40,PR!$A$6:$A$38,PR!$D$6:$D$38,0)</f>
        <v>0</v>
      </c>
      <c r="C40" s="72" t="str">
        <f>IF(SUMIF(Cypress!L:L,A40,Cypress!J:J)=0,"",SUMIF(Cypress!L:L,A40,Cypress!J:J))</f>
        <v/>
      </c>
      <c r="D40" s="65" t="str">
        <f t="shared" si="0"/>
        <v/>
      </c>
    </row>
    <row r="41" spans="1:4" x14ac:dyDescent="0.25">
      <c r="A41" s="64"/>
      <c r="B41" s="62">
        <f>_xlfn.XLOOKUP(A41,PR!$A$6:$A$38,PR!$D$6:$D$38,0)</f>
        <v>0</v>
      </c>
      <c r="C41" s="72" t="str">
        <f>IF(SUMIF(Cypress!L:L,A41,Cypress!J:J)=0,"",SUMIF(Cypress!L:L,A41,Cypress!J:J))</f>
        <v/>
      </c>
      <c r="D41" s="65" t="str">
        <f t="shared" si="0"/>
        <v/>
      </c>
    </row>
    <row r="42" spans="1:4" x14ac:dyDescent="0.25">
      <c r="A42" s="64"/>
      <c r="B42" s="62">
        <f>_xlfn.XLOOKUP(A42,PR!$A$6:$A$38,PR!$D$6:$D$38,0)</f>
        <v>0</v>
      </c>
      <c r="C42" s="72" t="str">
        <f>IF(SUMIF(Cypress!L:L,A42,Cypress!J:J)=0,"",SUMIF(Cypress!L:L,A42,Cypress!J:J))</f>
        <v/>
      </c>
      <c r="D42" s="65" t="str">
        <f t="shared" si="0"/>
        <v/>
      </c>
    </row>
    <row r="43" spans="1:4" x14ac:dyDescent="0.25">
      <c r="A43" s="66"/>
      <c r="B43" s="62">
        <f>_xlfn.XLOOKUP(A43,PR!$A$6:$A$38,PR!$D$6:$D$38,0)</f>
        <v>0</v>
      </c>
      <c r="C43" s="72" t="str">
        <f>IF(SUMIF(Cypress!L:L,A43,Cypress!J:J)=0,"",SUMIF(Cypress!L:L,A43,Cypress!J:J))</f>
        <v/>
      </c>
      <c r="D43" s="67" t="str">
        <f t="shared" si="0"/>
        <v/>
      </c>
    </row>
    <row r="44" spans="1:4" x14ac:dyDescent="0.25">
      <c r="B44" s="62">
        <f>_xlfn.XLOOKUP(A44,PR!$A$6:$A$38,PR!$D$6:$D$38,0)</f>
        <v>0</v>
      </c>
    </row>
    <row r="45" spans="1:4" x14ac:dyDescent="0.25">
      <c r="B45" s="62">
        <f>_xlfn.XLOOKUP(A45,PR!$A$6:$A$38,PR!$D$6:$D$38,0)</f>
        <v>0</v>
      </c>
    </row>
    <row r="46" spans="1:4" x14ac:dyDescent="0.25">
      <c r="B46" s="62">
        <f>_xlfn.XLOOKUP(A46,PR!$A$6:$A$38,PR!$D$6:$D$38,0)</f>
        <v>0</v>
      </c>
    </row>
    <row r="47" spans="1:4" x14ac:dyDescent="0.25">
      <c r="B47" s="62">
        <f>_xlfn.XLOOKUP(A47,PR!$A$6:$A$38,PR!$D$6:$D$38,0)</f>
        <v>0</v>
      </c>
    </row>
    <row r="53" spans="1:4" x14ac:dyDescent="0.25">
      <c r="A53" s="68" t="s">
        <v>28</v>
      </c>
      <c r="B53" s="69">
        <f>SUM(B5:B52)</f>
        <v>191847.47589999999</v>
      </c>
      <c r="C53" s="70">
        <f>SUM(C5:C43)</f>
        <v>0</v>
      </c>
      <c r="D53" s="71" t="str">
        <f>IFERROR(B53/C53,"")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B077-C5AE-4248-9782-7A652A553E47}">
  <sheetPr codeName="Sheet3">
    <tabColor rgb="FF0070C0"/>
  </sheetPr>
  <dimension ref="A1:Q55"/>
  <sheetViews>
    <sheetView showGridLines="0" zoomScale="80" zoomScaleNormal="80" workbookViewId="0">
      <pane ySplit="5" topLeftCell="A6" activePane="bottomLeft" state="frozen"/>
      <selection pane="bottomLeft" activeCell="S14" sqref="S14"/>
    </sheetView>
  </sheetViews>
  <sheetFormatPr defaultColWidth="9.42578125" defaultRowHeight="15" customHeight="1" x14ac:dyDescent="0.25"/>
  <cols>
    <col min="1" max="1" width="39.42578125" style="19" customWidth="1"/>
    <col min="2" max="2" width="6.5703125" style="11" customWidth="1"/>
    <col min="3" max="3" width="32.42578125" style="11" customWidth="1"/>
    <col min="4" max="4" width="14.7109375" style="11" customWidth="1"/>
    <col min="5" max="7" width="13.42578125" style="11" customWidth="1"/>
    <col min="8" max="8" width="14.5703125" style="11" customWidth="1"/>
    <col min="9" max="9" width="13.5703125" style="11" customWidth="1"/>
    <col min="10" max="10" width="13.42578125" style="11" customWidth="1"/>
    <col min="11" max="11" width="14.140625" style="11" bestFit="1" customWidth="1"/>
    <col min="12" max="12" width="14" style="11" customWidth="1"/>
    <col min="13" max="13" width="15.7109375" style="11" bestFit="1" customWidth="1"/>
    <col min="14" max="14" width="17.42578125" style="12" customWidth="1"/>
    <col min="15" max="16" width="0" style="11" hidden="1" customWidth="1"/>
    <col min="17" max="16384" width="9.42578125" style="11"/>
  </cols>
  <sheetData>
    <row r="1" spans="1:17" ht="15.75" x14ac:dyDescent="0.25">
      <c r="A1" s="9" t="s">
        <v>29</v>
      </c>
      <c r="B1" s="10"/>
      <c r="C1" s="10"/>
    </row>
    <row r="2" spans="1:17" ht="18.75" x14ac:dyDescent="0.3">
      <c r="A2" s="9" t="s">
        <v>30</v>
      </c>
      <c r="B2" s="10"/>
      <c r="C2" s="10"/>
      <c r="D2" s="171" t="s">
        <v>31</v>
      </c>
      <c r="E2" s="171"/>
      <c r="F2" s="171"/>
      <c r="G2" s="171"/>
      <c r="H2" s="171"/>
      <c r="I2" s="172" t="s">
        <v>32</v>
      </c>
      <c r="J2" s="172"/>
      <c r="K2" s="172"/>
      <c r="L2" s="172"/>
      <c r="M2" s="172"/>
    </row>
    <row r="3" spans="1:17" ht="15.75" x14ac:dyDescent="0.25">
      <c r="A3" s="9"/>
      <c r="B3" s="10"/>
      <c r="C3" s="10"/>
      <c r="D3" s="13" t="s">
        <v>33</v>
      </c>
      <c r="E3" s="13"/>
      <c r="F3" s="13" t="s">
        <v>34</v>
      </c>
      <c r="G3" s="13"/>
      <c r="H3" s="13"/>
      <c r="I3" s="14"/>
      <c r="K3" s="14"/>
      <c r="L3" s="14"/>
      <c r="M3" s="14"/>
      <c r="N3" s="15" t="s">
        <v>35</v>
      </c>
    </row>
    <row r="4" spans="1:17" s="13" customFormat="1" ht="15.75" thickBot="1" x14ac:dyDescent="0.3">
      <c r="A4" s="16" t="s">
        <v>36</v>
      </c>
      <c r="B4" s="17" t="s">
        <v>37</v>
      </c>
      <c r="C4" s="17" t="s">
        <v>38</v>
      </c>
      <c r="D4" s="17" t="s">
        <v>39</v>
      </c>
      <c r="E4" s="17" t="s">
        <v>40</v>
      </c>
      <c r="F4" s="17" t="s">
        <v>41</v>
      </c>
      <c r="G4" s="17" t="s">
        <v>17</v>
      </c>
      <c r="H4" s="17" t="s">
        <v>42</v>
      </c>
      <c r="I4" s="17" t="s">
        <v>43</v>
      </c>
      <c r="J4" s="17" t="s">
        <v>44</v>
      </c>
      <c r="K4" s="17" t="s">
        <v>20</v>
      </c>
      <c r="L4" s="17" t="s">
        <v>22</v>
      </c>
      <c r="M4" s="17" t="s">
        <v>21</v>
      </c>
      <c r="N4" s="18" t="s">
        <v>45</v>
      </c>
    </row>
    <row r="5" spans="1:17" s="13" customFormat="1" ht="15.75" thickTop="1" x14ac:dyDescent="0.25">
      <c r="A5" s="173"/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</row>
    <row r="6" spans="1:17" ht="15" customHeight="1" x14ac:dyDescent="0.25">
      <c r="A6" s="19" t="str" cm="1">
        <f t="array" ref="A6:C35">_xlfn._xlws.SORT(_xlfn.UNIQUE(ALLDiv3PartnerList[[PARTNER NAME]:[EMAIL]]),1,1)</f>
        <v>ANGELS WAY TRANSIT</v>
      </c>
      <c r="B6" s="20">
        <v>3519</v>
      </c>
      <c r="C6" s="53" t="str">
        <v>cb21452@yahoo.com</v>
      </c>
      <c r="D6" s="22">
        <f>SUMIF(ADAHours[PARTNER NAME],A6,ADAHours[Total Earnings])+SUMIF(GOLINKHours[PARTNER NAME],A6,GOLINKHours[Total Earnings])+SUMIF(StandbyADAGOLINK[PARTNER NAME],A6,StandbyADAGOLINK[Total Earnings])</f>
        <v>2774.08</v>
      </c>
      <c r="E6" s="22">
        <v>0</v>
      </c>
      <c r="F6" s="23">
        <f>SUMIF(Table_Deductions_OtherEarnings[PARTNER],A6,Table_Deductions_OtherEarnings[Other Income])</f>
        <v>0</v>
      </c>
      <c r="G6" s="22">
        <f>SUMIF(Table_Deductions_OtherEarnings[PARTNER],A6,Table_Deductions_OtherEarnings[Bonus])</f>
        <v>0</v>
      </c>
      <c r="H6" s="23">
        <f>SUMIF(Table_Deductions_OtherEarnings[PARTNER],A6,Table_Deductions_OtherEarnings[Reimbursement])</f>
        <v>0</v>
      </c>
      <c r="I6" s="22">
        <f>SUMIF(Table_Deductions_OtherEarnings[PARTNER],A6,Table_Deductions_OtherEarnings[Credentials])</f>
        <v>0</v>
      </c>
      <c r="J6" s="24">
        <f>SUMIF(Table_Deductions_OtherEarnings[PARTNER],A6,Table_Deductions_OtherEarnings[LIFT LEASE TOTAL])</f>
        <v>685</v>
      </c>
      <c r="K6" s="22">
        <f>SUMIF(Table_Deductions_OtherEarnings[PARTNER],A6,Table_Deductions_OtherEarnings[Violation])+SUMIF(GOLINKHours[PARTNER NAME],A6,GOLINKHours[Total Duty Violation])+SUMIF(StandbyADAGOLINK[PARTNER NAME],A6,StandbyADAGOLINK[Total Duty Violation])</f>
        <v>108.23</v>
      </c>
      <c r="L6" s="22">
        <f>SUMIF(ADA_FARE[PARTNER NAME],A6,ADA_FARE[Fare Cost])-SUMIF(Coupon[PARTNER NAME],A6,Coupon[Coupon Value])</f>
        <v>209.5</v>
      </c>
      <c r="M6" s="22">
        <f>SUMIF(Table_Deductions_OtherEarnings[PARTNER],A6,Table_Deductions_OtherEarnings[Other Deductions])</f>
        <v>0</v>
      </c>
      <c r="N6" s="25">
        <f>IFERROR(SUM(D6:H6)-SUM(I6:M6),0)</f>
        <v>1771.35</v>
      </c>
      <c r="Q6" s="26"/>
    </row>
    <row r="7" spans="1:17" ht="15" customHeight="1" x14ac:dyDescent="0.25">
      <c r="A7" s="19" t="str">
        <v>ASH ELITE TRANSPORTATION</v>
      </c>
      <c r="B7" s="21">
        <v>3527</v>
      </c>
      <c r="C7" s="54" t="str">
        <v>ab2146758@gmail.com</v>
      </c>
      <c r="D7" s="22">
        <f>SUMIF(ADAHours[PARTNER NAME],A7,ADAHours[Total Earnings])+SUMIF(GOLINKHours[PARTNER NAME],A7,GOLINKHours[Total Earnings])+SUMIF(StandbyADAGOLINK[PARTNER NAME],A7,StandbyADAGOLINK[Total Earnings])</f>
        <v>1764.16</v>
      </c>
      <c r="E7" s="22">
        <v>0</v>
      </c>
      <c r="F7" s="23">
        <f>SUMIF(Table_Deductions_OtherEarnings[PARTNER],A7,Table_Deductions_OtherEarnings[Other Income])</f>
        <v>0</v>
      </c>
      <c r="G7" s="22">
        <f>SUMIF(Table_Deductions_OtherEarnings[PARTNER],A7,Table_Deductions_OtherEarnings[Bonus])</f>
        <v>0</v>
      </c>
      <c r="H7" s="23">
        <f>SUMIF(Table_Deductions_OtherEarnings[PARTNER],A7,Table_Deductions_OtherEarnings[Reimbursement])</f>
        <v>0</v>
      </c>
      <c r="I7" s="22">
        <f>SUMIF(Table_Deductions_OtherEarnings[PARTNER],A7,Table_Deductions_OtherEarnings[Credentials])</f>
        <v>0</v>
      </c>
      <c r="J7" s="24">
        <f>SUMIF(Table_Deductions_OtherEarnings[PARTNER],A7,Table_Deductions_OtherEarnings[LIFT LEASE TOTAL])</f>
        <v>685</v>
      </c>
      <c r="K7" s="22">
        <f>SUMIF(Table_Deductions_OtherEarnings[PARTNER],A7,Table_Deductions_OtherEarnings[Violation])+SUMIF(GOLINKHours[PARTNER NAME],A7,GOLINKHours[Total Duty Violation])+SUMIF(StandbyADAGOLINK[PARTNER NAME],A7,StandbyADAGOLINK[Total Duty Violation])</f>
        <v>76.47</v>
      </c>
      <c r="L7" s="22">
        <f>SUMIF(ADA_FARE[PARTNER NAME],A7,ADA_FARE[Fare Cost])-SUMIF(Coupon[PARTNER NAME],A7,Coupon[Coupon Value])</f>
        <v>255.5</v>
      </c>
      <c r="M7" s="22">
        <f>SUMIF(Table_Deductions_OtherEarnings[PARTNER],A7,Table_Deductions_OtherEarnings[Other Deductions])</f>
        <v>0</v>
      </c>
      <c r="N7" s="25">
        <f>IFERROR(SUM(D7:H7)-SUM(I7:M7),0)</f>
        <v>747.19</v>
      </c>
    </row>
    <row r="8" spans="1:17" ht="15" customHeight="1" x14ac:dyDescent="0.25">
      <c r="A8" s="19" t="str">
        <v>BM3 TRANSPORTATION LLC</v>
      </c>
      <c r="B8" s="21">
        <v>3496</v>
      </c>
      <c r="C8" s="54" t="str">
        <v>lyfelinelogistix@yahoo.com</v>
      </c>
      <c r="D8" s="22">
        <f>SUMIF(ADAHours[PARTNER NAME],A8,ADAHours[Total Earnings])+SUMIF(GOLINKHours[PARTNER NAME],A8,GOLINKHours[Total Earnings])+SUMIF(StandbyADAGOLINK[PARTNER NAME],A8,StandbyADAGOLINK[Total Earnings])</f>
        <v>2073.4079999999999</v>
      </c>
      <c r="E8" s="22">
        <v>0</v>
      </c>
      <c r="F8" s="23">
        <f>SUMIF(Table_Deductions_OtherEarnings[PARTNER],A8,Table_Deductions_OtherEarnings[Other Income])</f>
        <v>0</v>
      </c>
      <c r="G8" s="22">
        <f>SUMIF(Table_Deductions_OtherEarnings[PARTNER],A8,Table_Deductions_OtherEarnings[Bonus])</f>
        <v>0</v>
      </c>
      <c r="H8" s="23">
        <f>SUMIF(Table_Deductions_OtherEarnings[PARTNER],A8,Table_Deductions_OtherEarnings[Reimbursement])</f>
        <v>0</v>
      </c>
      <c r="I8" s="22">
        <f>SUMIF(Table_Deductions_OtherEarnings[PARTNER],A8,Table_Deductions_OtherEarnings[Credentials])</f>
        <v>0</v>
      </c>
      <c r="J8" s="24">
        <f>SUMIF(Table_Deductions_OtherEarnings[PARTNER],A8,Table_Deductions_OtherEarnings[LIFT LEASE TOTAL])</f>
        <v>685</v>
      </c>
      <c r="K8" s="22">
        <f>SUMIF(Table_Deductions_OtherEarnings[PARTNER],A8,Table_Deductions_OtherEarnings[Violation])+SUMIF(GOLINKHours[PARTNER NAME],A8,GOLINKHours[Total Duty Violation])+SUMIF(StandbyADAGOLINK[PARTNER NAME],A8,StandbyADAGOLINK[Total Duty Violation])</f>
        <v>57.8</v>
      </c>
      <c r="L8" s="22">
        <f>SUMIF(ADA_FARE[PARTNER NAME],A8,ADA_FARE[Fare Cost])-SUMIF(Coupon[PARTNER NAME],A8,Coupon[Coupon Value])</f>
        <v>210</v>
      </c>
      <c r="M8" s="22">
        <f>SUMIF(Table_Deductions_OtherEarnings[PARTNER],A8,Table_Deductions_OtherEarnings[Other Deductions])</f>
        <v>0</v>
      </c>
      <c r="N8" s="25">
        <f>IFERROR(SUM(D8:H8)-SUM(I8:M8),0)</f>
        <v>1120.6079999999999</v>
      </c>
    </row>
    <row r="9" spans="1:17" ht="15" customHeight="1" x14ac:dyDescent="0.25">
      <c r="A9" s="19" t="str">
        <v>BOM TRANSPORTATION</v>
      </c>
      <c r="B9" s="21">
        <v>3536</v>
      </c>
      <c r="C9" s="54" t="str">
        <v>coachbomatthews@gmail.com</v>
      </c>
      <c r="D9" s="22">
        <f>SUMIF(ADAHours[PARTNER NAME],A9,ADAHours[Total Earnings])+SUMIF(GOLINKHours[PARTNER NAME],A9,GOLINKHours[Total Earnings])+SUMIF(StandbyADAGOLINK[PARTNER NAME],A9,StandbyADAGOLINK[Total Earnings])</f>
        <v>3262.2061999999996</v>
      </c>
      <c r="E9" s="22">
        <v>0</v>
      </c>
      <c r="F9" s="23">
        <f>SUMIF(Table_Deductions_OtherEarnings[PARTNER],A9,Table_Deductions_OtherEarnings[Other Income])</f>
        <v>0</v>
      </c>
      <c r="G9" s="22">
        <f>SUMIF(Table_Deductions_OtherEarnings[PARTNER],A9,Table_Deductions_OtherEarnings[Bonus])</f>
        <v>0</v>
      </c>
      <c r="H9" s="23">
        <f>SUMIF(Table_Deductions_OtherEarnings[PARTNER],A9,Table_Deductions_OtherEarnings[Reimbursement])</f>
        <v>0</v>
      </c>
      <c r="I9" s="22">
        <f>SUMIF(Table_Deductions_OtherEarnings[PARTNER],A9,Table_Deductions_OtherEarnings[Credentials])</f>
        <v>0</v>
      </c>
      <c r="J9" s="24">
        <f>SUMIF(Table_Deductions_OtherEarnings[PARTNER],A9,Table_Deductions_OtherEarnings[LIFT LEASE TOTAL])</f>
        <v>685</v>
      </c>
      <c r="K9" s="22">
        <f>SUMIF(Table_Deductions_OtherEarnings[PARTNER],A9,Table_Deductions_OtherEarnings[Violation])+SUMIF(GOLINKHours[PARTNER NAME],A9,GOLINKHours[Total Duty Violation])+SUMIF(StandbyADAGOLINK[PARTNER NAME],A9,StandbyADAGOLINK[Total Duty Violation])</f>
        <v>177.24</v>
      </c>
      <c r="L9" s="22">
        <f>SUMIF(ADA_FARE[PARTNER NAME],A9,ADA_FARE[Fare Cost])-SUMIF(Coupon[PARTNER NAME],A9,Coupon[Coupon Value])</f>
        <v>388.5</v>
      </c>
      <c r="M9" s="22">
        <f>SUMIF(Table_Deductions_OtherEarnings[PARTNER],A9,Table_Deductions_OtherEarnings[Other Deductions])</f>
        <v>0</v>
      </c>
      <c r="N9" s="25">
        <f>IFERROR(SUM(D9:H9)-SUM(I9:M9),0)</f>
        <v>2011.4661999999996</v>
      </c>
    </row>
    <row r="10" spans="1:17" ht="15" customHeight="1" x14ac:dyDescent="0.25">
      <c r="A10" s="19" t="str">
        <v>BRANDON JACKSON</v>
      </c>
      <c r="B10" s="21">
        <v>3579</v>
      </c>
      <c r="C10" s="54" t="str">
        <v>houndofjustice9@gmail.com</v>
      </c>
      <c r="D10" s="22">
        <f>SUMIF(ADAHours[PARTNER NAME],A10,ADAHours[Total Earnings])+SUMIF(GOLINKHours[PARTNER NAME],A10,GOLINKHours[Total Earnings])+SUMIF(StandbyADAGOLINK[PARTNER NAME],A10,StandbyADAGOLINK[Total Earnings])</f>
        <v>1639.9359999999999</v>
      </c>
      <c r="E10" s="22">
        <v>0</v>
      </c>
      <c r="F10" s="23">
        <f>SUMIF(Table_Deductions_OtherEarnings[PARTNER],A10,Table_Deductions_OtherEarnings[Other Income])</f>
        <v>0</v>
      </c>
      <c r="G10" s="22">
        <f>SUMIF(Table_Deductions_OtherEarnings[PARTNER],A10,Table_Deductions_OtherEarnings[Bonus])</f>
        <v>0</v>
      </c>
      <c r="H10" s="23">
        <f>SUMIF(Table_Deductions_OtherEarnings[PARTNER],A10,Table_Deductions_OtherEarnings[Reimbursement])</f>
        <v>0</v>
      </c>
      <c r="I10" s="22">
        <f>SUMIF(Table_Deductions_OtherEarnings[PARTNER],A10,Table_Deductions_OtherEarnings[Credentials])</f>
        <v>0</v>
      </c>
      <c r="J10" s="24">
        <f>SUMIF(Table_Deductions_OtherEarnings[PARTNER],A10,Table_Deductions_OtherEarnings[LIFT LEASE TOTAL])</f>
        <v>685</v>
      </c>
      <c r="K10" s="22">
        <f>SUMIF(Table_Deductions_OtherEarnings[PARTNER],A10,Table_Deductions_OtherEarnings[Violation])+SUMIF(GOLINKHours[PARTNER NAME],A10,GOLINKHours[Total Duty Violation])+SUMIF(StandbyADAGOLINK[PARTNER NAME],A10,StandbyADAGOLINK[Total Duty Violation])</f>
        <v>14.54</v>
      </c>
      <c r="L10" s="22">
        <f>SUMIF(ADA_FARE[PARTNER NAME],A10,ADA_FARE[Fare Cost])-SUMIF(Coupon[PARTNER NAME],A10,Coupon[Coupon Value])</f>
        <v>227.5</v>
      </c>
      <c r="M10" s="22">
        <f>SUMIF(Table_Deductions_OtherEarnings[PARTNER],A10,Table_Deductions_OtherEarnings[Other Deductions])</f>
        <v>0</v>
      </c>
      <c r="N10" s="25">
        <f t="shared" ref="N10:N35" si="0">IFERROR(SUM(D10:H10)-SUM(I10:M10),0)</f>
        <v>712.89599999999996</v>
      </c>
    </row>
    <row r="11" spans="1:17" ht="15" customHeight="1" x14ac:dyDescent="0.25">
      <c r="A11" s="19" t="str">
        <v>BREISHABREE TRANSPORTATION LLC</v>
      </c>
      <c r="B11" s="21">
        <v>3540</v>
      </c>
      <c r="C11" s="54" t="str">
        <v>sshambreisha@gmail.com</v>
      </c>
      <c r="D11" s="22">
        <f>SUMIF(ADAHours[PARTNER NAME],A11,ADAHours[Total Earnings])+SUMIF(GOLINKHours[PARTNER NAME],A11,GOLINKHours[Total Earnings])+SUMIF(StandbyADAGOLINK[PARTNER NAME],A11,StandbyADAGOLINK[Total Earnings])</f>
        <v>1833.2159999999999</v>
      </c>
      <c r="E11" s="22">
        <v>0</v>
      </c>
      <c r="F11" s="23">
        <f>SUMIF(Table_Deductions_OtherEarnings[PARTNER],A11,Table_Deductions_OtherEarnings[Other Income])</f>
        <v>0</v>
      </c>
      <c r="G11" s="22">
        <f>SUMIF(Table_Deductions_OtherEarnings[PARTNER],A11,Table_Deductions_OtherEarnings[Bonus])</f>
        <v>0</v>
      </c>
      <c r="H11" s="23">
        <f>SUMIF(Table_Deductions_OtherEarnings[PARTNER],A11,Table_Deductions_OtherEarnings[Reimbursement])</f>
        <v>0</v>
      </c>
      <c r="I11" s="22">
        <f>SUMIF(Table_Deductions_OtherEarnings[PARTNER],A11,Table_Deductions_OtherEarnings[Credentials])</f>
        <v>0</v>
      </c>
      <c r="J11" s="24">
        <f>SUMIF(Table_Deductions_OtherEarnings[PARTNER],A11,Table_Deductions_OtherEarnings[LIFT LEASE TOTAL])</f>
        <v>685</v>
      </c>
      <c r="K11" s="22">
        <f>SUMIF(Table_Deductions_OtherEarnings[PARTNER],A11,Table_Deductions_OtherEarnings[Violation])+SUMIF(GOLINKHours[PARTNER NAME],A11,GOLINKHours[Total Duty Violation])+SUMIF(StandbyADAGOLINK[PARTNER NAME],A11,StandbyADAGOLINK[Total Duty Violation])</f>
        <v>89.48</v>
      </c>
      <c r="L11" s="22">
        <f>SUMIF(ADA_FARE[PARTNER NAME],A11,ADA_FARE[Fare Cost])-SUMIF(Coupon[PARTNER NAME],A11,Coupon[Coupon Value])</f>
        <v>227.5</v>
      </c>
      <c r="M11" s="22">
        <f>SUMIF(Table_Deductions_OtherEarnings[PARTNER],A11,Table_Deductions_OtherEarnings[Other Deductions])</f>
        <v>0</v>
      </c>
      <c r="N11" s="25">
        <f t="shared" si="0"/>
        <v>831.23599999999988</v>
      </c>
    </row>
    <row r="12" spans="1:17" ht="15" customHeight="1" x14ac:dyDescent="0.25">
      <c r="A12" s="19" t="str">
        <v>BROOKES TRANSPORTATION, LLC</v>
      </c>
      <c r="B12" s="21">
        <v>1202</v>
      </c>
      <c r="C12" s="54" t="str">
        <v>transportationbrookes@gmail.com</v>
      </c>
      <c r="D12" s="22">
        <f>SUMIF(ADAHours[PARTNER NAME],A12,ADAHours[Total Earnings])+SUMIF(GOLINKHours[PARTNER NAME],A12,GOLINKHours[Total Earnings])+SUMIF(StandbyADAGOLINK[PARTNER NAME],A12,StandbyADAGOLINK[Total Earnings])</f>
        <v>34210.456599999998</v>
      </c>
      <c r="E12" s="22">
        <v>0</v>
      </c>
      <c r="F12" s="23">
        <f>SUMIF(Table_Deductions_OtherEarnings[PARTNER],A12,Table_Deductions_OtherEarnings[Other Income])</f>
        <v>0</v>
      </c>
      <c r="G12" s="22">
        <f>SUMIF(Table_Deductions_OtherEarnings[PARTNER],A12,Table_Deductions_OtherEarnings[Bonus])</f>
        <v>0</v>
      </c>
      <c r="H12" s="23">
        <f>SUMIF(Table_Deductions_OtherEarnings[PARTNER],A12,Table_Deductions_OtherEarnings[Reimbursement])</f>
        <v>0</v>
      </c>
      <c r="I12" s="22">
        <f>SUMIF(Table_Deductions_OtherEarnings[PARTNER],A12,Table_Deductions_OtherEarnings[Credentials])</f>
        <v>0</v>
      </c>
      <c r="J12" s="24">
        <f>SUMIF(Table_Deductions_OtherEarnings[PARTNER],A12,Table_Deductions_OtherEarnings[LIFT LEASE TOTAL])</f>
        <v>6850</v>
      </c>
      <c r="K12" s="22">
        <f>SUMIF(Table_Deductions_OtherEarnings[PARTNER],A12,Table_Deductions_OtherEarnings[Violation])+SUMIF(GOLINKHours[PARTNER NAME],A12,GOLINKHours[Total Duty Violation])+SUMIF(StandbyADAGOLINK[PARTNER NAME],A12,StandbyADAGOLINK[Total Duty Violation])</f>
        <v>2828.9</v>
      </c>
      <c r="L12" s="22">
        <f>SUMIF(ADA_FARE[PARTNER NAME],A12,ADA_FARE[Fare Cost])-SUMIF(Coupon[PARTNER NAME],A12,Coupon[Coupon Value])</f>
        <v>1407</v>
      </c>
      <c r="M12" s="22">
        <f>SUMIF(Table_Deductions_OtherEarnings[PARTNER],A12,Table_Deductions_OtherEarnings[Other Deductions])</f>
        <v>742.62</v>
      </c>
      <c r="N12" s="25">
        <f t="shared" si="0"/>
        <v>22381.936599999997</v>
      </c>
    </row>
    <row r="13" spans="1:17" ht="15" customHeight="1" x14ac:dyDescent="0.25">
      <c r="A13" s="19" t="str">
        <v>BTS INVESTORS GROUP, LLC</v>
      </c>
      <c r="B13" s="21">
        <v>3600</v>
      </c>
      <c r="C13" s="54" t="str">
        <v>troyasims@mac.com</v>
      </c>
      <c r="D13" s="22">
        <f>SUMIF(ADAHours[PARTNER NAME],A13,ADAHours[Total Earnings])+SUMIF(GOLINKHours[PARTNER NAME],A13,GOLINKHours[Total Earnings])+SUMIF(StandbyADAGOLINK[PARTNER NAME],A13,StandbyADAGOLINK[Total Earnings])</f>
        <v>2335.0720000000001</v>
      </c>
      <c r="E13" s="22">
        <v>0</v>
      </c>
      <c r="F13" s="23">
        <f>SUMIF(Table_Deductions_OtherEarnings[PARTNER],A13,Table_Deductions_OtherEarnings[Other Income])</f>
        <v>0</v>
      </c>
      <c r="G13" s="22">
        <f>SUMIF(Table_Deductions_OtherEarnings[PARTNER],A13,Table_Deductions_OtherEarnings[Bonus])</f>
        <v>0</v>
      </c>
      <c r="H13" s="23">
        <f>SUMIF(Table_Deductions_OtherEarnings[PARTNER],A13,Table_Deductions_OtherEarnings[Reimbursement])</f>
        <v>0</v>
      </c>
      <c r="I13" s="22">
        <f>SUMIF(Table_Deductions_OtherEarnings[PARTNER],A13,Table_Deductions_OtherEarnings[Credentials])</f>
        <v>0</v>
      </c>
      <c r="J13" s="24">
        <f>SUMIF(Table_Deductions_OtherEarnings[PARTNER],A13,Table_Deductions_OtherEarnings[LIFT LEASE TOTAL])</f>
        <v>685</v>
      </c>
      <c r="K13" s="22">
        <f>SUMIF(Table_Deductions_OtherEarnings[PARTNER],A13,Table_Deductions_OtherEarnings[Violation])+SUMIF(GOLINKHours[PARTNER NAME],A13,GOLINKHours[Total Duty Violation])+SUMIF(StandbyADAGOLINK[PARTNER NAME],A13,StandbyADAGOLINK[Total Duty Violation])</f>
        <v>24.44</v>
      </c>
      <c r="L13" s="22">
        <f>SUMIF(ADA_FARE[PARTNER NAME],A13,ADA_FARE[Fare Cost])-SUMIF(Coupon[PARTNER NAME],A13,Coupon[Coupon Value])</f>
        <v>332.5</v>
      </c>
      <c r="M13" s="22">
        <f>SUMIF(Table_Deductions_OtherEarnings[PARTNER],A13,Table_Deductions_OtherEarnings[Other Deductions])</f>
        <v>0</v>
      </c>
      <c r="N13" s="25">
        <f t="shared" si="0"/>
        <v>1293.1320000000001</v>
      </c>
    </row>
    <row r="14" spans="1:17" ht="15" customHeight="1" x14ac:dyDescent="0.25">
      <c r="A14" s="19" t="str">
        <v>CEASAR WS LLC</v>
      </c>
      <c r="B14" s="21">
        <v>3440</v>
      </c>
      <c r="C14" s="54" t="str">
        <v>qayssaralgburi69@gmail.com</v>
      </c>
      <c r="D14" s="22">
        <f>SUMIF(ADAHours[PARTNER NAME],A14,ADAHours[Total Earnings])+SUMIF(GOLINKHours[PARTNER NAME],A14,GOLINKHours[Total Earnings])+SUMIF(StandbyADAGOLINK[PARTNER NAME],A14,StandbyADAGOLINK[Total Earnings])</f>
        <v>4902.12</v>
      </c>
      <c r="E14" s="22">
        <v>0</v>
      </c>
      <c r="F14" s="23">
        <f>SUMIF(Table_Deductions_OtherEarnings[PARTNER],A14,Table_Deductions_OtherEarnings[Other Income])</f>
        <v>0</v>
      </c>
      <c r="G14" s="22">
        <f>SUMIF(Table_Deductions_OtherEarnings[PARTNER],A14,Table_Deductions_OtherEarnings[Bonus])</f>
        <v>0</v>
      </c>
      <c r="H14" s="23">
        <f>SUMIF(Table_Deductions_OtherEarnings[PARTNER],A14,Table_Deductions_OtherEarnings[Reimbursement])</f>
        <v>0</v>
      </c>
      <c r="I14" s="22">
        <f>SUMIF(Table_Deductions_OtherEarnings[PARTNER],A14,Table_Deductions_OtherEarnings[Credentials])</f>
        <v>0</v>
      </c>
      <c r="J14" s="24">
        <f>SUMIF(Table_Deductions_OtherEarnings[PARTNER],A14,Table_Deductions_OtherEarnings[LIFT LEASE TOTAL])</f>
        <v>685</v>
      </c>
      <c r="K14" s="22">
        <f>SUMIF(Table_Deductions_OtherEarnings[PARTNER],A14,Table_Deductions_OtherEarnings[Violation])+SUMIF(GOLINKHours[PARTNER NAME],A14,GOLINKHours[Total Duty Violation])+SUMIF(StandbyADAGOLINK[PARTNER NAME],A14,StandbyADAGOLINK[Total Duty Violation])</f>
        <v>301.82</v>
      </c>
      <c r="L14" s="22">
        <f>SUMIF(ADA_FARE[PARTNER NAME],A14,ADA_FARE[Fare Cost])-SUMIF(Coupon[PARTNER NAME],A14,Coupon[Coupon Value])</f>
        <v>355.5</v>
      </c>
      <c r="M14" s="22">
        <f>SUMIF(Table_Deductions_OtherEarnings[PARTNER],A14,Table_Deductions_OtherEarnings[Other Deductions])</f>
        <v>0</v>
      </c>
      <c r="N14" s="25">
        <f t="shared" si="0"/>
        <v>3559.8</v>
      </c>
    </row>
    <row r="15" spans="1:17" ht="15" customHeight="1" x14ac:dyDescent="0.25">
      <c r="A15" s="19" t="str">
        <v>DAESHA SAFE TRANSPORT</v>
      </c>
      <c r="B15" s="21">
        <v>3534</v>
      </c>
      <c r="C15" s="54" t="str">
        <v>daesha_thomas@yahoo.com</v>
      </c>
      <c r="D15" s="22">
        <f>SUMIF(ADAHours[PARTNER NAME],A15,ADAHours[Total Earnings])+SUMIF(GOLINKHours[PARTNER NAME],A15,GOLINKHours[Total Earnings])+SUMIF(StandbyADAGOLINK[PARTNER NAME],A15,StandbyADAGOLINK[Total Earnings])</f>
        <v>0</v>
      </c>
      <c r="E15" s="22">
        <v>0</v>
      </c>
      <c r="F15" s="23">
        <f>SUMIF(Table_Deductions_OtherEarnings[PARTNER],A15,Table_Deductions_OtherEarnings[Other Income])</f>
        <v>0</v>
      </c>
      <c r="G15" s="22">
        <f>SUMIF(Table_Deductions_OtherEarnings[PARTNER],A15,Table_Deductions_OtherEarnings[Bonus])</f>
        <v>0</v>
      </c>
      <c r="H15" s="23">
        <f>SUMIF(Table_Deductions_OtherEarnings[PARTNER],A15,Table_Deductions_OtherEarnings[Reimbursement])</f>
        <v>0</v>
      </c>
      <c r="I15" s="22">
        <f>SUMIF(Table_Deductions_OtherEarnings[PARTNER],A15,Table_Deductions_OtherEarnings[Credentials])</f>
        <v>0</v>
      </c>
      <c r="J15" s="24">
        <f>SUMIF(Table_Deductions_OtherEarnings[PARTNER],A15,Table_Deductions_OtherEarnings[LIFT LEASE TOTAL])</f>
        <v>0</v>
      </c>
      <c r="K15" s="22">
        <f>SUMIF(Table_Deductions_OtherEarnings[PARTNER],A15,Table_Deductions_OtherEarnings[Violation])+SUMIF(GOLINKHours[PARTNER NAME],A15,GOLINKHours[Total Duty Violation])+SUMIF(StandbyADAGOLINK[PARTNER NAME],A15,StandbyADAGOLINK[Total Duty Violation])</f>
        <v>0</v>
      </c>
      <c r="L15" s="22">
        <f>SUMIF(ADA_FARE[PARTNER NAME],A15,ADA_FARE[Fare Cost])-SUMIF(Coupon[PARTNER NAME],A15,Coupon[Coupon Value])</f>
        <v>0</v>
      </c>
      <c r="M15" s="22">
        <f>SUMIF(Table_Deductions_OtherEarnings[PARTNER],A15,Table_Deductions_OtherEarnings[Other Deductions])</f>
        <v>0</v>
      </c>
      <c r="N15" s="25">
        <f t="shared" si="0"/>
        <v>0</v>
      </c>
    </row>
    <row r="16" spans="1:17" ht="15" customHeight="1" x14ac:dyDescent="0.25">
      <c r="A16" s="19" t="str">
        <v>HUB SOLUTIONS</v>
      </c>
      <c r="B16" s="21">
        <v>3506</v>
      </c>
      <c r="C16" s="54" t="str">
        <v>mia@hubsolutionsmgmt.com</v>
      </c>
      <c r="D16" s="22">
        <f>SUMIF(ADAHours[PARTNER NAME],A16,ADAHours[Total Earnings])+SUMIF(GOLINKHours[PARTNER NAME],A16,GOLINKHours[Total Earnings])+SUMIF(StandbyADAGOLINK[PARTNER NAME],A16,StandbyADAGOLINK[Total Earnings])</f>
        <v>2665.8559999999998</v>
      </c>
      <c r="E16" s="22">
        <v>0</v>
      </c>
      <c r="F16" s="23">
        <f>SUMIF(Table_Deductions_OtherEarnings[PARTNER],A16,Table_Deductions_OtherEarnings[Other Income])</f>
        <v>0</v>
      </c>
      <c r="G16" s="22">
        <f>SUMIF(Table_Deductions_OtherEarnings[PARTNER],A16,Table_Deductions_OtherEarnings[Bonus])</f>
        <v>0</v>
      </c>
      <c r="H16" s="23">
        <f>SUMIF(Table_Deductions_OtherEarnings[PARTNER],A16,Table_Deductions_OtherEarnings[Reimbursement])</f>
        <v>0</v>
      </c>
      <c r="I16" s="22">
        <f>SUMIF(Table_Deductions_OtherEarnings[PARTNER],A16,Table_Deductions_OtherEarnings[Credentials])</f>
        <v>0</v>
      </c>
      <c r="J16" s="24">
        <f>SUMIF(Table_Deductions_OtherEarnings[PARTNER],A16,Table_Deductions_OtherEarnings[LIFT LEASE TOTAL])</f>
        <v>685</v>
      </c>
      <c r="K16" s="22">
        <f>SUMIF(Table_Deductions_OtherEarnings[PARTNER],A16,Table_Deductions_OtherEarnings[Violation])+SUMIF(GOLINKHours[PARTNER NAME],A16,GOLINKHours[Total Duty Violation])+SUMIF(StandbyADAGOLINK[PARTNER NAME],A16,StandbyADAGOLINK[Total Duty Violation])</f>
        <v>55.23</v>
      </c>
      <c r="L16" s="22">
        <f>SUMIF(ADA_FARE[PARTNER NAME],A16,ADA_FARE[Fare Cost])-SUMIF(Coupon[PARTNER NAME],A16,Coupon[Coupon Value])</f>
        <v>315</v>
      </c>
      <c r="M16" s="22">
        <f>SUMIF(Table_Deductions_OtherEarnings[PARTNER],A16,Table_Deductions_OtherEarnings[Other Deductions])</f>
        <v>250</v>
      </c>
      <c r="N16" s="25">
        <f t="shared" si="0"/>
        <v>1360.6259999999997</v>
      </c>
    </row>
    <row r="17" spans="1:17" ht="15" customHeight="1" x14ac:dyDescent="0.25">
      <c r="A17" s="19" t="str">
        <v>HUNDREDFOLD SERVICES, LLC</v>
      </c>
      <c r="B17" s="21">
        <v>3176</v>
      </c>
      <c r="C17" s="54" t="str">
        <v>hundredfoldservices@gmail.com</v>
      </c>
      <c r="D17" s="22">
        <f>SUMIF(ADAHours[PARTNER NAME],A17,ADAHours[Total Earnings])+SUMIF(GOLINKHours[PARTNER NAME],A17,GOLINKHours[Total Earnings])+SUMIF(StandbyADAGOLINK[PARTNER NAME],A17,StandbyADAGOLINK[Total Earnings])</f>
        <v>10947.127400000001</v>
      </c>
      <c r="E17" s="22">
        <v>0</v>
      </c>
      <c r="F17" s="23">
        <f>SUMIF(Table_Deductions_OtherEarnings[PARTNER],A17,Table_Deductions_OtherEarnings[Other Income])</f>
        <v>0</v>
      </c>
      <c r="G17" s="22">
        <f>SUMIF(Table_Deductions_OtherEarnings[PARTNER],A17,Table_Deductions_OtherEarnings[Bonus])</f>
        <v>0</v>
      </c>
      <c r="H17" s="23">
        <f>SUMIF(Table_Deductions_OtherEarnings[PARTNER],A17,Table_Deductions_OtherEarnings[Reimbursement])</f>
        <v>0</v>
      </c>
      <c r="I17" s="22">
        <f>SUMIF(Table_Deductions_OtherEarnings[PARTNER],A17,Table_Deductions_OtherEarnings[Credentials])</f>
        <v>0</v>
      </c>
      <c r="J17" s="24">
        <f>SUMIF(Table_Deductions_OtherEarnings[PARTNER],A17,Table_Deductions_OtherEarnings[LIFT LEASE TOTAL])</f>
        <v>2055</v>
      </c>
      <c r="K17" s="22">
        <f>SUMIF(Table_Deductions_OtherEarnings[PARTNER],A17,Table_Deductions_OtherEarnings[Violation])+SUMIF(GOLINKHours[PARTNER NAME],A17,GOLINKHours[Total Duty Violation])+SUMIF(StandbyADAGOLINK[PARTNER NAME],A17,StandbyADAGOLINK[Total Duty Violation])</f>
        <v>257.33</v>
      </c>
      <c r="L17" s="22">
        <f>SUMIF(ADA_FARE[PARTNER NAME],A17,ADA_FARE[Fare Cost])-SUMIF(Coupon[PARTNER NAME],A17,Coupon[Coupon Value])</f>
        <v>24.5</v>
      </c>
      <c r="M17" s="22">
        <f>SUMIF(Table_Deductions_OtherEarnings[PARTNER],A17,Table_Deductions_OtherEarnings[Other Deductions])</f>
        <v>0</v>
      </c>
      <c r="N17" s="25">
        <f t="shared" si="0"/>
        <v>8610.2974000000013</v>
      </c>
    </row>
    <row r="18" spans="1:17" ht="15" customHeight="1" x14ac:dyDescent="0.25">
      <c r="A18" s="19" t="str">
        <v>INNER CITY LOGISTICS LLC</v>
      </c>
      <c r="B18" s="21">
        <v>3449</v>
      </c>
      <c r="C18" s="54" t="str">
        <v>innercitylgx@gmail.com</v>
      </c>
      <c r="D18" s="22">
        <f>SUMIF(ADAHours[PARTNER NAME],A18,ADAHours[Total Earnings])+SUMIF(GOLINKHours[PARTNER NAME],A18,GOLINKHours[Total Earnings])+SUMIF(StandbyADAGOLINK[PARTNER NAME],A18,StandbyADAGOLINK[Total Earnings])</f>
        <v>4847.72</v>
      </c>
      <c r="E18" s="22">
        <v>0</v>
      </c>
      <c r="F18" s="23">
        <f>SUMIF(Table_Deductions_OtherEarnings[PARTNER],A18,Table_Deductions_OtherEarnings[Other Income])</f>
        <v>0</v>
      </c>
      <c r="G18" s="22">
        <f>SUMIF(Table_Deductions_OtherEarnings[PARTNER],A18,Table_Deductions_OtherEarnings[Bonus])</f>
        <v>0</v>
      </c>
      <c r="H18" s="23">
        <f>SUMIF(Table_Deductions_OtherEarnings[PARTNER],A18,Table_Deductions_OtherEarnings[Reimbursement])</f>
        <v>0</v>
      </c>
      <c r="I18" s="22">
        <f>SUMIF(Table_Deductions_OtherEarnings[PARTNER],A18,Table_Deductions_OtherEarnings[Credentials])</f>
        <v>0</v>
      </c>
      <c r="J18" s="24">
        <f>SUMIF(Table_Deductions_OtherEarnings[PARTNER],A18,Table_Deductions_OtherEarnings[LIFT LEASE TOTAL])</f>
        <v>685</v>
      </c>
      <c r="K18" s="22">
        <f>SUMIF(Table_Deductions_OtherEarnings[PARTNER],A18,Table_Deductions_OtherEarnings[Violation])+SUMIF(GOLINKHours[PARTNER NAME],A18,GOLINKHours[Total Duty Violation])+SUMIF(StandbyADAGOLINK[PARTNER NAME],A18,StandbyADAGOLINK[Total Duty Violation])</f>
        <v>149.93</v>
      </c>
      <c r="L18" s="22">
        <f>SUMIF(ADA_FARE[PARTNER NAME],A18,ADA_FARE[Fare Cost])-SUMIF(Coupon[PARTNER NAME],A18,Coupon[Coupon Value])</f>
        <v>521.5</v>
      </c>
      <c r="M18" s="22">
        <f>SUMIF(Table_Deductions_OtherEarnings[PARTNER],A18,Table_Deductions_OtherEarnings[Other Deductions])</f>
        <v>0</v>
      </c>
      <c r="N18" s="25">
        <f t="shared" si="0"/>
        <v>3491.29</v>
      </c>
    </row>
    <row r="19" spans="1:17" ht="15" customHeight="1" x14ac:dyDescent="0.25">
      <c r="A19" s="19" t="str">
        <v>LA PATRONA SERVICES LLC</v>
      </c>
      <c r="B19" s="21">
        <v>3521</v>
      </c>
      <c r="C19" s="54" t="str">
        <v>karinabhernandez.09@gmail.com</v>
      </c>
      <c r="D19" s="22">
        <f>SUMIF(ADAHours[PARTNER NAME],A19,ADAHours[Total Earnings])+SUMIF(GOLINKHours[PARTNER NAME],A19,GOLINKHours[Total Earnings])+SUMIF(StandbyADAGOLINK[PARTNER NAME],A19,StandbyADAGOLINK[Total Earnings])</f>
        <v>2514.2399999999998</v>
      </c>
      <c r="E19" s="22">
        <v>0</v>
      </c>
      <c r="F19" s="23">
        <f>SUMIF(Table_Deductions_OtherEarnings[PARTNER],A19,Table_Deductions_OtherEarnings[Other Income])</f>
        <v>0</v>
      </c>
      <c r="G19" s="22">
        <f>SUMIF(Table_Deductions_OtherEarnings[PARTNER],A19,Table_Deductions_OtherEarnings[Bonus])</f>
        <v>0</v>
      </c>
      <c r="H19" s="23">
        <f>SUMIF(Table_Deductions_OtherEarnings[PARTNER],A19,Table_Deductions_OtherEarnings[Reimbursement])</f>
        <v>0</v>
      </c>
      <c r="I19" s="22">
        <f>SUMIF(Table_Deductions_OtherEarnings[PARTNER],A19,Table_Deductions_OtherEarnings[Credentials])</f>
        <v>0</v>
      </c>
      <c r="J19" s="24">
        <f>SUMIF(Table_Deductions_OtherEarnings[PARTNER],A19,Table_Deductions_OtherEarnings[LIFT LEASE TOTAL])</f>
        <v>685</v>
      </c>
      <c r="K19" s="22">
        <f>SUMIF(Table_Deductions_OtherEarnings[PARTNER],A19,Table_Deductions_OtherEarnings[Violation])+SUMIF(GOLINKHours[PARTNER NAME],A19,GOLINKHours[Total Duty Violation])+SUMIF(StandbyADAGOLINK[PARTNER NAME],A19,StandbyADAGOLINK[Total Duty Violation])</f>
        <v>27</v>
      </c>
      <c r="L19" s="22">
        <f>SUMIF(ADA_FARE[PARTNER NAME],A19,ADA_FARE[Fare Cost])-SUMIF(Coupon[PARTNER NAME],A19,Coupon[Coupon Value])</f>
        <v>270</v>
      </c>
      <c r="M19" s="22">
        <f>SUMIF(Table_Deductions_OtherEarnings[PARTNER],A19,Table_Deductions_OtherEarnings[Other Deductions])</f>
        <v>196.21</v>
      </c>
      <c r="N19" s="25">
        <f t="shared" si="0"/>
        <v>1336.0299999999997</v>
      </c>
    </row>
    <row r="20" spans="1:17" ht="15" customHeight="1" x14ac:dyDescent="0.25">
      <c r="A20" s="19" t="str">
        <v>LADY K HEALTHCARE</v>
      </c>
      <c r="B20" s="21">
        <v>3529</v>
      </c>
      <c r="C20" s="54" t="str">
        <v>Onlythebest.8500@gmail.com</v>
      </c>
      <c r="D20" s="22">
        <f>SUMIF(ADAHours[PARTNER NAME],A20,ADAHours[Total Earnings])+SUMIF(GOLINKHours[PARTNER NAME],A20,GOLINKHours[Total Earnings])+SUMIF(StandbyADAGOLINK[PARTNER NAME],A20,StandbyADAGOLINK[Total Earnings])</f>
        <v>1948.5440000000001</v>
      </c>
      <c r="E20" s="22">
        <v>0</v>
      </c>
      <c r="F20" s="23">
        <f>SUMIF(Table_Deductions_OtherEarnings[PARTNER],A20,Table_Deductions_OtherEarnings[Other Income])</f>
        <v>0</v>
      </c>
      <c r="G20" s="22">
        <f>SUMIF(Table_Deductions_OtherEarnings[PARTNER],A20,Table_Deductions_OtherEarnings[Bonus])</f>
        <v>0</v>
      </c>
      <c r="H20" s="23">
        <f>SUMIF(Table_Deductions_OtherEarnings[PARTNER],A20,Table_Deductions_OtherEarnings[Reimbursement])</f>
        <v>0</v>
      </c>
      <c r="I20" s="22">
        <f>SUMIF(Table_Deductions_OtherEarnings[PARTNER],A20,Table_Deductions_OtherEarnings[Credentials])</f>
        <v>0</v>
      </c>
      <c r="J20" s="24">
        <f>SUMIF(Table_Deductions_OtherEarnings[PARTNER],A20,Table_Deductions_OtherEarnings[LIFT LEASE TOTAL])</f>
        <v>685</v>
      </c>
      <c r="K20" s="22">
        <f>SUMIF(Table_Deductions_OtherEarnings[PARTNER],A20,Table_Deductions_OtherEarnings[Violation])+SUMIF(GOLINKHours[PARTNER NAME],A20,GOLINKHours[Total Duty Violation])+SUMIF(StandbyADAGOLINK[PARTNER NAME],A20,StandbyADAGOLINK[Total Duty Violation])</f>
        <v>48.97</v>
      </c>
      <c r="L20" s="22">
        <f>SUMIF(ADA_FARE[PARTNER NAME],A20,ADA_FARE[Fare Cost])-SUMIF(Coupon[PARTNER NAME],A20,Coupon[Coupon Value])</f>
        <v>217</v>
      </c>
      <c r="M20" s="22">
        <f>SUMIF(Table_Deductions_OtherEarnings[PARTNER],A20,Table_Deductions_OtherEarnings[Other Deductions])</f>
        <v>0</v>
      </c>
      <c r="N20" s="25">
        <f t="shared" si="0"/>
        <v>997.57400000000007</v>
      </c>
    </row>
    <row r="21" spans="1:17" ht="15" customHeight="1" x14ac:dyDescent="0.25">
      <c r="A21" s="19" t="str">
        <v>LAQUESHA HENDERSON</v>
      </c>
      <c r="B21" s="21">
        <v>3581</v>
      </c>
      <c r="C21" s="54" t="str">
        <v>quesha30.qh@gmail.com</v>
      </c>
      <c r="D21" s="22">
        <f>SUMIF(ADAHours[PARTNER NAME],A21,ADAHours[Total Earnings])+SUMIF(GOLINKHours[PARTNER NAME],A21,GOLINKHours[Total Earnings])+SUMIF(StandbyADAGOLINK[PARTNER NAME],A21,StandbyADAGOLINK[Total Earnings])</f>
        <v>1372.672</v>
      </c>
      <c r="E21" s="22">
        <v>0</v>
      </c>
      <c r="F21" s="23">
        <f>SUMIF(Table_Deductions_OtherEarnings[PARTNER],A21,Table_Deductions_OtherEarnings[Other Income])</f>
        <v>0</v>
      </c>
      <c r="G21" s="22">
        <f>SUMIF(Table_Deductions_OtherEarnings[PARTNER],A21,Table_Deductions_OtherEarnings[Bonus])</f>
        <v>0</v>
      </c>
      <c r="H21" s="23">
        <f>SUMIF(Table_Deductions_OtherEarnings[PARTNER],A21,Table_Deductions_OtherEarnings[Reimbursement])</f>
        <v>0</v>
      </c>
      <c r="I21" s="22">
        <f>SUMIF(Table_Deductions_OtherEarnings[PARTNER],A21,Table_Deductions_OtherEarnings[Credentials])</f>
        <v>0</v>
      </c>
      <c r="J21" s="24">
        <f>SUMIF(Table_Deductions_OtherEarnings[PARTNER],A21,Table_Deductions_OtherEarnings[LIFT LEASE TOTAL])</f>
        <v>685</v>
      </c>
      <c r="K21" s="22">
        <f>SUMIF(Table_Deductions_OtherEarnings[PARTNER],A21,Table_Deductions_OtherEarnings[Violation])+SUMIF(GOLINKHours[PARTNER NAME],A21,GOLINKHours[Total Duty Violation])+SUMIF(StandbyADAGOLINK[PARTNER NAME],A21,StandbyADAGOLINK[Total Duty Violation])</f>
        <v>26.6</v>
      </c>
      <c r="L21" s="22">
        <f>SUMIF(ADA_FARE[PARTNER NAME],A21,ADA_FARE[Fare Cost])-SUMIF(Coupon[PARTNER NAME],A21,Coupon[Coupon Value])</f>
        <v>182</v>
      </c>
      <c r="M21" s="22">
        <f>SUMIF(Table_Deductions_OtherEarnings[PARTNER],A21,Table_Deductions_OtherEarnings[Other Deductions])</f>
        <v>0</v>
      </c>
      <c r="N21" s="25">
        <f t="shared" si="0"/>
        <v>479.072</v>
      </c>
    </row>
    <row r="22" spans="1:17" ht="15" customHeight="1" x14ac:dyDescent="0.25">
      <c r="A22" s="19" t="str">
        <v>LIZZY'S TRANSPORTATION LLC</v>
      </c>
      <c r="B22" s="21">
        <v>3494</v>
      </c>
      <c r="C22" s="54" t="str">
        <v>4lizzygar@gmail.com</v>
      </c>
      <c r="D22" s="22">
        <f>SUMIF(ADAHours[PARTNER NAME],A22,ADAHours[Total Earnings])+SUMIF(GOLINKHours[PARTNER NAME],A22,GOLINKHours[Total Earnings])+SUMIF(StandbyADAGOLINK[PARTNER NAME],A22,StandbyADAGOLINK[Total Earnings])</f>
        <v>2195.136</v>
      </c>
      <c r="E22" s="22">
        <v>0</v>
      </c>
      <c r="F22" s="23">
        <f>SUMIF(Table_Deductions_OtherEarnings[PARTNER],A22,Table_Deductions_OtherEarnings[Other Income])</f>
        <v>0</v>
      </c>
      <c r="G22" s="22">
        <f>SUMIF(Table_Deductions_OtherEarnings[PARTNER],A22,Table_Deductions_OtherEarnings[Bonus])</f>
        <v>0</v>
      </c>
      <c r="H22" s="23">
        <f>SUMIF(Table_Deductions_OtherEarnings[PARTNER],A22,Table_Deductions_OtherEarnings[Reimbursement])</f>
        <v>0</v>
      </c>
      <c r="I22" s="22">
        <f>SUMIF(Table_Deductions_OtherEarnings[PARTNER],A22,Table_Deductions_OtherEarnings[Credentials])</f>
        <v>0</v>
      </c>
      <c r="J22" s="24">
        <f>SUMIF(Table_Deductions_OtherEarnings[PARTNER],A22,Table_Deductions_OtherEarnings[LIFT LEASE TOTAL])</f>
        <v>685</v>
      </c>
      <c r="K22" s="22">
        <f>SUMIF(Table_Deductions_OtherEarnings[PARTNER],A22,Table_Deductions_OtherEarnings[Violation])+SUMIF(GOLINKHours[PARTNER NAME],A22,GOLINKHours[Total Duty Violation])+SUMIF(StandbyADAGOLINK[PARTNER NAME],A22,StandbyADAGOLINK[Total Duty Violation])</f>
        <v>33.64</v>
      </c>
      <c r="L22" s="22">
        <f>SUMIF(ADA_FARE[PARTNER NAME],A22,ADA_FARE[Fare Cost])-SUMIF(Coupon[PARTNER NAME],A22,Coupon[Coupon Value])</f>
        <v>290.5</v>
      </c>
      <c r="M22" s="22">
        <f>SUMIF(Table_Deductions_OtherEarnings[PARTNER],A22,Table_Deductions_OtherEarnings[Other Deductions])</f>
        <v>0</v>
      </c>
      <c r="N22" s="25">
        <f t="shared" si="0"/>
        <v>1185.9960000000001</v>
      </c>
    </row>
    <row r="23" spans="1:17" ht="15" customHeight="1" x14ac:dyDescent="0.25">
      <c r="A23" s="19" t="str">
        <v>LOVEDAY IGWE</v>
      </c>
      <c r="B23" s="21">
        <v>3582</v>
      </c>
      <c r="C23" s="54" t="str">
        <v>lovedayigwe1@gmail.com</v>
      </c>
      <c r="D23" s="22">
        <f>SUMIF(ADAHours[PARTNER NAME],A23,ADAHours[Total Earnings])+SUMIF(GOLINKHours[PARTNER NAME],A23,GOLINKHours[Total Earnings])+SUMIF(StandbyADAGOLINK[PARTNER NAME],A23,StandbyADAGOLINK[Total Earnings])</f>
        <v>1889.3440000000001</v>
      </c>
      <c r="E23" s="22">
        <v>0</v>
      </c>
      <c r="F23" s="23">
        <f>SUMIF(Table_Deductions_OtherEarnings[PARTNER],A23,Table_Deductions_OtherEarnings[Other Income])</f>
        <v>0</v>
      </c>
      <c r="G23" s="22">
        <f>SUMIF(Table_Deductions_OtherEarnings[PARTNER],A23,Table_Deductions_OtherEarnings[Bonus])</f>
        <v>0</v>
      </c>
      <c r="H23" s="23">
        <f>SUMIF(Table_Deductions_OtherEarnings[PARTNER],A23,Table_Deductions_OtherEarnings[Reimbursement])</f>
        <v>0</v>
      </c>
      <c r="I23" s="22">
        <f>SUMIF(Table_Deductions_OtherEarnings[PARTNER],A23,Table_Deductions_OtherEarnings[Credentials])</f>
        <v>0</v>
      </c>
      <c r="J23" s="24">
        <f>SUMIF(Table_Deductions_OtherEarnings[PARTNER],A23,Table_Deductions_OtherEarnings[LIFT LEASE TOTAL])</f>
        <v>685</v>
      </c>
      <c r="K23" s="22">
        <f>SUMIF(Table_Deductions_OtherEarnings[PARTNER],A23,Table_Deductions_OtherEarnings[Violation])+SUMIF(GOLINKHours[PARTNER NAME],A23,GOLINKHours[Total Duty Violation])+SUMIF(StandbyADAGOLINK[PARTNER NAME],A23,StandbyADAGOLINK[Total Duty Violation])</f>
        <v>16.899999999999999</v>
      </c>
      <c r="L23" s="22">
        <f>SUMIF(ADA_FARE[PARTNER NAME],A23,ADA_FARE[Fare Cost])-SUMIF(Coupon[PARTNER NAME],A23,Coupon[Coupon Value])</f>
        <v>269.5</v>
      </c>
      <c r="M23" s="22">
        <f>SUMIF(Table_Deductions_OtherEarnings[PARTNER],A23,Table_Deductions_OtherEarnings[Other Deductions])</f>
        <v>0</v>
      </c>
      <c r="N23" s="25">
        <f t="shared" si="0"/>
        <v>917.94400000000007</v>
      </c>
    </row>
    <row r="24" spans="1:17" ht="15" customHeight="1" x14ac:dyDescent="0.25">
      <c r="A24" s="19" t="str">
        <v>LYNN TRAVELING</v>
      </c>
      <c r="B24" s="21">
        <v>3503</v>
      </c>
      <c r="C24" s="54" t="str">
        <v>sljone2022@gmail.com</v>
      </c>
      <c r="D24" s="22">
        <f>SUMIF(ADAHours[PARTNER NAME],A24,ADAHours[Total Earnings])+SUMIF(GOLINKHours[PARTNER NAME],A24,GOLINKHours[Total Earnings])+SUMIF(StandbyADAGOLINK[PARTNER NAME],A24,StandbyADAGOLINK[Total Earnings])</f>
        <v>2394.88</v>
      </c>
      <c r="E24" s="22">
        <v>0</v>
      </c>
      <c r="F24" s="23">
        <f>SUMIF(Table_Deductions_OtherEarnings[PARTNER],A24,Table_Deductions_OtherEarnings[Other Income])</f>
        <v>0</v>
      </c>
      <c r="G24" s="22">
        <f>SUMIF(Table_Deductions_OtherEarnings[PARTNER],A24,Table_Deductions_OtherEarnings[Bonus])</f>
        <v>0</v>
      </c>
      <c r="H24" s="23">
        <f>SUMIF(Table_Deductions_OtherEarnings[PARTNER],A24,Table_Deductions_OtherEarnings[Reimbursement])</f>
        <v>0</v>
      </c>
      <c r="I24" s="22">
        <f>SUMIF(Table_Deductions_OtherEarnings[PARTNER],A24,Table_Deductions_OtherEarnings[Credentials])</f>
        <v>0</v>
      </c>
      <c r="J24" s="24">
        <f>SUMIF(Table_Deductions_OtherEarnings[PARTNER],A24,Table_Deductions_OtherEarnings[LIFT LEASE TOTAL])</f>
        <v>685</v>
      </c>
      <c r="K24" s="22">
        <f>SUMIF(Table_Deductions_OtherEarnings[PARTNER],A24,Table_Deductions_OtherEarnings[Violation])+SUMIF(GOLINKHours[PARTNER NAME],A24,GOLINKHours[Total Duty Violation])+SUMIF(StandbyADAGOLINK[PARTNER NAME],A24,StandbyADAGOLINK[Total Duty Violation])</f>
        <v>57.28</v>
      </c>
      <c r="L24" s="22">
        <f>SUMIF(ADA_FARE[PARTNER NAME],A24,ADA_FARE[Fare Cost])-SUMIF(Coupon[PARTNER NAME],A24,Coupon[Coupon Value])</f>
        <v>266</v>
      </c>
      <c r="M24" s="22">
        <f>SUMIF(Table_Deductions_OtherEarnings[PARTNER],A24,Table_Deductions_OtherEarnings[Other Deductions])</f>
        <v>0</v>
      </c>
      <c r="N24" s="25">
        <f t="shared" si="0"/>
        <v>1386.6000000000001</v>
      </c>
    </row>
    <row r="25" spans="1:17" ht="15" customHeight="1" x14ac:dyDescent="0.25">
      <c r="A25" s="19" t="str">
        <v>MELINIO TRANSIT (TX)</v>
      </c>
      <c r="B25" s="21">
        <v>3114</v>
      </c>
      <c r="C25" s="54" t="str">
        <v>elvan@melinioedge.com</v>
      </c>
      <c r="D25" s="22">
        <f>SUMIF(ADAHours[PARTNER NAME],A25,ADAHours[Total Earnings])+SUMIF(GOLINKHours[PARTNER NAME],A25,GOLINKHours[Total Earnings])+SUMIF(StandbyADAGOLINK[PARTNER NAME],A25,StandbyADAGOLINK[Total Earnings])</f>
        <v>48378.130600000004</v>
      </c>
      <c r="E25" s="22">
        <v>0</v>
      </c>
      <c r="F25" s="23">
        <f>SUMIF(Table_Deductions_OtherEarnings[PARTNER],A25,Table_Deductions_OtherEarnings[Other Income])</f>
        <v>0</v>
      </c>
      <c r="G25" s="22">
        <f>SUMIF(Table_Deductions_OtherEarnings[PARTNER],A25,Table_Deductions_OtherEarnings[Bonus])</f>
        <v>0</v>
      </c>
      <c r="H25" s="23">
        <f>SUMIF(Table_Deductions_OtherEarnings[PARTNER],A25,Table_Deductions_OtherEarnings[Reimbursement])</f>
        <v>0</v>
      </c>
      <c r="I25" s="22">
        <f>SUMIF(Table_Deductions_OtherEarnings[PARTNER],A25,Table_Deductions_OtherEarnings[Credentials])</f>
        <v>0</v>
      </c>
      <c r="J25" s="24">
        <f>SUMIF(Table_Deductions_OtherEarnings[PARTNER],A25,Table_Deductions_OtherEarnings[LIFT LEASE TOTAL])</f>
        <v>8220</v>
      </c>
      <c r="K25" s="22">
        <f>SUMIF(Table_Deductions_OtherEarnings[PARTNER],A25,Table_Deductions_OtherEarnings[Violation])+SUMIF(GOLINKHours[PARTNER NAME],A25,GOLINKHours[Total Duty Violation])+SUMIF(StandbyADAGOLINK[PARTNER NAME],A25,StandbyADAGOLINK[Total Duty Violation])</f>
        <v>3276.19</v>
      </c>
      <c r="L25" s="22">
        <f>SUMIF(ADA_FARE[PARTNER NAME],A25,ADA_FARE[Fare Cost])-SUMIF(Coupon[PARTNER NAME],A25,Coupon[Coupon Value])</f>
        <v>434</v>
      </c>
      <c r="M25" s="22">
        <f>SUMIF(Table_Deductions_OtherEarnings[PARTNER],A25,Table_Deductions_OtherEarnings[Other Deductions])</f>
        <v>750</v>
      </c>
      <c r="N25" s="25">
        <f t="shared" si="0"/>
        <v>35697.940600000002</v>
      </c>
    </row>
    <row r="26" spans="1:17" ht="15" customHeight="1" x14ac:dyDescent="0.25">
      <c r="A26" s="19" t="str">
        <v>ON THE MOVE LLC</v>
      </c>
      <c r="B26" s="21">
        <v>3475</v>
      </c>
      <c r="C26" s="54" t="str">
        <v>jlo0430@yahoo.com</v>
      </c>
      <c r="D26" s="22">
        <f>SUMIF(ADAHours[PARTNER NAME],A26,ADAHours[Total Earnings])+SUMIF(GOLINKHours[PARTNER NAME],A26,GOLINKHours[Total Earnings])+SUMIF(StandbyADAGOLINK[PARTNER NAME],A26,StandbyADAGOLINK[Total Earnings])</f>
        <v>0</v>
      </c>
      <c r="E26" s="22">
        <v>0</v>
      </c>
      <c r="F26" s="23">
        <f>SUMIF(Table_Deductions_OtherEarnings[PARTNER],A26,Table_Deductions_OtherEarnings[Other Income])</f>
        <v>0</v>
      </c>
      <c r="G26" s="22">
        <f>SUMIF(Table_Deductions_OtherEarnings[PARTNER],A26,Table_Deductions_OtherEarnings[Bonus])</f>
        <v>0</v>
      </c>
      <c r="H26" s="23">
        <f>SUMIF(Table_Deductions_OtherEarnings[PARTNER],A26,Table_Deductions_OtherEarnings[Reimbursement])</f>
        <v>0</v>
      </c>
      <c r="I26" s="22">
        <f>SUMIF(Table_Deductions_OtherEarnings[PARTNER],A26,Table_Deductions_OtherEarnings[Credentials])</f>
        <v>0</v>
      </c>
      <c r="J26" s="24">
        <f>SUMIF(Table_Deductions_OtherEarnings[PARTNER],A26,Table_Deductions_OtherEarnings[LIFT LEASE TOTAL])</f>
        <v>0</v>
      </c>
      <c r="K26" s="22">
        <f>SUMIF(Table_Deductions_OtherEarnings[PARTNER],A26,Table_Deductions_OtherEarnings[Violation])+SUMIF(GOLINKHours[PARTNER NAME],A26,GOLINKHours[Total Duty Violation])+SUMIF(StandbyADAGOLINK[PARTNER NAME],A26,StandbyADAGOLINK[Total Duty Violation])</f>
        <v>0</v>
      </c>
      <c r="L26" s="22">
        <f>SUMIF(ADA_FARE[PARTNER NAME],A26,ADA_FARE[Fare Cost])-SUMIF(Coupon[PARTNER NAME],A26,Coupon[Coupon Value])</f>
        <v>0</v>
      </c>
      <c r="M26" s="22">
        <f>SUMIF(Table_Deductions_OtherEarnings[PARTNER],A26,Table_Deductions_OtherEarnings[Other Deductions])</f>
        <v>0</v>
      </c>
      <c r="N26" s="25">
        <f t="shared" si="0"/>
        <v>0</v>
      </c>
    </row>
    <row r="27" spans="1:17" ht="15" customHeight="1" x14ac:dyDescent="0.25">
      <c r="A27" s="19" t="str">
        <v>ON-DIME LLC</v>
      </c>
      <c r="B27" s="21">
        <v>3548</v>
      </c>
      <c r="C27" s="54" t="str">
        <v>myfirstandlastnameto@gmail.com</v>
      </c>
      <c r="D27" s="22">
        <f>SUMIF(ADAHours[PARTNER NAME],A27,ADAHours[Total Earnings])+SUMIF(GOLINKHours[PARTNER NAME],A27,GOLINKHours[Total Earnings])+SUMIF(StandbyADAGOLINK[PARTNER NAME],A27,StandbyADAGOLINK[Total Earnings])</f>
        <v>1902.5920000000001</v>
      </c>
      <c r="E27" s="22">
        <v>0</v>
      </c>
      <c r="F27" s="23">
        <f>SUMIF(Table_Deductions_OtherEarnings[PARTNER],A27,Table_Deductions_OtherEarnings[Other Income])</f>
        <v>0</v>
      </c>
      <c r="G27" s="22">
        <f>SUMIF(Table_Deductions_OtherEarnings[PARTNER],A27,Table_Deductions_OtherEarnings[Bonus])</f>
        <v>0</v>
      </c>
      <c r="H27" s="23">
        <f>SUMIF(Table_Deductions_OtherEarnings[PARTNER],A27,Table_Deductions_OtherEarnings[Reimbursement])</f>
        <v>0</v>
      </c>
      <c r="I27" s="22">
        <f>SUMIF(Table_Deductions_OtherEarnings[PARTNER],A27,Table_Deductions_OtherEarnings[Credentials])</f>
        <v>0</v>
      </c>
      <c r="J27" s="24">
        <f>SUMIF(Table_Deductions_OtherEarnings[PARTNER],A27,Table_Deductions_OtherEarnings[LIFT LEASE TOTAL])</f>
        <v>685</v>
      </c>
      <c r="K27" s="22">
        <f>SUMIF(Table_Deductions_OtherEarnings[PARTNER],A27,Table_Deductions_OtherEarnings[Violation])+SUMIF(GOLINKHours[PARTNER NAME],A27,GOLINKHours[Total Duty Violation])+SUMIF(StandbyADAGOLINK[PARTNER NAME],A27,StandbyADAGOLINK[Total Duty Violation])</f>
        <v>108.3</v>
      </c>
      <c r="L27" s="22">
        <f>SUMIF(ADA_FARE[PARTNER NAME],A27,ADA_FARE[Fare Cost])-SUMIF(Coupon[PARTNER NAME],A27,Coupon[Coupon Value])</f>
        <v>170</v>
      </c>
      <c r="M27" s="22">
        <f>SUMIF(Table_Deductions_OtherEarnings[PARTNER],A27,Table_Deductions_OtherEarnings[Other Deductions])</f>
        <v>250</v>
      </c>
      <c r="N27" s="25">
        <f t="shared" si="0"/>
        <v>689.29200000000014</v>
      </c>
    </row>
    <row r="28" spans="1:17" ht="15" customHeight="1" x14ac:dyDescent="0.25">
      <c r="A28" s="19" t="str">
        <v>ORION TRANSIT, LLC</v>
      </c>
      <c r="B28" s="21">
        <v>9066</v>
      </c>
      <c r="C28" s="54" t="str">
        <v>oriontransitdfw@gmail.com</v>
      </c>
      <c r="D28" s="22">
        <f>SUMIF(ADAHours[PARTNER NAME],A28,ADAHours[Total Earnings])+SUMIF(GOLINKHours[PARTNER NAME],A28,GOLINKHours[Total Earnings])+SUMIF(StandbyADAGOLINK[PARTNER NAME],A28,StandbyADAGOLINK[Total Earnings])</f>
        <v>37769.037799999998</v>
      </c>
      <c r="E28" s="22">
        <v>0</v>
      </c>
      <c r="F28" s="23">
        <f>SUMIF(Table_Deductions_OtherEarnings[PARTNER],A28,Table_Deductions_OtherEarnings[Other Income])</f>
        <v>0</v>
      </c>
      <c r="G28" s="22">
        <f>SUMIF(Table_Deductions_OtherEarnings[PARTNER],A28,Table_Deductions_OtherEarnings[Bonus])</f>
        <v>0</v>
      </c>
      <c r="H28" s="23">
        <f>SUMIF(Table_Deductions_OtherEarnings[PARTNER],A28,Table_Deductions_OtherEarnings[Reimbursement])</f>
        <v>0</v>
      </c>
      <c r="I28" s="22">
        <f>SUMIF(Table_Deductions_OtherEarnings[PARTNER],A28,Table_Deductions_OtherEarnings[Credentials])</f>
        <v>0</v>
      </c>
      <c r="J28" s="24">
        <f>SUMIF(Table_Deductions_OtherEarnings[PARTNER],A28,Table_Deductions_OtherEarnings[LIFT LEASE TOTAL])</f>
        <v>4795</v>
      </c>
      <c r="K28" s="22">
        <f>SUMIF(Table_Deductions_OtherEarnings[PARTNER],A28,Table_Deductions_OtherEarnings[Violation])+SUMIF(GOLINKHours[PARTNER NAME],A28,GOLINKHours[Total Duty Violation])+SUMIF(StandbyADAGOLINK[PARTNER NAME],A28,StandbyADAGOLINK[Total Duty Violation])</f>
        <v>829.67000000000007</v>
      </c>
      <c r="L28" s="22">
        <f>SUMIF(ADA_FARE[PARTNER NAME],A28,ADA_FARE[Fare Cost])-SUMIF(Coupon[PARTNER NAME],A28,Coupon[Coupon Value])</f>
        <v>441</v>
      </c>
      <c r="M28" s="22">
        <f>SUMIF(Table_Deductions_OtherEarnings[PARTNER],A28,Table_Deductions_OtherEarnings[Other Deductions])</f>
        <v>0</v>
      </c>
      <c r="N28" s="25">
        <f t="shared" si="0"/>
        <v>31703.3678</v>
      </c>
    </row>
    <row r="29" spans="1:17" ht="15" customHeight="1" x14ac:dyDescent="0.25">
      <c r="A29" s="19" t="str">
        <v>PICKUP PARTNERS LLC</v>
      </c>
      <c r="B29" s="21">
        <v>3463</v>
      </c>
      <c r="C29" s="54" t="str">
        <v>Liltrkdrv@gmail.com</v>
      </c>
      <c r="D29" s="22">
        <f>SUMIF(ADAHours[PARTNER NAME],A29,ADAHours[Total Earnings])+SUMIF(GOLINKHours[PARTNER NAME],A29,GOLINKHours[Total Earnings])+SUMIF(StandbyADAGOLINK[PARTNER NAME],A29,StandbyADAGOLINK[Total Earnings])</f>
        <v>2771.4133000000002</v>
      </c>
      <c r="E29" s="22">
        <v>0</v>
      </c>
      <c r="F29" s="23">
        <f>SUMIF(Table_Deductions_OtherEarnings[PARTNER],A29,Table_Deductions_OtherEarnings[Other Income])</f>
        <v>0</v>
      </c>
      <c r="G29" s="22">
        <f>SUMIF(Table_Deductions_OtherEarnings[PARTNER],A29,Table_Deductions_OtherEarnings[Bonus])</f>
        <v>0</v>
      </c>
      <c r="H29" s="23">
        <f>SUMIF(Table_Deductions_OtherEarnings[PARTNER],A29,Table_Deductions_OtherEarnings[Reimbursement])</f>
        <v>0</v>
      </c>
      <c r="I29" s="22">
        <f>SUMIF(Table_Deductions_OtherEarnings[PARTNER],A29,Table_Deductions_OtherEarnings[Credentials])</f>
        <v>0</v>
      </c>
      <c r="J29" s="24">
        <f>SUMIF(Table_Deductions_OtherEarnings[PARTNER],A29,Table_Deductions_OtherEarnings[LIFT LEASE TOTAL])</f>
        <v>685</v>
      </c>
      <c r="K29" s="22">
        <f>SUMIF(Table_Deductions_OtherEarnings[PARTNER],A29,Table_Deductions_OtherEarnings[Violation])+SUMIF(GOLINKHours[PARTNER NAME],A29,GOLINKHours[Total Duty Violation])+SUMIF(StandbyADAGOLINK[PARTNER NAME],A29,StandbyADAGOLINK[Total Duty Violation])</f>
        <v>107.47</v>
      </c>
      <c r="L29" s="22">
        <f>SUMIF(ADA_FARE[PARTNER NAME],A29,ADA_FARE[Fare Cost])-SUMIF(Coupon[PARTNER NAME],A29,Coupon[Coupon Value])</f>
        <v>374.5</v>
      </c>
      <c r="M29" s="22">
        <f>SUMIF(Table_Deductions_OtherEarnings[PARTNER],A29,Table_Deductions_OtherEarnings[Other Deductions])</f>
        <v>0</v>
      </c>
      <c r="N29" s="25">
        <f t="shared" si="0"/>
        <v>1604.4433000000001</v>
      </c>
    </row>
    <row r="30" spans="1:17" ht="15" customHeight="1" x14ac:dyDescent="0.25">
      <c r="A30" s="19" t="str">
        <v>QUNIFIA JACKSON</v>
      </c>
      <c r="B30" s="21">
        <v>3555</v>
      </c>
      <c r="C30" s="54" t="str">
        <v>nefiaj214@gmail.com</v>
      </c>
      <c r="D30" s="22">
        <f>SUMIF(ADAHours[PARTNER NAME],A30,ADAHours[Total Earnings])+SUMIF(GOLINKHours[PARTNER NAME],A30,GOLINKHours[Total Earnings])+SUMIF(StandbyADAGOLINK[PARTNER NAME],A30,StandbyADAGOLINK[Total Earnings])</f>
        <v>0</v>
      </c>
      <c r="E30" s="22">
        <v>0</v>
      </c>
      <c r="F30" s="23">
        <f>SUMIF(Table_Deductions_OtherEarnings[PARTNER],A30,Table_Deductions_OtherEarnings[Other Income])</f>
        <v>0</v>
      </c>
      <c r="G30" s="22">
        <f>SUMIF(Table_Deductions_OtherEarnings[PARTNER],A30,Table_Deductions_OtherEarnings[Bonus])</f>
        <v>0</v>
      </c>
      <c r="H30" s="23">
        <f>SUMIF(Table_Deductions_OtherEarnings[PARTNER],A30,Table_Deductions_OtherEarnings[Reimbursement])</f>
        <v>0</v>
      </c>
      <c r="I30" s="22">
        <f>SUMIF(Table_Deductions_OtherEarnings[PARTNER],A30,Table_Deductions_OtherEarnings[Credentials])</f>
        <v>0</v>
      </c>
      <c r="J30" s="24">
        <f>SUMIF(Table_Deductions_OtherEarnings[PARTNER],A30,Table_Deductions_OtherEarnings[LIFT LEASE TOTAL])</f>
        <v>0</v>
      </c>
      <c r="K30" s="22">
        <f>SUMIF(Table_Deductions_OtherEarnings[PARTNER],A30,Table_Deductions_OtherEarnings[Violation])+SUMIF(GOLINKHours[PARTNER NAME],A30,GOLINKHours[Total Duty Violation])+SUMIF(StandbyADAGOLINK[PARTNER NAME],A30,StandbyADAGOLINK[Total Duty Violation])</f>
        <v>0</v>
      </c>
      <c r="L30" s="22">
        <f>SUMIF(ADA_FARE[PARTNER NAME],A30,ADA_FARE[Fare Cost])-SUMIF(Coupon[PARTNER NAME],A30,Coupon[Coupon Value])</f>
        <v>0</v>
      </c>
      <c r="M30" s="22">
        <f>SUMIF(Table_Deductions_OtherEarnings[PARTNER],A30,Table_Deductions_OtherEarnings[Other Deductions])</f>
        <v>0</v>
      </c>
      <c r="N30" s="25">
        <f t="shared" si="0"/>
        <v>0</v>
      </c>
    </row>
    <row r="31" spans="1:17" ht="15" customHeight="1" x14ac:dyDescent="0.25">
      <c r="A31" s="19" t="str">
        <v>RESILIENT LOGISTICS MGMT LLC</v>
      </c>
      <c r="B31" s="21">
        <v>3452</v>
      </c>
      <c r="C31" s="54" t="str">
        <v>logistics@resilient.help</v>
      </c>
      <c r="D31" s="22">
        <f>SUMIF(ADAHours[PARTNER NAME],A31,ADAHours[Total Earnings])+SUMIF(GOLINKHours[PARTNER NAME],A31,GOLINKHours[Total Earnings])+SUMIF(StandbyADAGOLINK[PARTNER NAME],A31,StandbyADAGOLINK[Total Earnings])</f>
        <v>1289.008</v>
      </c>
      <c r="E31" s="22">
        <v>0</v>
      </c>
      <c r="F31" s="23">
        <f>SUMIF(Table_Deductions_OtherEarnings[PARTNER],A31,Table_Deductions_OtherEarnings[Other Income])</f>
        <v>0</v>
      </c>
      <c r="G31" s="22">
        <f>SUMIF(Table_Deductions_OtherEarnings[PARTNER],A31,Table_Deductions_OtherEarnings[Bonus])</f>
        <v>0</v>
      </c>
      <c r="H31" s="23">
        <f>SUMIF(Table_Deductions_OtherEarnings[PARTNER],A31,Table_Deductions_OtherEarnings[Reimbursement])</f>
        <v>0</v>
      </c>
      <c r="I31" s="22">
        <f>SUMIF(Table_Deductions_OtherEarnings[PARTNER],A31,Table_Deductions_OtherEarnings[Credentials])</f>
        <v>0</v>
      </c>
      <c r="J31" s="24">
        <f>SUMIF(Table_Deductions_OtherEarnings[PARTNER],A31,Table_Deductions_OtherEarnings[LIFT LEASE TOTAL])</f>
        <v>342.5</v>
      </c>
      <c r="K31" s="22">
        <f>SUMIF(Table_Deductions_OtherEarnings[PARTNER],A31,Table_Deductions_OtherEarnings[Violation])+SUMIF(GOLINKHours[PARTNER NAME],A31,GOLINKHours[Total Duty Violation])+SUMIF(StandbyADAGOLINK[PARTNER NAME],A31,StandbyADAGOLINK[Total Duty Violation])</f>
        <v>36.340000000000003</v>
      </c>
      <c r="L31" s="22">
        <f>SUMIF(ADA_FARE[PARTNER NAME],A31,ADA_FARE[Fare Cost])-SUMIF(Coupon[PARTNER NAME],A31,Coupon[Coupon Value])</f>
        <v>171.5</v>
      </c>
      <c r="M31" s="22">
        <f>SUMIF(Table_Deductions_OtherEarnings[PARTNER],A31,Table_Deductions_OtherEarnings[Other Deductions])</f>
        <v>738.67</v>
      </c>
      <c r="N31" s="25">
        <f t="shared" si="0"/>
        <v>-1.9999999999527063E-3</v>
      </c>
      <c r="Q31" s="31"/>
    </row>
    <row r="32" spans="1:17" ht="15" customHeight="1" x14ac:dyDescent="0.25">
      <c r="A32" s="19" t="str">
        <v>ROYAL T KARE LLC</v>
      </c>
      <c r="B32" s="21">
        <v>3444</v>
      </c>
      <c r="C32" s="54" t="str">
        <v>Leon@royaltkare.com</v>
      </c>
      <c r="D32" s="22">
        <f>SUMIF(ADAHours[PARTNER NAME],A32,ADAHours[Total Earnings])+SUMIF(GOLINKHours[PARTNER NAME],A32,GOLINKHours[Total Earnings])+SUMIF(StandbyADAGOLINK[PARTNER NAME],A32,StandbyADAGOLINK[Total Earnings])</f>
        <v>11229.52</v>
      </c>
      <c r="E32" s="22">
        <v>0</v>
      </c>
      <c r="F32" s="23">
        <f>SUMIF(Table_Deductions_OtherEarnings[PARTNER],A32,Table_Deductions_OtherEarnings[Other Income])</f>
        <v>500</v>
      </c>
      <c r="G32" s="22">
        <f>SUMIF(Table_Deductions_OtherEarnings[PARTNER],A32,Table_Deductions_OtherEarnings[Bonus])</f>
        <v>0</v>
      </c>
      <c r="H32" s="23">
        <f>SUMIF(Table_Deductions_OtherEarnings[PARTNER],A32,Table_Deductions_OtherEarnings[Reimbursement])</f>
        <v>0</v>
      </c>
      <c r="I32" s="22">
        <f>SUMIF(Table_Deductions_OtherEarnings[PARTNER],A32,Table_Deductions_OtherEarnings[Credentials])</f>
        <v>0</v>
      </c>
      <c r="J32" s="24">
        <f>SUMIF(Table_Deductions_OtherEarnings[PARTNER],A32,Table_Deductions_OtherEarnings[LIFT LEASE TOTAL])</f>
        <v>2740</v>
      </c>
      <c r="K32" s="22">
        <f>SUMIF(Table_Deductions_OtherEarnings[PARTNER],A32,Table_Deductions_OtherEarnings[Violation])+SUMIF(GOLINKHours[PARTNER NAME],A32,GOLINKHours[Total Duty Violation])+SUMIF(StandbyADAGOLINK[PARTNER NAME],A32,StandbyADAGOLINK[Total Duty Violation])</f>
        <v>1058.33</v>
      </c>
      <c r="L32" s="22">
        <f>SUMIF(ADA_FARE[PARTNER NAME],A32,ADA_FARE[Fare Cost])-SUMIF(Coupon[PARTNER NAME],A32,Coupon[Coupon Value])</f>
        <v>1547</v>
      </c>
      <c r="M32" s="22">
        <f>SUMIF(Table_Deductions_OtherEarnings[PARTNER],A32,Table_Deductions_OtherEarnings[Other Deductions])</f>
        <v>250</v>
      </c>
      <c r="N32" s="25">
        <f t="shared" si="0"/>
        <v>6134.1900000000005</v>
      </c>
    </row>
    <row r="33" spans="1:16" ht="15" customHeight="1" x14ac:dyDescent="0.25">
      <c r="A33" s="19" t="str">
        <v>SERENITY CARE TRANSPORTATION</v>
      </c>
      <c r="B33" s="21">
        <v>3539</v>
      </c>
      <c r="C33" s="54" t="str">
        <v>nicolebrown1229@gmail.com</v>
      </c>
      <c r="D33" s="22">
        <f>SUMIF(ADAHours[PARTNER NAME],A33,ADAHours[Total Earnings])+SUMIF(GOLINKHours[PARTNER NAME],A33,GOLINKHours[Total Earnings])+SUMIF(StandbyADAGOLINK[PARTNER NAME],A33,StandbyADAGOLINK[Total Earnings])</f>
        <v>633.6</v>
      </c>
      <c r="E33" s="22">
        <v>0</v>
      </c>
      <c r="F33" s="23">
        <f>SUMIF(Table_Deductions_OtherEarnings[PARTNER],A33,Table_Deductions_OtherEarnings[Other Income])</f>
        <v>0</v>
      </c>
      <c r="G33" s="22">
        <f>SUMIF(Table_Deductions_OtherEarnings[PARTNER],A33,Table_Deductions_OtherEarnings[Bonus])</f>
        <v>0</v>
      </c>
      <c r="H33" s="23">
        <f>SUMIF(Table_Deductions_OtherEarnings[PARTNER],A33,Table_Deductions_OtherEarnings[Reimbursement])</f>
        <v>0</v>
      </c>
      <c r="I33" s="22">
        <f>SUMIF(Table_Deductions_OtherEarnings[PARTNER],A33,Table_Deductions_OtherEarnings[Credentials])</f>
        <v>0</v>
      </c>
      <c r="J33" s="24">
        <f>SUMIF(Table_Deductions_OtherEarnings[PARTNER],A33,Table_Deductions_OtherEarnings[LIFT LEASE TOTAL])</f>
        <v>205.5</v>
      </c>
      <c r="K33" s="22">
        <f>SUMIF(Table_Deductions_OtherEarnings[PARTNER],A33,Table_Deductions_OtherEarnings[Violation])+SUMIF(GOLINKHours[PARTNER NAME],A33,GOLINKHours[Total Duty Violation])+SUMIF(StandbyADAGOLINK[PARTNER NAME],A33,StandbyADAGOLINK[Total Duty Violation])</f>
        <v>25.16</v>
      </c>
      <c r="L33" s="22">
        <f>SUMIF(ADA_FARE[PARTNER NAME],A33,ADA_FARE[Fare Cost])-SUMIF(Coupon[PARTNER NAME],A33,Coupon[Coupon Value])</f>
        <v>98</v>
      </c>
      <c r="M33" s="22">
        <f>SUMIF(Table_Deductions_OtherEarnings[PARTNER],A33,Table_Deductions_OtherEarnings[Other Deductions])</f>
        <v>0</v>
      </c>
      <c r="N33" s="25">
        <f t="shared" si="0"/>
        <v>304.94000000000005</v>
      </c>
    </row>
    <row r="34" spans="1:16" ht="15" customHeight="1" x14ac:dyDescent="0.25">
      <c r="A34" s="19" t="str">
        <v>TRAVEL GALS AND GENTS LLC</v>
      </c>
      <c r="B34" s="21">
        <v>3464</v>
      </c>
      <c r="C34" s="54" t="str">
        <v>sydneyindigoausten@gmail.com</v>
      </c>
      <c r="D34" s="22">
        <f>SUMIF(ADAHours[PARTNER NAME],A34,ADAHours[Total Earnings])+SUMIF(GOLINKHours[PARTNER NAME],A34,GOLINKHours[Total Earnings])+SUMIF(StandbyADAGOLINK[PARTNER NAME],A34,StandbyADAGOLINK[Total Earnings])</f>
        <v>0</v>
      </c>
      <c r="E34" s="22">
        <v>0</v>
      </c>
      <c r="F34" s="23">
        <f>SUMIF(Table_Deductions_OtherEarnings[PARTNER],A34,Table_Deductions_OtherEarnings[Other Income])</f>
        <v>0</v>
      </c>
      <c r="G34" s="22">
        <f>SUMIF(Table_Deductions_OtherEarnings[PARTNER],A34,Table_Deductions_OtherEarnings[Bonus])</f>
        <v>0</v>
      </c>
      <c r="H34" s="23">
        <f>SUMIF(Table_Deductions_OtherEarnings[PARTNER],A34,Table_Deductions_OtherEarnings[Reimbursement])</f>
        <v>0</v>
      </c>
      <c r="I34" s="22">
        <f>SUMIF(Table_Deductions_OtherEarnings[PARTNER],A34,Table_Deductions_OtherEarnings[Credentials])</f>
        <v>0</v>
      </c>
      <c r="J34" s="24">
        <f>SUMIF(Table_Deductions_OtherEarnings[PARTNER],A34,Table_Deductions_OtherEarnings[LIFT LEASE TOTAL])</f>
        <v>0</v>
      </c>
      <c r="K34" s="22">
        <f>SUMIF(Table_Deductions_OtherEarnings[PARTNER],A34,Table_Deductions_OtherEarnings[Violation])+SUMIF(GOLINKHours[PARTNER NAME],A34,GOLINKHours[Total Duty Violation])+SUMIF(StandbyADAGOLINK[PARTNER NAME],A34,StandbyADAGOLINK[Total Duty Violation])</f>
        <v>0</v>
      </c>
      <c r="L34" s="22">
        <f>SUMIF(ADA_FARE[PARTNER NAME],A34,ADA_FARE[Fare Cost])-SUMIF(Coupon[PARTNER NAME],A34,Coupon[Coupon Value])</f>
        <v>0</v>
      </c>
      <c r="M34" s="22">
        <f>SUMIF(Table_Deductions_OtherEarnings[PARTNER],A34,Table_Deductions_OtherEarnings[Other Deductions])</f>
        <v>0</v>
      </c>
      <c r="N34" s="25">
        <f t="shared" si="0"/>
        <v>0</v>
      </c>
    </row>
    <row r="35" spans="1:16" ht="15" customHeight="1" x14ac:dyDescent="0.25">
      <c r="A35" s="19" t="str">
        <v>UAD TRANSPORTATION</v>
      </c>
      <c r="B35" s="21">
        <v>3541</v>
      </c>
      <c r="C35" s="54" t="str">
        <v>unleashedanddesignedllc@gmail.com</v>
      </c>
      <c r="D35" s="22">
        <f>SUMIF(ADAHours[PARTNER NAME],A35,ADAHours[Total Earnings])+SUMIF(GOLINKHours[PARTNER NAME],A35,GOLINKHours[Total Earnings])+SUMIF(StandbyADAGOLINK[PARTNER NAME],A35,StandbyADAGOLINK[Total Earnings])</f>
        <v>2304</v>
      </c>
      <c r="E35" s="22">
        <v>0</v>
      </c>
      <c r="F35" s="23">
        <f>SUMIF(Table_Deductions_OtherEarnings[PARTNER],A35,Table_Deductions_OtherEarnings[Other Income])</f>
        <v>0</v>
      </c>
      <c r="G35" s="22">
        <f>SUMIF(Table_Deductions_OtherEarnings[PARTNER],A35,Table_Deductions_OtherEarnings[Bonus])</f>
        <v>0</v>
      </c>
      <c r="H35" s="23">
        <f>SUMIF(Table_Deductions_OtherEarnings[PARTNER],A35,Table_Deductions_OtherEarnings[Reimbursement])</f>
        <v>0</v>
      </c>
      <c r="I35" s="22">
        <f>SUMIF(Table_Deductions_OtherEarnings[PARTNER],A35,Table_Deductions_OtherEarnings[Credentials])</f>
        <v>0</v>
      </c>
      <c r="J35" s="24">
        <f>SUMIF(Table_Deductions_OtherEarnings[PARTNER],A35,Table_Deductions_OtherEarnings[LIFT LEASE TOTAL])</f>
        <v>685</v>
      </c>
      <c r="K35" s="22">
        <f>SUMIF(Table_Deductions_OtherEarnings[PARTNER],A35,Table_Deductions_OtherEarnings[Violation])+SUMIF(GOLINKHours[PARTNER NAME],A35,GOLINKHours[Total Duty Violation])+SUMIF(StandbyADAGOLINK[PARTNER NAME],A35,StandbyADAGOLINK[Total Duty Violation])</f>
        <v>12.780000000000001</v>
      </c>
      <c r="L35" s="22">
        <f>SUMIF(ADA_FARE[PARTNER NAME],A35,ADA_FARE[Fare Cost])-SUMIF(Coupon[PARTNER NAME],A35,Coupon[Coupon Value])</f>
        <v>245</v>
      </c>
      <c r="M35" s="22">
        <f>SUMIF(Table_Deductions_OtherEarnings[PARTNER],A35,Table_Deductions_OtherEarnings[Other Deductions])</f>
        <v>243.79</v>
      </c>
      <c r="N35" s="25">
        <f t="shared" si="0"/>
        <v>1117.43</v>
      </c>
    </row>
    <row r="36" spans="1:16" ht="15" customHeight="1" x14ac:dyDescent="0.25">
      <c r="B36" s="21"/>
      <c r="C36" s="54"/>
      <c r="D36" s="22">
        <f>SUMIF(ADAHours[PARTNER NAME],A36,ADAHours[Total Earnings])+SUMIF(GOLINKHours[PARTNER NAME],A36,GOLINKHours[Total Earnings])+SUMIF(StandbyADAGOLINK[PARTNER NAME],A36,StandbyADAGOLINK[Total Earnings])</f>
        <v>0</v>
      </c>
      <c r="E36" s="22">
        <v>0</v>
      </c>
      <c r="F36" s="23">
        <f>SUMIF(Table_Deductions_OtherEarnings[PARTNER],A36,Table_Deductions_OtherEarnings[Other Income])</f>
        <v>0</v>
      </c>
      <c r="G36" s="22">
        <f>SUMIF(Table_Deductions_OtherEarnings[PARTNER],A36,Table_Deductions_OtherEarnings[Bonus])</f>
        <v>0</v>
      </c>
      <c r="H36" s="23">
        <f>SUMIF(Table_Deductions_OtherEarnings[PARTNER],A36,Table_Deductions_OtherEarnings[Reimbursement])</f>
        <v>0</v>
      </c>
      <c r="I36" s="22">
        <f>SUMIF(Table_Deductions_OtherEarnings[PARTNER],A36,Table_Deductions_OtherEarnings[Credentials])</f>
        <v>0</v>
      </c>
      <c r="J36" s="24">
        <f>SUMIF(Table_Deductions_OtherEarnings[PARTNER],A36,Table_Deductions_OtherEarnings[LIFT LEASE TOTAL])</f>
        <v>0</v>
      </c>
      <c r="K36" s="22">
        <f>SUMIF(Table_Deductions_OtherEarnings[PARTNER],A36,Table_Deductions_OtherEarnings[Violation])+SUMIF(GOLINKHours[PARTNER NAME],A36,GOLINKHours[Total Duty Violation])+SUMIF(StandbyADAGOLINK[PARTNER NAME],A36,StandbyADAGOLINK[Total Duty Violation])</f>
        <v>0</v>
      </c>
      <c r="L36" s="22">
        <f>SUMIF(ADA_FARE[PARTNER NAME],A36,ADA_FARE[Fare Cost])-SUMIF(Coupon[PARTNER NAME],A36,Coupon[Coupon Value])</f>
        <v>0</v>
      </c>
      <c r="M36" s="22">
        <f>SUMIF(Table_Deductions_OtherEarnings[PARTNER],A36,Table_Deductions_OtherEarnings[Other Deductions])</f>
        <v>0</v>
      </c>
      <c r="N36" s="25">
        <f t="shared" ref="N36:N38" si="1">IFERROR(SUM(D36:H36)-SUM(I36:M36),0)</f>
        <v>0</v>
      </c>
    </row>
    <row r="37" spans="1:16" ht="15" customHeight="1" x14ac:dyDescent="0.25">
      <c r="B37" s="21"/>
      <c r="C37" s="54"/>
      <c r="D37" s="22">
        <f>SUMIF(ADAHours[PARTNER NAME],A37,ADAHours[Total Earnings])+SUMIF(GOLINKHours[PARTNER NAME],A37,GOLINKHours[Total Earnings])+SUMIF(StandbyADAGOLINK[PARTNER NAME],A37,StandbyADAGOLINK[Total Earnings])</f>
        <v>0</v>
      </c>
      <c r="E37" s="22">
        <v>0</v>
      </c>
      <c r="F37" s="23">
        <f>SUMIF(Table_Deductions_OtherEarnings[PARTNER],A37,Table_Deductions_OtherEarnings[Other Income])</f>
        <v>0</v>
      </c>
      <c r="G37" s="22">
        <f>SUMIF(Table_Deductions_OtherEarnings[PARTNER],A37,Table_Deductions_OtherEarnings[Bonus])</f>
        <v>0</v>
      </c>
      <c r="H37" s="23">
        <f>SUMIF(Table_Deductions_OtherEarnings[PARTNER],A37,Table_Deductions_OtherEarnings[Reimbursement])</f>
        <v>0</v>
      </c>
      <c r="I37" s="22">
        <f>SUMIF(Table_Deductions_OtherEarnings[PARTNER],A37,Table_Deductions_OtherEarnings[Credentials])</f>
        <v>0</v>
      </c>
      <c r="J37" s="24">
        <f>SUMIF(Table_Deductions_OtherEarnings[PARTNER],A37,Table_Deductions_OtherEarnings[LIFT LEASE TOTAL])</f>
        <v>0</v>
      </c>
      <c r="K37" s="22">
        <f>SUMIF(Table_Deductions_OtherEarnings[PARTNER],A37,Table_Deductions_OtherEarnings[Violation])+SUMIF(GOLINKHours[PARTNER NAME],A37,GOLINKHours[Total Duty Violation])+SUMIF(StandbyADAGOLINK[PARTNER NAME],A37,StandbyADAGOLINK[Total Duty Violation])</f>
        <v>0</v>
      </c>
      <c r="L37" s="22">
        <f>SUMIF(ADA_FARE[PARTNER NAME],A37,ADA_FARE[Fare Cost])-SUMIF(Coupon[PARTNER NAME],A37,Coupon[Coupon Value])</f>
        <v>0</v>
      </c>
      <c r="M37" s="22">
        <f>SUMIF(Table_Deductions_OtherEarnings[PARTNER],A37,Table_Deductions_OtherEarnings[Other Deductions])</f>
        <v>0</v>
      </c>
      <c r="N37" s="25">
        <f t="shared" si="1"/>
        <v>0</v>
      </c>
    </row>
    <row r="38" spans="1:16" ht="15.75" customHeight="1" x14ac:dyDescent="0.25">
      <c r="B38" s="21"/>
      <c r="C38" s="54"/>
      <c r="D38" s="22">
        <f>SUMIF(ADAHours[PARTNER NAME],A38,ADAHours[Total Earnings])+SUMIF(GOLINKHours[PARTNER NAME],A38,GOLINKHours[Total Earnings])+SUMIF(StandbyADAGOLINK[PARTNER NAME],A38,StandbyADAGOLINK[Total Earnings])</f>
        <v>0</v>
      </c>
      <c r="E38" s="22">
        <v>0</v>
      </c>
      <c r="F38" s="23">
        <f>SUMIF(Table_Deductions_OtherEarnings[PARTNER],A38,Table_Deductions_OtherEarnings[Other Income])</f>
        <v>0</v>
      </c>
      <c r="G38" s="22">
        <f>SUMIF(Table_Deductions_OtherEarnings[PARTNER],A38,Table_Deductions_OtherEarnings[Bonus])</f>
        <v>0</v>
      </c>
      <c r="H38" s="23">
        <f>SUMIF(Table_Deductions_OtherEarnings[PARTNER],A38,Table_Deductions_OtherEarnings[Reimbursement])</f>
        <v>0</v>
      </c>
      <c r="I38" s="22">
        <f>SUMIF(Table_Deductions_OtherEarnings[PARTNER],A38,Table_Deductions_OtherEarnings[Credentials])</f>
        <v>0</v>
      </c>
      <c r="J38" s="24">
        <f>SUMIF(Table_Deductions_OtherEarnings[PARTNER],A38,Table_Deductions_OtherEarnings[LIFT LEASE TOTAL])</f>
        <v>0</v>
      </c>
      <c r="K38" s="22">
        <f>SUMIF(Table_Deductions_OtherEarnings[PARTNER],A38,Table_Deductions_OtherEarnings[Violation])+SUMIF(GOLINKHours[PARTNER NAME],A38,GOLINKHours[Total Duty Violation])+SUMIF(StandbyADAGOLINK[PARTNER NAME],A38,StandbyADAGOLINK[Total Duty Violation])</f>
        <v>0</v>
      </c>
      <c r="L38" s="22">
        <f>SUMIF(ADA_FARE[PARTNER NAME],A38,ADA_FARE[Fare Cost])-SUMIF(Coupon[PARTNER NAME],A38,Coupon[Coupon Value])</f>
        <v>0</v>
      </c>
      <c r="M38" s="22">
        <f>SUMIF(Table_Deductions_OtherEarnings[PARTNER],A38,Table_Deductions_OtherEarnings[Other Deductions])</f>
        <v>0</v>
      </c>
      <c r="N38" s="25">
        <f t="shared" si="1"/>
        <v>0</v>
      </c>
    </row>
    <row r="39" spans="1:16" ht="15" customHeight="1" x14ac:dyDescent="0.25">
      <c r="B39" s="20"/>
      <c r="C39" s="55"/>
      <c r="D39" s="22"/>
      <c r="E39" s="22"/>
      <c r="F39" s="23"/>
      <c r="G39" s="22"/>
      <c r="H39" s="23"/>
      <c r="I39" s="22"/>
      <c r="J39" s="24"/>
      <c r="K39" s="22"/>
      <c r="L39" s="22"/>
      <c r="M39" s="22"/>
      <c r="N39" s="27"/>
    </row>
    <row r="40" spans="1:16" ht="15" customHeight="1" x14ac:dyDescent="0.25">
      <c r="C40" s="28"/>
      <c r="D40" s="29">
        <f t="shared" ref="D40:N40" si="2">SUM(D6:D39)</f>
        <v>191847.47589999999</v>
      </c>
      <c r="E40" s="29">
        <f t="shared" si="2"/>
        <v>0</v>
      </c>
      <c r="F40" s="29">
        <f t="shared" si="2"/>
        <v>500</v>
      </c>
      <c r="G40" s="29">
        <f t="shared" si="2"/>
        <v>0</v>
      </c>
      <c r="H40" s="29">
        <f t="shared" si="2"/>
        <v>0</v>
      </c>
      <c r="I40" s="29">
        <f t="shared" si="2"/>
        <v>0</v>
      </c>
      <c r="J40" s="29">
        <f t="shared" si="2"/>
        <v>38223</v>
      </c>
      <c r="K40" s="29">
        <f t="shared" si="2"/>
        <v>9806.0399999999991</v>
      </c>
      <c r="L40" s="29">
        <f t="shared" si="2"/>
        <v>9450.5</v>
      </c>
      <c r="M40" s="29">
        <f t="shared" si="2"/>
        <v>3421.29</v>
      </c>
      <c r="N40" s="29">
        <f t="shared" si="2"/>
        <v>131446.6459</v>
      </c>
      <c r="O40" s="30">
        <f>SUM(O7:O38)</f>
        <v>0</v>
      </c>
      <c r="P40" s="30">
        <f>SUM(P7:P38)</f>
        <v>0</v>
      </c>
    </row>
    <row r="41" spans="1:16" ht="15" customHeight="1" x14ac:dyDescent="0.25">
      <c r="C41" s="28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</row>
    <row r="42" spans="1:16" ht="15" customHeight="1" x14ac:dyDescent="0.25">
      <c r="C42" s="28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</row>
    <row r="43" spans="1:16" ht="15.75" x14ac:dyDescent="0.25">
      <c r="D43" s="32">
        <f>D40</f>
        <v>191847.47589999999</v>
      </c>
      <c r="E43" s="32">
        <f>E40</f>
        <v>0</v>
      </c>
      <c r="F43" s="32">
        <f>F40</f>
        <v>500</v>
      </c>
      <c r="G43" s="32">
        <f>G40</f>
        <v>0</v>
      </c>
      <c r="H43" s="32">
        <f t="shared" ref="H43:N43" si="3">H40</f>
        <v>0</v>
      </c>
      <c r="I43" s="32">
        <f t="shared" si="3"/>
        <v>0</v>
      </c>
      <c r="J43" s="32">
        <f t="shared" si="3"/>
        <v>38223</v>
      </c>
      <c r="K43" s="32">
        <f>K40</f>
        <v>9806.0399999999991</v>
      </c>
      <c r="L43" s="32">
        <f>L40</f>
        <v>9450.5</v>
      </c>
      <c r="M43" s="32">
        <f t="shared" si="3"/>
        <v>3421.29</v>
      </c>
      <c r="N43" s="32">
        <f t="shared" si="3"/>
        <v>131446.6459</v>
      </c>
    </row>
    <row r="44" spans="1:16" x14ac:dyDescent="0.25"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</row>
    <row r="45" spans="1:16" x14ac:dyDescent="0.25">
      <c r="C45" s="33"/>
      <c r="D45" s="168"/>
      <c r="E45" s="168"/>
      <c r="F45" s="168"/>
      <c r="G45" s="168"/>
      <c r="H45" s="168"/>
      <c r="I45" s="168"/>
      <c r="J45" s="168"/>
      <c r="K45" s="168"/>
      <c r="L45" s="168"/>
      <c r="M45" s="168"/>
      <c r="N45" s="168"/>
    </row>
    <row r="46" spans="1:16" x14ac:dyDescent="0.25">
      <c r="C46" s="33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1:16" ht="15" customHeight="1" x14ac:dyDescent="0.25">
      <c r="C47" s="33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9" spans="3:14" ht="15" customHeight="1" x14ac:dyDescent="0.3"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</row>
    <row r="51" spans="3:14" ht="15" customHeight="1" x14ac:dyDescent="0.25">
      <c r="C51" s="10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</row>
    <row r="55" spans="3:14" ht="15" customHeight="1" x14ac:dyDescent="0.25">
      <c r="I55" s="31"/>
    </row>
  </sheetData>
  <autoFilter ref="A4:Q40" xr:uid="{5BCDB077-C5AE-4248-9782-7A652A553E47}"/>
  <mergeCells count="3">
    <mergeCell ref="D2:H2"/>
    <mergeCell ref="I2:M2"/>
    <mergeCell ref="A5:N5"/>
  </mergeCells>
  <conditionalFormatting sqref="A1:A1048576">
    <cfRule type="duplicateValues" dxfId="75" priority="1"/>
    <cfRule type="duplicateValues" dxfId="74" priority="2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CE21A-BCB9-46EF-A685-32493B59464B}">
  <sheetPr codeName="Sheet15"/>
  <dimension ref="A1:Q1"/>
  <sheetViews>
    <sheetView workbookViewId="0">
      <selection activeCell="B2" sqref="B2"/>
    </sheetView>
  </sheetViews>
  <sheetFormatPr defaultRowHeight="15" x14ac:dyDescent="0.25"/>
  <cols>
    <col min="1" max="1" width="17.5703125" bestFit="1" customWidth="1"/>
    <col min="2" max="2" width="8.5703125" bestFit="1" customWidth="1"/>
    <col min="3" max="3" width="14.42578125" bestFit="1" customWidth="1"/>
    <col min="4" max="4" width="21.85546875" bestFit="1" customWidth="1"/>
    <col min="5" max="5" width="17" bestFit="1" customWidth="1"/>
    <col min="6" max="6" width="14.28515625" bestFit="1" customWidth="1"/>
    <col min="7" max="7" width="17.140625" bestFit="1" customWidth="1"/>
    <col min="8" max="8" width="30.7109375" bestFit="1" customWidth="1"/>
    <col min="9" max="9" width="23" bestFit="1" customWidth="1"/>
    <col min="10" max="10" width="22" bestFit="1" customWidth="1"/>
    <col min="11" max="13" width="35.28515625" bestFit="1" customWidth="1"/>
    <col min="14" max="16" width="25.5703125" bestFit="1" customWidth="1"/>
    <col min="17" max="17" width="11.5703125" bestFit="1" customWidth="1"/>
    <col min="18" max="18" width="11" bestFit="1" customWidth="1"/>
  </cols>
  <sheetData>
    <row r="1" spans="1:17" x14ac:dyDescent="0.25">
      <c r="A1" t="s">
        <v>46</v>
      </c>
      <c r="B1" t="s">
        <v>3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A6B7-B3BC-46E1-86AD-11B76521B92A}">
  <sheetPr codeName="Sheet22"/>
  <dimension ref="A1:O1"/>
  <sheetViews>
    <sheetView workbookViewId="0">
      <selection activeCell="A4" sqref="A4"/>
    </sheetView>
  </sheetViews>
  <sheetFormatPr defaultRowHeight="15" x14ac:dyDescent="0.25"/>
  <cols>
    <col min="1" max="1" width="17.5703125" bestFit="1" customWidth="1"/>
    <col min="2" max="2" width="8.5703125" bestFit="1" customWidth="1"/>
    <col min="3" max="3" width="21.85546875" bestFit="1" customWidth="1"/>
    <col min="4" max="4" width="20.85546875" bestFit="1" customWidth="1"/>
    <col min="5" max="5" width="38" bestFit="1" customWidth="1"/>
    <col min="6" max="6" width="17.140625" bestFit="1" customWidth="1"/>
    <col min="7" max="7" width="30.7109375" bestFit="1" customWidth="1"/>
    <col min="8" max="8" width="23" bestFit="1" customWidth="1"/>
    <col min="9" max="9" width="22" bestFit="1" customWidth="1"/>
    <col min="10" max="12" width="35.28515625" bestFit="1" customWidth="1"/>
    <col min="13" max="15" width="25.5703125" bestFit="1" customWidth="1"/>
  </cols>
  <sheetData>
    <row r="1" spans="1:15" x14ac:dyDescent="0.25">
      <c r="A1" t="s">
        <v>46</v>
      </c>
      <c r="B1" t="s">
        <v>3</v>
      </c>
      <c r="C1" t="s">
        <v>48</v>
      </c>
      <c r="D1" t="s">
        <v>62</v>
      </c>
      <c r="E1" t="s">
        <v>63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EC20F-ADCE-4084-8873-0C8BB21C5D7F}">
  <sheetPr codeName="Sheet4">
    <tabColor theme="9" tint="0.59999389629810485"/>
  </sheetPr>
  <dimension ref="A1:AC195"/>
  <sheetViews>
    <sheetView showGridLines="0" topLeftCell="G1" zoomScale="80" zoomScaleNormal="80" workbookViewId="0">
      <selection activeCell="A2" sqref="A2:B2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7.1406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20.28515625" style="43" bestFit="1" customWidth="1"/>
    <col min="15" max="15" width="23.5703125" style="43" bestFit="1" customWidth="1"/>
    <col min="16" max="16" width="28.140625" style="105" customWidth="1"/>
    <col min="17" max="17" width="37.140625" style="41" bestFit="1" customWidth="1"/>
    <col min="18" max="18" width="16.42578125" style="41" bestFit="1" customWidth="1"/>
    <col min="19" max="19" width="27.85546875" style="40" bestFit="1" customWidth="1"/>
    <col min="20" max="20" width="32.28515625" style="42" bestFit="1" customWidth="1"/>
    <col min="21" max="21" width="28.5703125" style="102" customWidth="1"/>
    <col min="22" max="22" width="15.85546875" style="42" bestFit="1" customWidth="1"/>
    <col min="23" max="23" width="26.5703125" style="42" bestFit="1" customWidth="1"/>
    <col min="24" max="24" width="27.5703125" bestFit="1" customWidth="1"/>
    <col min="25" max="25" width="18" bestFit="1" customWidth="1"/>
    <col min="26" max="26" width="15.5703125" style="1" bestFit="1" customWidth="1"/>
    <col min="27" max="27" width="27.5703125" style="78" bestFit="1" customWidth="1"/>
    <col min="28" max="28" width="28.85546875" style="78" bestFit="1" customWidth="1"/>
    <col min="29" max="29" width="29.42578125" style="43" bestFit="1" customWidth="1"/>
    <col min="30" max="30" width="26.5703125" bestFit="1" customWidth="1"/>
    <col min="31" max="31" width="15.5703125" bestFit="1" customWidth="1"/>
  </cols>
  <sheetData>
    <row r="1" spans="1:29" ht="21" customHeight="1" thickBot="1" x14ac:dyDescent="0.4">
      <c r="A1" s="34" t="s">
        <v>64</v>
      </c>
      <c r="B1"/>
      <c r="C1"/>
      <c r="D1" s="180" t="s">
        <v>65</v>
      </c>
      <c r="E1" s="180"/>
      <c r="F1" s="180"/>
      <c r="G1" s="180"/>
      <c r="H1" s="180"/>
      <c r="I1" s="180"/>
      <c r="J1" s="180"/>
      <c r="M1" s="183" t="s">
        <v>66</v>
      </c>
      <c r="N1" s="183"/>
      <c r="O1" s="183"/>
      <c r="P1" s="183"/>
      <c r="Q1" s="183"/>
      <c r="R1" s="183"/>
      <c r="S1" s="183"/>
      <c r="T1" s="183"/>
      <c r="U1" s="183"/>
      <c r="V1" s="183"/>
    </row>
    <row r="2" spans="1:29" ht="19.5" thickBot="1" x14ac:dyDescent="0.35">
      <c r="A2" s="174" t="s">
        <v>197</v>
      </c>
      <c r="B2" s="175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81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</row>
    <row r="3" spans="1:29" x14ac:dyDescent="0.25">
      <c r="A3" s="1"/>
      <c r="B3"/>
      <c r="C3" s="97"/>
      <c r="D3" s="79" t="str" cm="1">
        <f t="array" ref="D3:J4">_xlfn._xlws.FILTER(GOLINKHours[[Week]:[Total Earnings]],GOLINKHours[PARTNER NAME]=$A$2,"No Data")</f>
        <v>Week1</v>
      </c>
      <c r="E3" s="85">
        <v>801.44283333333294</v>
      </c>
      <c r="F3" s="85">
        <v>822</v>
      </c>
      <c r="G3" s="84">
        <v>21799.2451</v>
      </c>
      <c r="H3" s="80">
        <v>0.97499128142741198</v>
      </c>
      <c r="I3" s="84">
        <v>2724.9056</v>
      </c>
      <c r="J3" s="84">
        <v>24524.150699999998</v>
      </c>
      <c r="M3" s="79" t="str" cm="1">
        <f t="array" ref="M3:V4">_xlfn._xlws.FILTER(ADAHours[[Week]:[Total Earnings]],ADAHours[PARTNER NAME]=$A$2,"No Data")</f>
        <v>Week1</v>
      </c>
      <c r="N3" s="85">
        <v>68.23</v>
      </c>
      <c r="O3" s="85">
        <v>284.5</v>
      </c>
      <c r="P3" s="85">
        <v>57.550000000000004</v>
      </c>
      <c r="Q3" s="80">
        <v>0.23982425307557101</v>
      </c>
      <c r="R3" s="112">
        <v>0</v>
      </c>
      <c r="S3" s="90">
        <v>1565.36</v>
      </c>
      <c r="T3" s="84">
        <v>0</v>
      </c>
      <c r="U3" s="84">
        <v>0</v>
      </c>
      <c r="V3" s="84">
        <v>1565.36</v>
      </c>
    </row>
    <row r="4" spans="1:29" ht="21.75" thickBot="1" x14ac:dyDescent="0.3">
      <c r="A4" s="51" t="s">
        <v>28</v>
      </c>
      <c r="B4" s="111">
        <f>IFERROR(V5+J5+V11+C11-I12-F10,0)</f>
        <v>35697.940600000002</v>
      </c>
      <c r="C4" s="97"/>
      <c r="D4" s="79" t="str">
        <v>Week2</v>
      </c>
      <c r="E4" s="85">
        <v>763.34455555555519</v>
      </c>
      <c r="F4" s="85">
        <v>822</v>
      </c>
      <c r="G4" s="84">
        <v>20762.9719</v>
      </c>
      <c r="H4" s="80">
        <v>0.92864301162476304</v>
      </c>
      <c r="I4" s="84">
        <v>0</v>
      </c>
      <c r="J4" s="84">
        <v>20762.9719</v>
      </c>
      <c r="M4" s="79" t="str">
        <v>Week2</v>
      </c>
      <c r="N4" s="85">
        <v>66.499722222222218</v>
      </c>
      <c r="O4" s="85">
        <v>284.5</v>
      </c>
      <c r="P4" s="85">
        <v>56.09</v>
      </c>
      <c r="Q4" s="80">
        <v>0.23374243311853199</v>
      </c>
      <c r="R4" s="112">
        <v>0</v>
      </c>
      <c r="S4" s="90">
        <v>1525.6479999999999</v>
      </c>
      <c r="T4" s="84">
        <v>0</v>
      </c>
      <c r="U4" s="84">
        <v>0</v>
      </c>
      <c r="V4" s="84">
        <v>1525.6479999999999</v>
      </c>
    </row>
    <row r="5" spans="1:29" ht="19.5" thickBot="1" x14ac:dyDescent="0.3">
      <c r="C5" s="97"/>
      <c r="D5" s="106" t="s">
        <v>28</v>
      </c>
      <c r="E5" s="107">
        <f>SUM(E3:E4)</f>
        <v>1564.787388888888</v>
      </c>
      <c r="F5" s="107">
        <f>SUM(F3:F4)</f>
        <v>1644</v>
      </c>
      <c r="G5" s="108">
        <f>SUM(G3:G4)</f>
        <v>42562.217000000004</v>
      </c>
      <c r="H5" s="110">
        <f>IFERROR(AVERAGE(H3:H4),0)</f>
        <v>0.95181714652608751</v>
      </c>
      <c r="I5" s="109">
        <f>SUM(I3:I4)</f>
        <v>2724.9056</v>
      </c>
      <c r="J5" s="108">
        <f>SUM(J3:J4)</f>
        <v>45287.122600000002</v>
      </c>
      <c r="M5" s="106" t="s">
        <v>28</v>
      </c>
      <c r="N5" s="107">
        <f>SUM(N3:N4)</f>
        <v>134.72972222222222</v>
      </c>
      <c r="O5" s="107">
        <f>SUM(O3:O4)</f>
        <v>569</v>
      </c>
      <c r="P5" s="107">
        <f>SUM(P3:P4)</f>
        <v>113.64000000000001</v>
      </c>
      <c r="Q5" s="110">
        <f>IFERROR(AVERAGE(Q3:Q4),0)</f>
        <v>0.23678334309705151</v>
      </c>
      <c r="R5" s="113">
        <f>SUM(R3:R4)</f>
        <v>0</v>
      </c>
      <c r="S5" s="109">
        <f>SUM(S3:S4)</f>
        <v>3091.0079999999998</v>
      </c>
      <c r="T5" s="108">
        <f t="shared" ref="T5:V5" si="0">SUM(T3:T4)</f>
        <v>0</v>
      </c>
      <c r="U5" s="108">
        <f t="shared" si="0"/>
        <v>0</v>
      </c>
      <c r="V5" s="108">
        <f t="shared" si="0"/>
        <v>3091.0079999999998</v>
      </c>
    </row>
    <row r="6" spans="1:29" ht="17.45" customHeight="1" x14ac:dyDescent="0.25">
      <c r="E6" s="35"/>
      <c r="Q6" s="105"/>
      <c r="S6" s="41"/>
      <c r="T6" s="40"/>
      <c r="U6" s="42"/>
    </row>
    <row r="7" spans="1:29" ht="19.350000000000001" customHeight="1" thickBot="1" x14ac:dyDescent="0.3">
      <c r="B7" s="181" t="s">
        <v>78</v>
      </c>
      <c r="C7" s="181"/>
      <c r="D7" s="124"/>
      <c r="E7" s="176" t="s">
        <v>79</v>
      </c>
      <c r="F7" s="176"/>
      <c r="H7" s="176" t="s">
        <v>80</v>
      </c>
      <c r="I7" s="176"/>
      <c r="N7" s="182" t="s">
        <v>81</v>
      </c>
      <c r="O7" s="182"/>
      <c r="P7" s="182"/>
      <c r="Q7" s="182"/>
      <c r="R7" s="182"/>
      <c r="S7" s="182"/>
      <c r="T7" s="182"/>
      <c r="U7" s="182"/>
      <c r="V7" s="182"/>
    </row>
    <row r="8" spans="1:29" ht="20.100000000000001" customHeight="1" thickBot="1" x14ac:dyDescent="0.3">
      <c r="B8" s="45" t="s">
        <v>82</v>
      </c>
      <c r="C8" s="44">
        <f>SUMIF(Table_Deductions_OtherEarnings[PARTNER],$A$2,Table_Deductions_OtherEarnings[Bonus])</f>
        <v>0</v>
      </c>
      <c r="D8" s="121"/>
      <c r="E8" s="117" t="s">
        <v>83</v>
      </c>
      <c r="F8" s="143">
        <f>SUMIF(ADA_FARE[PARTNER NAME],$A$2,ADA_FARE[Fare Cost])</f>
        <v>434</v>
      </c>
      <c r="H8" s="47" t="s">
        <v>43</v>
      </c>
      <c r="I8" s="100">
        <f>SUMIF(Table_Deductions_OtherEarnings[PARTNER],$A$2,Table_Deductions_OtherEarnings[Credentials])</f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125" t="s">
        <v>86</v>
      </c>
      <c r="S8" s="86" t="s">
        <v>87</v>
      </c>
      <c r="T8" s="87" t="s">
        <v>88</v>
      </c>
      <c r="U8" s="126" t="s">
        <v>89</v>
      </c>
      <c r="V8" s="83" t="s">
        <v>90</v>
      </c>
    </row>
    <row r="9" spans="1:29" ht="15.75" thickBot="1" x14ac:dyDescent="0.3">
      <c r="B9" s="46" t="s">
        <v>91</v>
      </c>
      <c r="C9" s="44">
        <f>SUMIF(Table_Deductions_OtherEarnings[PARTNER],$A$2,Table_Deductions_OtherEarnings[Other Income])</f>
        <v>0</v>
      </c>
      <c r="D9" s="121"/>
      <c r="E9" s="117" t="s">
        <v>92</v>
      </c>
      <c r="F9" s="143">
        <f>SUMIF(Coupon[PARTNER NAME],$A$2,Coupon[Coupon Value])</f>
        <v>0</v>
      </c>
      <c r="H9" s="47" t="s">
        <v>93</v>
      </c>
      <c r="I9" s="100">
        <f>SUMIF(Table_Deductions_OtherEarnings[PARTNER],$A$2,Table_Deductions_OtherEarnings[LIFT LEASE TOTAL])</f>
        <v>8220</v>
      </c>
      <c r="N9" s="132" t="str" cm="1">
        <f t="array" ref="N9">_xlfn._xlws.FILTER(StandbyADAGOLINK[[Week]:[Total Earnings]],StandbyADAGOLINK[PARTNER NAME]=A2,"No Data")</f>
        <v>No Data</v>
      </c>
      <c r="O9" s="133"/>
      <c r="P9" s="133"/>
      <c r="Q9" s="133"/>
      <c r="R9" s="134"/>
      <c r="S9" s="134"/>
      <c r="T9" s="135"/>
      <c r="U9" s="133"/>
      <c r="V9" s="136"/>
    </row>
    <row r="10" spans="1:29" ht="15.75" thickBot="1" x14ac:dyDescent="0.3">
      <c r="B10" s="93" t="s">
        <v>42</v>
      </c>
      <c r="C10" s="94">
        <f>SUMIF(Table_Deductions_OtherEarnings[PARTNER],$A$2,Table_Deductions_OtherEarnings[Reimbursement])</f>
        <v>0</v>
      </c>
      <c r="D10" s="122"/>
      <c r="E10" s="92" t="s">
        <v>22</v>
      </c>
      <c r="F10" s="101">
        <f>F8-F9</f>
        <v>434</v>
      </c>
      <c r="H10" s="47" t="s">
        <v>21</v>
      </c>
      <c r="I10" s="100">
        <f>SUMIF(Table_Deductions_OtherEarnings[PARTNER],$A$2,Table_Deductions_OtherEarnings[Other Deductions])</f>
        <v>750</v>
      </c>
      <c r="N10" s="137"/>
      <c r="O10" s="138"/>
      <c r="P10" s="138"/>
      <c r="Q10" s="138"/>
      <c r="R10" s="139"/>
      <c r="S10" s="139"/>
      <c r="T10" s="140"/>
      <c r="U10" s="138"/>
      <c r="V10" s="141"/>
    </row>
    <row r="11" spans="1:29" ht="16.5" thickBot="1" x14ac:dyDescent="0.3">
      <c r="B11" s="95" t="s">
        <v>94</v>
      </c>
      <c r="C11" s="96">
        <f>SUM(C8:C10)</f>
        <v>0</v>
      </c>
      <c r="H11" s="47" t="s">
        <v>20</v>
      </c>
      <c r="I11" s="100">
        <f>SUMIF(Table_Deductions_OtherEarnings[PARTNER],$A$2,Table_Deductions_OtherEarnings[Violation])+SUMIF(GOLINKHours[PARTNER NAME],$A$2,GOLINKHours[Total Duty Violation])+SUMIF(StandbyADAGOLINK[PARTNER NAME],$A$2,StandbyADAGOLINK[Total Duty Violation])</f>
        <v>3276.19</v>
      </c>
      <c r="N11" s="129" t="s">
        <v>95</v>
      </c>
      <c r="O11" s="130">
        <f>SUM(O9:O10)</f>
        <v>0</v>
      </c>
      <c r="P11" s="130">
        <f>SUM(P9:P10)</f>
        <v>0</v>
      </c>
      <c r="Q11" s="130">
        <f>SUM(Q9:Q10)</f>
        <v>0</v>
      </c>
      <c r="R11" s="127">
        <f>SUM(R9:R10)</f>
        <v>0</v>
      </c>
      <c r="S11" s="127">
        <f>SUM(S9:S10)</f>
        <v>0</v>
      </c>
      <c r="T11" s="128"/>
      <c r="U11" s="130">
        <f>SUM(U9:U10)</f>
        <v>0</v>
      </c>
      <c r="V11" s="131">
        <f>SUM(V9:V10)</f>
        <v>0</v>
      </c>
      <c r="W11"/>
    </row>
    <row r="12" spans="1:29" ht="15.75" thickBot="1" x14ac:dyDescent="0.3">
      <c r="E12" s="48"/>
      <c r="F12" s="8"/>
      <c r="G12" s="48"/>
      <c r="H12" s="92" t="s">
        <v>80</v>
      </c>
      <c r="I12" s="101">
        <f>IFERROR(SUM(I8:I11),0)</f>
        <v>12246.19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</row>
    <row r="13" spans="1:29" ht="23.25" thickBot="1" x14ac:dyDescent="0.3">
      <c r="B13" s="177" t="s">
        <v>96</v>
      </c>
      <c r="C13" s="178"/>
      <c r="D13" s="178"/>
      <c r="E13" s="178"/>
      <c r="F13" s="178"/>
      <c r="G13" s="178"/>
      <c r="H13" s="178"/>
      <c r="I13" s="179"/>
      <c r="K13" s="177" t="s">
        <v>97</v>
      </c>
      <c r="L13" s="178"/>
      <c r="M13" s="178"/>
      <c r="N13" s="178"/>
      <c r="O13" s="178"/>
      <c r="P13" s="179"/>
      <c r="Q13" s="143"/>
      <c r="R13" s="177" t="s">
        <v>79</v>
      </c>
      <c r="S13" s="178"/>
      <c r="T13" s="178"/>
      <c r="U13" s="178"/>
      <c r="V13" s="179"/>
      <c r="W13"/>
    </row>
    <row r="14" spans="1:29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Q14" s="43"/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Y14" s="1"/>
      <c r="Z14"/>
      <c r="AB14" s="43"/>
      <c r="AC14"/>
    </row>
    <row r="15" spans="1:29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Y15" s="1"/>
      <c r="Z15"/>
      <c r="AB15" s="43"/>
      <c r="AC15"/>
    </row>
    <row r="16" spans="1:29" x14ac:dyDescent="0.25">
      <c r="B16" s="39" t="str" cm="1">
        <f t="array" ref="B16:I195">_xlfn._xlws.FILTER(GOLINK[[Driver Name]:[Early Depart From Duty Violation]],GOLINK[PARTNER NAME]=$A$2,"No Data")</f>
        <v>AMIR KHAN</v>
      </c>
      <c r="C16" s="42" t="str">
        <v>Week1</v>
      </c>
      <c r="D16" s="40">
        <v>45726</v>
      </c>
      <c r="E16" s="43">
        <v>9.0422222222222217</v>
      </c>
      <c r="F16" s="118">
        <v>0</v>
      </c>
      <c r="G16" s="118">
        <v>0</v>
      </c>
      <c r="H16" s="43">
        <v>0</v>
      </c>
      <c r="I16" s="43">
        <v>0</v>
      </c>
      <c r="K16" s="88" t="str" cm="1">
        <f t="array" ref="K16:P29">_xlfn._xlws.FILTER(ADA[[Driver Name]:[Total Boardings]],ADA[PARTNER NAME]=UPPER(A2),"No Data")</f>
        <v>COLYNN TENNYSON-NIXON</v>
      </c>
      <c r="L16" s="42" t="str">
        <v>Week1</v>
      </c>
      <c r="M16" s="40">
        <v>45726</v>
      </c>
      <c r="N16" s="43">
        <v>8.23</v>
      </c>
      <c r="O16" s="43">
        <v>0</v>
      </c>
      <c r="P16" s="105">
        <v>14</v>
      </c>
      <c r="R16" s="41" t="str" cm="1">
        <f t="array" ref="R16:V142">_xlfn._xlws.FILTER(ADA_FARE[[Week]:[Fare Cost]],ADA_FARE[PARTNER NAME]=$A$2,"No Data")</f>
        <v>Week1</v>
      </c>
      <c r="S16" s="40">
        <v>45726</v>
      </c>
      <c r="T16" s="42" t="str">
        <v>COLYNN TENNYSON-NIXON</v>
      </c>
      <c r="U16" s="102" t="str">
        <v>MARIA HERNANDEZ</v>
      </c>
      <c r="V16" s="42">
        <v>3.5</v>
      </c>
    </row>
    <row r="17" spans="2:22" x14ac:dyDescent="0.25">
      <c r="B17" s="39" t="str">
        <v>AMIR KHAN</v>
      </c>
      <c r="C17" s="48" t="str">
        <v>Week1</v>
      </c>
      <c r="D17" s="97">
        <v>45727</v>
      </c>
      <c r="E17" s="43">
        <v>9.0644444444444439</v>
      </c>
      <c r="F17" s="119">
        <v>0</v>
      </c>
      <c r="G17" s="118">
        <v>0</v>
      </c>
      <c r="H17" s="43">
        <v>0</v>
      </c>
      <c r="I17" s="43">
        <v>0</v>
      </c>
      <c r="K17" s="98" t="str">
        <v>COLYNN TENNYSON-NIXON</v>
      </c>
      <c r="L17" s="49" t="str">
        <v>Week1</v>
      </c>
      <c r="M17" s="40">
        <v>45727</v>
      </c>
      <c r="N17" s="43">
        <v>7.71</v>
      </c>
      <c r="O17" s="43">
        <v>0</v>
      </c>
      <c r="P17" s="105">
        <v>10</v>
      </c>
      <c r="R17" s="41" t="str">
        <v>Week1</v>
      </c>
      <c r="S17" s="40">
        <v>45726</v>
      </c>
      <c r="T17" s="42" t="str">
        <v>COLYNN TENNYSON-NIXON</v>
      </c>
      <c r="U17" s="102" t="str">
        <v>REBECCA AYARS</v>
      </c>
      <c r="V17" s="42">
        <v>3.5</v>
      </c>
    </row>
    <row r="18" spans="2:22" x14ac:dyDescent="0.25">
      <c r="B18" s="39" t="str">
        <v>AMIR KHAN</v>
      </c>
      <c r="C18" s="48" t="str">
        <v>Week1</v>
      </c>
      <c r="D18" s="97">
        <v>45728</v>
      </c>
      <c r="E18" s="43">
        <v>9.0902777777777768</v>
      </c>
      <c r="F18" s="119">
        <v>0</v>
      </c>
      <c r="G18" s="118">
        <v>0</v>
      </c>
      <c r="H18" s="43">
        <v>0</v>
      </c>
      <c r="I18" s="43">
        <v>0</v>
      </c>
      <c r="K18" s="98" t="str">
        <v>DAVID OAKES</v>
      </c>
      <c r="L18" s="49" t="str">
        <v>Week1</v>
      </c>
      <c r="M18" s="40">
        <v>45726</v>
      </c>
      <c r="N18" s="43">
        <v>8.92</v>
      </c>
      <c r="O18" s="43">
        <v>0</v>
      </c>
      <c r="P18" s="105">
        <v>9</v>
      </c>
      <c r="R18" s="41" t="str">
        <v>Week1</v>
      </c>
      <c r="S18" s="40">
        <v>45726</v>
      </c>
      <c r="T18" s="42" t="str">
        <v>COLYNN TENNYSON-NIXON</v>
      </c>
      <c r="U18" s="102" t="str">
        <v>EULOGIO REYNA</v>
      </c>
      <c r="V18" s="42">
        <v>7</v>
      </c>
    </row>
    <row r="19" spans="2:22" x14ac:dyDescent="0.25">
      <c r="B19" s="39" t="str">
        <v>AMIR KHAN</v>
      </c>
      <c r="C19" s="48" t="str">
        <v>Week1</v>
      </c>
      <c r="D19" s="97">
        <v>45729</v>
      </c>
      <c r="E19" s="43">
        <v>9.0769444444444449</v>
      </c>
      <c r="F19" s="119">
        <v>0</v>
      </c>
      <c r="G19" s="118">
        <v>0</v>
      </c>
      <c r="H19" s="43">
        <v>0</v>
      </c>
      <c r="I19" s="43">
        <v>0</v>
      </c>
      <c r="K19" s="98" t="str">
        <v>DAVID OAKES</v>
      </c>
      <c r="L19" s="49" t="str">
        <v>Week1</v>
      </c>
      <c r="M19" s="40">
        <v>45727</v>
      </c>
      <c r="N19" s="43">
        <v>8.23</v>
      </c>
      <c r="O19" s="43">
        <v>0</v>
      </c>
      <c r="P19" s="105">
        <v>14</v>
      </c>
      <c r="R19" s="41" t="str">
        <v>Week1</v>
      </c>
      <c r="S19" s="40">
        <v>45726</v>
      </c>
      <c r="T19" s="42" t="str">
        <v>COLYNN TENNYSON-NIXON</v>
      </c>
      <c r="U19" s="102" t="str">
        <v>GERALD JONES</v>
      </c>
      <c r="V19" s="42">
        <v>3.5</v>
      </c>
    </row>
    <row r="20" spans="2:22" x14ac:dyDescent="0.25">
      <c r="B20" s="39" t="str">
        <v>AMIR KHAN</v>
      </c>
      <c r="C20" s="48" t="str">
        <v>Week1</v>
      </c>
      <c r="D20" s="97">
        <v>45732</v>
      </c>
      <c r="E20" s="43">
        <v>9.0986111111111114</v>
      </c>
      <c r="F20" s="119">
        <v>0</v>
      </c>
      <c r="G20" s="118">
        <v>0</v>
      </c>
      <c r="H20" s="43">
        <v>0</v>
      </c>
      <c r="I20" s="43">
        <v>0</v>
      </c>
      <c r="K20" s="98" t="str">
        <v>MIRO PASKALEV</v>
      </c>
      <c r="L20" s="49" t="str">
        <v>Week1</v>
      </c>
      <c r="M20" s="40">
        <v>45726</v>
      </c>
      <c r="N20" s="43">
        <v>8.2799999999999994</v>
      </c>
      <c r="O20" s="43">
        <v>0</v>
      </c>
      <c r="P20" s="105">
        <v>10</v>
      </c>
      <c r="R20" s="41" t="str">
        <v>Week1</v>
      </c>
      <c r="S20" s="40">
        <v>45726</v>
      </c>
      <c r="T20" s="42" t="str">
        <v>COLYNN TENNYSON-NIXON</v>
      </c>
      <c r="U20" s="102" t="str">
        <v>VIRGINIA BERMEA</v>
      </c>
      <c r="V20" s="42">
        <v>3.5</v>
      </c>
    </row>
    <row r="21" spans="2:22" x14ac:dyDescent="0.25">
      <c r="B21" s="39" t="str">
        <v>CARL HUDDLESTON</v>
      </c>
      <c r="C21" s="48" t="str">
        <v>Week1</v>
      </c>
      <c r="D21" s="97">
        <v>45726</v>
      </c>
      <c r="E21" s="43">
        <v>9.1019444444444435</v>
      </c>
      <c r="F21" s="119">
        <v>0</v>
      </c>
      <c r="G21" s="118">
        <v>0</v>
      </c>
      <c r="H21" s="43">
        <v>0</v>
      </c>
      <c r="I21" s="43">
        <v>0</v>
      </c>
      <c r="K21" s="98" t="str">
        <v>MIRO PASKALEV</v>
      </c>
      <c r="L21" s="49" t="str">
        <v>Week1</v>
      </c>
      <c r="M21" s="40">
        <v>45727</v>
      </c>
      <c r="N21" s="43">
        <v>7.93</v>
      </c>
      <c r="O21" s="43">
        <v>0</v>
      </c>
      <c r="P21" s="105">
        <v>14</v>
      </c>
      <c r="R21" s="41" t="str">
        <v>Week1</v>
      </c>
      <c r="S21" s="40">
        <v>45726</v>
      </c>
      <c r="T21" s="42" t="str">
        <v>COLYNN TENNYSON-NIXON</v>
      </c>
      <c r="U21" s="102" t="str">
        <v>JUAN RAMIREZ</v>
      </c>
      <c r="V21" s="42">
        <v>3.5</v>
      </c>
    </row>
    <row r="22" spans="2:22" x14ac:dyDescent="0.25">
      <c r="B22" s="39" t="str">
        <v>CARL HUDDLESTON</v>
      </c>
      <c r="C22" s="48" t="str">
        <v>Week1</v>
      </c>
      <c r="D22" s="97">
        <v>45727</v>
      </c>
      <c r="E22" s="43">
        <v>9.1227777777777774</v>
      </c>
      <c r="F22" s="119">
        <v>0</v>
      </c>
      <c r="G22" s="118">
        <v>0</v>
      </c>
      <c r="H22" s="43">
        <v>0</v>
      </c>
      <c r="I22" s="43">
        <v>0</v>
      </c>
      <c r="K22" s="98" t="str">
        <v>MIRO PASKALEV</v>
      </c>
      <c r="L22" s="49" t="str">
        <v>Week1</v>
      </c>
      <c r="M22" s="40">
        <v>45728</v>
      </c>
      <c r="N22" s="43">
        <v>8.25</v>
      </c>
      <c r="O22" s="43">
        <v>0</v>
      </c>
      <c r="P22" s="105">
        <v>14</v>
      </c>
      <c r="R22" s="41" t="str">
        <v>Week1</v>
      </c>
      <c r="S22" s="40">
        <v>45726</v>
      </c>
      <c r="T22" s="42" t="str">
        <v>COLYNN TENNYSON-NIXON</v>
      </c>
      <c r="U22" s="102" t="str">
        <v>GUILLERMO GUERRA</v>
      </c>
      <c r="V22" s="42">
        <v>3.5</v>
      </c>
    </row>
    <row r="23" spans="2:22" x14ac:dyDescent="0.25">
      <c r="B23" s="39" t="str">
        <v>CARL HUDDLESTON</v>
      </c>
      <c r="C23" s="48" t="str">
        <v>Week1</v>
      </c>
      <c r="D23" s="97">
        <v>45728</v>
      </c>
      <c r="E23" s="43">
        <v>9.0761111111111106</v>
      </c>
      <c r="F23" s="119">
        <v>0</v>
      </c>
      <c r="G23" s="118">
        <v>0</v>
      </c>
      <c r="H23" s="43">
        <v>0</v>
      </c>
      <c r="I23" s="43">
        <v>0</v>
      </c>
      <c r="K23" s="98" t="str">
        <v>COLYNN TENNYSON-NIXON</v>
      </c>
      <c r="L23" s="49" t="str">
        <v>Week2</v>
      </c>
      <c r="M23" s="40">
        <v>45733</v>
      </c>
      <c r="N23" s="43">
        <v>7.68</v>
      </c>
      <c r="O23" s="43">
        <v>0</v>
      </c>
      <c r="P23" s="105">
        <v>9</v>
      </c>
      <c r="R23" s="41" t="str">
        <v>Week1</v>
      </c>
      <c r="S23" s="40">
        <v>45726</v>
      </c>
      <c r="T23" s="42" t="str">
        <v>COLYNN TENNYSON-NIXON</v>
      </c>
      <c r="U23" s="102" t="str">
        <v>KAREN YOUNG</v>
      </c>
      <c r="V23" s="42">
        <v>3.5</v>
      </c>
    </row>
    <row r="24" spans="2:22" x14ac:dyDescent="0.25">
      <c r="B24" s="39" t="str">
        <v>CARL HUDDLESTON</v>
      </c>
      <c r="C24" s="48" t="str">
        <v>Week1</v>
      </c>
      <c r="D24" s="97">
        <v>45729</v>
      </c>
      <c r="E24" s="43">
        <v>9.107222222222223</v>
      </c>
      <c r="F24" s="119">
        <v>0</v>
      </c>
      <c r="G24" s="118">
        <v>0</v>
      </c>
      <c r="H24" s="43">
        <v>0</v>
      </c>
      <c r="I24" s="43">
        <v>0</v>
      </c>
      <c r="K24" s="98" t="str">
        <v>COLYNN TENNYSON-NIXON</v>
      </c>
      <c r="L24" s="49" t="str">
        <v>Week2</v>
      </c>
      <c r="M24" s="40">
        <v>45734</v>
      </c>
      <c r="N24" s="43">
        <v>7.96</v>
      </c>
      <c r="O24" s="43">
        <v>0</v>
      </c>
      <c r="P24" s="105">
        <v>12</v>
      </c>
      <c r="R24" s="41" t="str">
        <v>Week1</v>
      </c>
      <c r="S24" s="40">
        <v>45726</v>
      </c>
      <c r="T24" s="42" t="str">
        <v>COLYNN TENNYSON-NIXON</v>
      </c>
      <c r="U24" s="102" t="str">
        <v>JONATHAN LEMONS</v>
      </c>
      <c r="V24" s="42">
        <v>3.5</v>
      </c>
    </row>
    <row r="25" spans="2:22" x14ac:dyDescent="0.25">
      <c r="B25" s="39" t="str">
        <v>CARL HUDDLESTON</v>
      </c>
      <c r="C25" s="48" t="str">
        <v>Week1</v>
      </c>
      <c r="D25" s="97">
        <v>45730</v>
      </c>
      <c r="E25" s="43">
        <v>9.0738888888888898</v>
      </c>
      <c r="F25" s="119">
        <v>0</v>
      </c>
      <c r="G25" s="118">
        <v>0</v>
      </c>
      <c r="H25" s="43">
        <v>0</v>
      </c>
      <c r="I25" s="43">
        <v>0</v>
      </c>
      <c r="K25" s="98" t="str">
        <v>KENDRICK GASSAWAY</v>
      </c>
      <c r="L25" s="49" t="str">
        <v>Week2</v>
      </c>
      <c r="M25" s="40">
        <v>45733</v>
      </c>
      <c r="N25" s="43">
        <v>8.0500000000000007</v>
      </c>
      <c r="O25" s="43">
        <v>0</v>
      </c>
      <c r="P25" s="105">
        <v>11</v>
      </c>
      <c r="R25" s="41" t="str">
        <v>Week1</v>
      </c>
      <c r="S25" s="40">
        <v>45726</v>
      </c>
      <c r="T25" s="42" t="str">
        <v>COLYNN TENNYSON-NIXON</v>
      </c>
      <c r="U25" s="102" t="str">
        <v>DELMA CORDOVA</v>
      </c>
      <c r="V25" s="42">
        <v>3.5</v>
      </c>
    </row>
    <row r="26" spans="2:22" x14ac:dyDescent="0.25">
      <c r="B26" s="39" t="str">
        <v>CARLO VALENTIN</v>
      </c>
      <c r="C26" s="48" t="str">
        <v>Week1</v>
      </c>
      <c r="D26" s="97">
        <v>45726</v>
      </c>
      <c r="E26" s="43">
        <v>9.0911111111111111</v>
      </c>
      <c r="F26" s="119">
        <v>0</v>
      </c>
      <c r="G26" s="118">
        <v>0</v>
      </c>
      <c r="H26" s="43">
        <v>0</v>
      </c>
      <c r="I26" s="43">
        <v>0</v>
      </c>
      <c r="K26" s="98" t="str">
        <v>KENDRICK GASSAWAY</v>
      </c>
      <c r="L26" s="49" t="str">
        <v>Week2</v>
      </c>
      <c r="M26" s="40">
        <v>45735</v>
      </c>
      <c r="N26" s="43">
        <v>9.0500000000000007</v>
      </c>
      <c r="O26" s="43">
        <v>0</v>
      </c>
      <c r="P26" s="105">
        <v>8</v>
      </c>
      <c r="R26" s="41" t="str">
        <v>Week1</v>
      </c>
      <c r="S26" s="40">
        <v>45727</v>
      </c>
      <c r="T26" s="42" t="str">
        <v>COLYNN TENNYSON-NIXON</v>
      </c>
      <c r="U26" s="102" t="str">
        <v>PETER NGUYEN</v>
      </c>
      <c r="V26" s="42">
        <v>3.5</v>
      </c>
    </row>
    <row r="27" spans="2:22" x14ac:dyDescent="0.25">
      <c r="B27" s="39" t="str">
        <v>CARLO VALENTIN</v>
      </c>
      <c r="C27" s="48" t="str">
        <v>Week1</v>
      </c>
      <c r="D27" s="97">
        <v>45727</v>
      </c>
      <c r="E27" s="43">
        <v>9.0805555555555539</v>
      </c>
      <c r="F27" s="119">
        <v>0</v>
      </c>
      <c r="G27" s="118">
        <v>0</v>
      </c>
      <c r="H27" s="43">
        <v>0</v>
      </c>
      <c r="I27" s="43">
        <v>0</v>
      </c>
      <c r="K27" s="98" t="str">
        <v>MIRO PASKALEV</v>
      </c>
      <c r="L27" s="49" t="str">
        <v>Week2</v>
      </c>
      <c r="M27" s="40">
        <v>45733</v>
      </c>
      <c r="N27" s="43">
        <v>9.2100000000000009</v>
      </c>
      <c r="O27" s="43">
        <v>0</v>
      </c>
      <c r="P27" s="105">
        <v>7</v>
      </c>
      <c r="R27" s="41" t="str">
        <v>Week1</v>
      </c>
      <c r="S27" s="40">
        <v>45727</v>
      </c>
      <c r="T27" s="42" t="str">
        <v>COLYNN TENNYSON-NIXON</v>
      </c>
      <c r="U27" s="102" t="str">
        <v>ELIZABETH MORENO</v>
      </c>
      <c r="V27" s="42">
        <v>3.5</v>
      </c>
    </row>
    <row r="28" spans="2:22" x14ac:dyDescent="0.25">
      <c r="B28" s="39" t="str">
        <v>CARLO VALENTIN</v>
      </c>
      <c r="C28" s="48" t="str">
        <v>Week1</v>
      </c>
      <c r="D28" s="97">
        <v>45730</v>
      </c>
      <c r="E28" s="43">
        <v>9.0416666666666679</v>
      </c>
      <c r="F28" s="119">
        <v>0</v>
      </c>
      <c r="G28" s="118">
        <v>0</v>
      </c>
      <c r="H28" s="43">
        <v>0</v>
      </c>
      <c r="I28" s="43">
        <v>0</v>
      </c>
      <c r="K28" s="98" t="str">
        <v>MIRO PASKALEV</v>
      </c>
      <c r="L28" s="49" t="str">
        <v>Week2</v>
      </c>
      <c r="M28" s="40">
        <v>45734</v>
      </c>
      <c r="N28" s="43">
        <v>6.54</v>
      </c>
      <c r="O28" s="43">
        <v>0</v>
      </c>
      <c r="P28" s="105">
        <v>6</v>
      </c>
      <c r="R28" s="41" t="str">
        <v>Week1</v>
      </c>
      <c r="S28" s="40">
        <v>45727</v>
      </c>
      <c r="T28" s="42" t="str">
        <v>COLYNN TENNYSON-NIXON</v>
      </c>
      <c r="U28" s="102" t="str">
        <v>CARLOS MARTINEZ JR</v>
      </c>
      <c r="V28" s="42">
        <v>3.5</v>
      </c>
    </row>
    <row r="29" spans="2:22" x14ac:dyDescent="0.25">
      <c r="B29" s="39" t="str">
        <v>CARLO VALENTIN</v>
      </c>
      <c r="C29" s="48" t="str">
        <v>Week1</v>
      </c>
      <c r="D29" s="97">
        <v>45731</v>
      </c>
      <c r="E29" s="43">
        <v>8.9141666666666666</v>
      </c>
      <c r="F29" s="119">
        <v>0</v>
      </c>
      <c r="G29" s="118">
        <v>0</v>
      </c>
      <c r="H29" s="43">
        <v>0</v>
      </c>
      <c r="I29" s="43">
        <v>0</v>
      </c>
      <c r="K29" s="98" t="str">
        <v>MIRO PASKALEV</v>
      </c>
      <c r="L29" s="49" t="str">
        <v>Week2</v>
      </c>
      <c r="M29" s="40">
        <v>45735</v>
      </c>
      <c r="N29" s="43">
        <v>7.6</v>
      </c>
      <c r="O29" s="43">
        <v>0</v>
      </c>
      <c r="P29" s="105">
        <v>16</v>
      </c>
      <c r="R29" s="41" t="str">
        <v>Week1</v>
      </c>
      <c r="S29" s="40">
        <v>45727</v>
      </c>
      <c r="T29" s="42" t="str">
        <v>COLYNN TENNYSON-NIXON</v>
      </c>
      <c r="U29" s="102" t="str">
        <v xml:space="preserve">Charles  Brown </v>
      </c>
      <c r="V29" s="42">
        <v>3.5</v>
      </c>
    </row>
    <row r="30" spans="2:22" x14ac:dyDescent="0.25">
      <c r="B30" s="39" t="str">
        <v>CARLO VALENTIN</v>
      </c>
      <c r="C30" s="48" t="str">
        <v>Week1</v>
      </c>
      <c r="D30" s="97">
        <v>45732</v>
      </c>
      <c r="E30" s="43">
        <v>9.0788888888888888</v>
      </c>
      <c r="F30" s="119">
        <v>0</v>
      </c>
      <c r="G30" s="118">
        <v>0</v>
      </c>
      <c r="H30" s="43">
        <v>0</v>
      </c>
      <c r="I30" s="43">
        <v>0</v>
      </c>
      <c r="R30" s="41" t="str">
        <v>Week1</v>
      </c>
      <c r="S30" s="40">
        <v>45727</v>
      </c>
      <c r="T30" s="42" t="str">
        <v>COLYNN TENNYSON-NIXON</v>
      </c>
      <c r="U30" s="102" t="str">
        <v>ROBERT MASTEN</v>
      </c>
      <c r="V30" s="42">
        <v>3.5</v>
      </c>
    </row>
    <row r="31" spans="2:22" x14ac:dyDescent="0.25">
      <c r="B31" s="39" t="str">
        <v>CLOIS TAYLOR</v>
      </c>
      <c r="C31" s="48" t="str">
        <v>Week1</v>
      </c>
      <c r="D31" s="97">
        <v>45726</v>
      </c>
      <c r="E31" s="43">
        <v>7.5422222222222217</v>
      </c>
      <c r="F31" s="119">
        <v>0</v>
      </c>
      <c r="G31" s="118">
        <v>0</v>
      </c>
      <c r="H31" s="43">
        <v>0</v>
      </c>
      <c r="I31" s="43">
        <v>0</v>
      </c>
      <c r="R31" s="41" t="str">
        <v>Week1</v>
      </c>
      <c r="S31" s="40">
        <v>45727</v>
      </c>
      <c r="T31" s="42" t="str">
        <v>COLYNN TENNYSON-NIXON</v>
      </c>
      <c r="U31" s="102" t="str">
        <v>Gwendolyn  McTernen</v>
      </c>
      <c r="V31" s="42">
        <v>3.5</v>
      </c>
    </row>
    <row r="32" spans="2:22" x14ac:dyDescent="0.25">
      <c r="B32" s="39" t="str">
        <v>CLOIS TAYLOR</v>
      </c>
      <c r="C32" s="48" t="str">
        <v>Week1</v>
      </c>
      <c r="D32" s="97">
        <v>45727</v>
      </c>
      <c r="E32" s="43">
        <v>7.5383333333333331</v>
      </c>
      <c r="F32" s="119">
        <v>0</v>
      </c>
      <c r="G32" s="118">
        <v>0</v>
      </c>
      <c r="H32" s="43">
        <v>0</v>
      </c>
      <c r="I32" s="43">
        <v>0</v>
      </c>
      <c r="R32" s="41" t="str">
        <v>Week1</v>
      </c>
      <c r="S32" s="40">
        <v>45727</v>
      </c>
      <c r="T32" s="42" t="str">
        <v>COLYNN TENNYSON-NIXON</v>
      </c>
      <c r="U32" s="102" t="str">
        <v>KATHEY FAVORS</v>
      </c>
      <c r="V32" s="42">
        <v>3.5</v>
      </c>
    </row>
    <row r="33" spans="2:22" x14ac:dyDescent="0.25">
      <c r="B33" s="39" t="str">
        <v>CLOIS TAYLOR</v>
      </c>
      <c r="C33" s="48" t="str">
        <v>Week1</v>
      </c>
      <c r="D33" s="97">
        <v>45728</v>
      </c>
      <c r="E33" s="43">
        <v>7.5405555555555557</v>
      </c>
      <c r="F33" s="119">
        <v>0</v>
      </c>
      <c r="G33" s="118">
        <v>0</v>
      </c>
      <c r="H33" s="43">
        <v>0</v>
      </c>
      <c r="I33" s="43">
        <v>0</v>
      </c>
      <c r="R33" s="41" t="str">
        <v>Week1</v>
      </c>
      <c r="S33" s="40">
        <v>45727</v>
      </c>
      <c r="T33" s="42" t="str">
        <v>COLYNN TENNYSON-NIXON</v>
      </c>
      <c r="U33" s="102" t="str">
        <v>JULITA TENEDERO</v>
      </c>
      <c r="V33" s="42">
        <v>3.5</v>
      </c>
    </row>
    <row r="34" spans="2:22" x14ac:dyDescent="0.25">
      <c r="B34" s="39" t="str">
        <v>CLOIS TAYLOR</v>
      </c>
      <c r="C34" s="48" t="str">
        <v>Week1</v>
      </c>
      <c r="D34" s="97">
        <v>45729</v>
      </c>
      <c r="E34" s="43">
        <v>7.543333333333333</v>
      </c>
      <c r="F34" s="119">
        <v>0</v>
      </c>
      <c r="G34" s="118">
        <v>0</v>
      </c>
      <c r="H34" s="43">
        <v>0</v>
      </c>
      <c r="I34" s="43">
        <v>0</v>
      </c>
      <c r="R34" s="41" t="str">
        <v>Week1</v>
      </c>
      <c r="S34" s="40">
        <v>45726</v>
      </c>
      <c r="T34" s="42" t="str">
        <v>DAVID OAKES</v>
      </c>
      <c r="U34" s="102" t="str">
        <v>JAMES ROWE</v>
      </c>
      <c r="V34" s="42">
        <v>3.5</v>
      </c>
    </row>
    <row r="35" spans="2:22" x14ac:dyDescent="0.25">
      <c r="B35" s="39" t="str">
        <v>CLOIS TAYLOR</v>
      </c>
      <c r="C35" s="48" t="str">
        <v>Week1</v>
      </c>
      <c r="D35" s="97">
        <v>45730</v>
      </c>
      <c r="E35" s="43">
        <v>7.5372222222222218</v>
      </c>
      <c r="F35" s="119">
        <v>0</v>
      </c>
      <c r="G35" s="118">
        <v>0</v>
      </c>
      <c r="H35" s="43">
        <v>0</v>
      </c>
      <c r="I35" s="43">
        <v>0</v>
      </c>
      <c r="R35" s="41" t="str">
        <v>Week1</v>
      </c>
      <c r="S35" s="40">
        <v>45726</v>
      </c>
      <c r="T35" s="42" t="str">
        <v>DAVID OAKES</v>
      </c>
      <c r="U35" s="102" t="str">
        <v>ROBERT SALAZAR</v>
      </c>
      <c r="V35" s="42">
        <v>3.5</v>
      </c>
    </row>
    <row r="36" spans="2:22" x14ac:dyDescent="0.25">
      <c r="B36" s="39" t="str">
        <v>COLYNN TENNYSON-NIXON</v>
      </c>
      <c r="C36" s="48" t="str">
        <v>Week1</v>
      </c>
      <c r="D36" s="97">
        <v>45728</v>
      </c>
      <c r="E36" s="43">
        <v>9.1019444444444435</v>
      </c>
      <c r="F36" s="119">
        <v>0</v>
      </c>
      <c r="G36" s="118">
        <v>0</v>
      </c>
      <c r="H36" s="43">
        <v>0</v>
      </c>
      <c r="I36" s="43">
        <v>0</v>
      </c>
      <c r="R36" s="41" t="str">
        <v>Week1</v>
      </c>
      <c r="S36" s="40">
        <v>45726</v>
      </c>
      <c r="T36" s="42" t="str">
        <v>DAVID OAKES</v>
      </c>
      <c r="U36" s="102" t="str">
        <v>PAMELA PRICE</v>
      </c>
      <c r="V36" s="42">
        <v>3.5</v>
      </c>
    </row>
    <row r="37" spans="2:22" x14ac:dyDescent="0.25">
      <c r="B37" s="39" t="str">
        <v>COLYNN TENNYSON-NIXON</v>
      </c>
      <c r="C37" s="48" t="str">
        <v>Week1</v>
      </c>
      <c r="D37" s="97">
        <v>45729</v>
      </c>
      <c r="E37" s="43">
        <v>9.125</v>
      </c>
      <c r="F37" s="119">
        <v>0</v>
      </c>
      <c r="G37" s="118">
        <v>0</v>
      </c>
      <c r="H37" s="43">
        <v>0</v>
      </c>
      <c r="I37" s="43">
        <v>0</v>
      </c>
      <c r="R37" s="41" t="str">
        <v>Week1</v>
      </c>
      <c r="S37" s="40">
        <v>45726</v>
      </c>
      <c r="T37" s="42" t="str">
        <v>DAVID OAKES</v>
      </c>
      <c r="U37" s="102" t="str">
        <v>ROBERT GALLEGOS</v>
      </c>
      <c r="V37" s="42">
        <v>3.5</v>
      </c>
    </row>
    <row r="38" spans="2:22" x14ac:dyDescent="0.25">
      <c r="B38" s="39" t="str">
        <v>COLYNN TENNYSON-NIXON</v>
      </c>
      <c r="C38" s="48" t="str">
        <v>Week1</v>
      </c>
      <c r="D38" s="97">
        <v>45730</v>
      </c>
      <c r="E38" s="43">
        <v>9.0477777777777781</v>
      </c>
      <c r="F38" s="119">
        <v>0</v>
      </c>
      <c r="G38" s="118">
        <v>0</v>
      </c>
      <c r="H38" s="43">
        <v>0</v>
      </c>
      <c r="I38" s="43">
        <v>0</v>
      </c>
      <c r="R38" s="41" t="str">
        <v>Week1</v>
      </c>
      <c r="S38" s="40">
        <v>45726</v>
      </c>
      <c r="T38" s="42" t="str">
        <v>DAVID OAKES</v>
      </c>
      <c r="U38" s="102" t="str">
        <v>DEBORAH LEE</v>
      </c>
      <c r="V38" s="42">
        <v>3.5</v>
      </c>
    </row>
    <row r="39" spans="2:22" x14ac:dyDescent="0.25">
      <c r="B39" s="39" t="str">
        <v>DAVID OAKES</v>
      </c>
      <c r="C39" s="48" t="str">
        <v>Week1</v>
      </c>
      <c r="D39" s="97">
        <v>45728</v>
      </c>
      <c r="E39" s="43">
        <v>9.0813888888888883</v>
      </c>
      <c r="F39" s="119">
        <v>0</v>
      </c>
      <c r="G39" s="118">
        <v>0</v>
      </c>
      <c r="H39" s="43">
        <v>0</v>
      </c>
      <c r="I39" s="43">
        <v>0</v>
      </c>
      <c r="R39" s="41" t="str">
        <v>Week1</v>
      </c>
      <c r="S39" s="40">
        <v>45726</v>
      </c>
      <c r="T39" s="42" t="str">
        <v>DAVID OAKES</v>
      </c>
      <c r="U39" s="102" t="str">
        <v>JOSEPH FANNING</v>
      </c>
      <c r="V39" s="42">
        <v>3.5</v>
      </c>
    </row>
    <row r="40" spans="2:22" x14ac:dyDescent="0.25">
      <c r="B40" s="39" t="str">
        <v>DAVID OAKES</v>
      </c>
      <c r="C40" s="48" t="str">
        <v>Week1</v>
      </c>
      <c r="D40" s="97">
        <v>45729</v>
      </c>
      <c r="E40" s="43">
        <v>9.0832777777777771</v>
      </c>
      <c r="F40" s="119">
        <v>0</v>
      </c>
      <c r="G40" s="118">
        <v>0</v>
      </c>
      <c r="H40" s="43">
        <v>0</v>
      </c>
      <c r="I40" s="43">
        <v>0</v>
      </c>
      <c r="R40" s="41" t="str">
        <v>Week1</v>
      </c>
      <c r="S40" s="40">
        <v>45726</v>
      </c>
      <c r="T40" s="42" t="str">
        <v>DAVID OAKES</v>
      </c>
      <c r="U40" s="102" t="str">
        <v>DAVID DAVIDSON</v>
      </c>
      <c r="V40" s="42">
        <v>3.5</v>
      </c>
    </row>
    <row r="41" spans="2:22" x14ac:dyDescent="0.25">
      <c r="B41" s="39" t="str">
        <v>DAVID OAKES</v>
      </c>
      <c r="C41" s="48" t="str">
        <v>Week1</v>
      </c>
      <c r="D41" s="97">
        <v>45730</v>
      </c>
      <c r="E41" s="43">
        <v>9.0958333333333332</v>
      </c>
      <c r="F41" s="119">
        <v>0</v>
      </c>
      <c r="G41" s="118">
        <v>0</v>
      </c>
      <c r="H41" s="43">
        <v>0</v>
      </c>
      <c r="I41" s="43">
        <v>0</v>
      </c>
      <c r="R41" s="41" t="str">
        <v>Week1</v>
      </c>
      <c r="S41" s="40">
        <v>45726</v>
      </c>
      <c r="T41" s="42" t="str">
        <v>DAVID OAKES</v>
      </c>
      <c r="U41" s="102" t="str">
        <v>SAM SOO</v>
      </c>
      <c r="V41" s="42">
        <v>3.5</v>
      </c>
    </row>
    <row r="42" spans="2:22" x14ac:dyDescent="0.25">
      <c r="B42" s="39" t="str">
        <v>DAVID OAKES</v>
      </c>
      <c r="C42" s="48" t="str">
        <v>Week1</v>
      </c>
      <c r="D42" s="97">
        <v>45731</v>
      </c>
      <c r="E42" s="43">
        <v>9.0150000000000006</v>
      </c>
      <c r="F42" s="119">
        <v>0</v>
      </c>
      <c r="G42" s="118">
        <v>2.0486111111111113E-3</v>
      </c>
      <c r="H42" s="43">
        <v>0</v>
      </c>
      <c r="I42" s="43">
        <v>50</v>
      </c>
      <c r="R42" s="41" t="str">
        <v>Week1</v>
      </c>
      <c r="S42" s="40">
        <v>45726</v>
      </c>
      <c r="T42" s="42" t="str">
        <v>DAVID OAKES</v>
      </c>
      <c r="U42" s="102" t="str">
        <v>MARLA WINSLOW</v>
      </c>
      <c r="V42" s="42">
        <v>3.5</v>
      </c>
    </row>
    <row r="43" spans="2:22" x14ac:dyDescent="0.25">
      <c r="B43" s="39" t="str">
        <v>DIONNE SANDERS</v>
      </c>
      <c r="C43" s="48" t="str">
        <v>Week1</v>
      </c>
      <c r="D43" s="97">
        <v>45726</v>
      </c>
      <c r="E43" s="43">
        <v>9.0922222222222224</v>
      </c>
      <c r="F43" s="119">
        <v>0</v>
      </c>
      <c r="G43" s="118">
        <v>0</v>
      </c>
      <c r="H43" s="43">
        <v>0</v>
      </c>
      <c r="I43" s="43">
        <v>0</v>
      </c>
      <c r="R43" s="41" t="str">
        <v>Week1</v>
      </c>
      <c r="S43" s="40">
        <v>45727</v>
      </c>
      <c r="T43" s="42" t="str">
        <v>DAVID OAKES</v>
      </c>
      <c r="U43" s="102" t="str">
        <v>YOLANDA CORPUS</v>
      </c>
      <c r="V43" s="42">
        <v>3.5</v>
      </c>
    </row>
    <row r="44" spans="2:22" x14ac:dyDescent="0.25">
      <c r="B44" s="39" t="str">
        <v>DIONNE SANDERS</v>
      </c>
      <c r="C44" s="48" t="str">
        <v>Week1</v>
      </c>
      <c r="D44" s="97">
        <v>45727</v>
      </c>
      <c r="E44" s="43">
        <v>9.0821666666666676</v>
      </c>
      <c r="F44" s="119">
        <v>0</v>
      </c>
      <c r="G44" s="118">
        <v>0</v>
      </c>
      <c r="H44" s="43">
        <v>0</v>
      </c>
      <c r="I44" s="43">
        <v>0</v>
      </c>
      <c r="R44" s="41" t="str">
        <v>Week1</v>
      </c>
      <c r="S44" s="40">
        <v>45727</v>
      </c>
      <c r="T44" s="42" t="str">
        <v>DAVID OAKES</v>
      </c>
      <c r="U44" s="102" t="str">
        <v>NOHEMI GARCIA</v>
      </c>
      <c r="V44" s="42">
        <v>3.5</v>
      </c>
    </row>
    <row r="45" spans="2:22" x14ac:dyDescent="0.25">
      <c r="B45" s="39" t="str">
        <v>DIONNE SANDERS</v>
      </c>
      <c r="C45" s="48" t="str">
        <v>Week1</v>
      </c>
      <c r="D45" s="97">
        <v>45728</v>
      </c>
      <c r="E45" s="43">
        <v>9.0883333333333312</v>
      </c>
      <c r="F45" s="119">
        <v>0</v>
      </c>
      <c r="G45" s="118">
        <v>0</v>
      </c>
      <c r="H45" s="43">
        <v>0</v>
      </c>
      <c r="I45" s="43">
        <v>0</v>
      </c>
      <c r="R45" s="41" t="str">
        <v>Week1</v>
      </c>
      <c r="S45" s="40">
        <v>45727</v>
      </c>
      <c r="T45" s="42" t="str">
        <v>DAVID OAKES</v>
      </c>
      <c r="U45" s="102" t="str">
        <v>RONNEISHA DICKERSON</v>
      </c>
      <c r="V45" s="42">
        <v>3.5</v>
      </c>
    </row>
    <row r="46" spans="2:22" x14ac:dyDescent="0.25">
      <c r="B46" s="39" t="str">
        <v>DIONNE SANDERS</v>
      </c>
      <c r="C46" s="48" t="str">
        <v>Week1</v>
      </c>
      <c r="D46" s="97">
        <v>45729</v>
      </c>
      <c r="E46" s="43">
        <v>9.0530555555555541</v>
      </c>
      <c r="F46" s="119">
        <v>0</v>
      </c>
      <c r="G46" s="118">
        <v>0</v>
      </c>
      <c r="H46" s="43">
        <v>0</v>
      </c>
      <c r="I46" s="43">
        <v>0</v>
      </c>
      <c r="R46" s="41" t="str">
        <v>Week1</v>
      </c>
      <c r="S46" s="40">
        <v>45727</v>
      </c>
      <c r="T46" s="42" t="str">
        <v>DAVID OAKES</v>
      </c>
      <c r="U46" s="102" t="str">
        <v>ELVIN WINSLOW</v>
      </c>
      <c r="V46" s="42">
        <v>3.5</v>
      </c>
    </row>
    <row r="47" spans="2:22" x14ac:dyDescent="0.25">
      <c r="B47" s="39" t="str">
        <v>DIONNE SANDERS</v>
      </c>
      <c r="C47" s="48" t="str">
        <v>Week1</v>
      </c>
      <c r="D47" s="97">
        <v>45730</v>
      </c>
      <c r="E47" s="43">
        <v>9.0780555555555544</v>
      </c>
      <c r="F47" s="119">
        <v>0</v>
      </c>
      <c r="G47" s="118">
        <v>0</v>
      </c>
      <c r="H47" s="43">
        <v>0</v>
      </c>
      <c r="I47" s="43">
        <v>0</v>
      </c>
      <c r="R47" s="41" t="str">
        <v>Week1</v>
      </c>
      <c r="S47" s="40">
        <v>45727</v>
      </c>
      <c r="T47" s="42" t="str">
        <v>DAVID OAKES</v>
      </c>
      <c r="U47" s="102" t="str">
        <v>JENNIFER HUTTON</v>
      </c>
      <c r="V47" s="42">
        <v>3.5</v>
      </c>
    </row>
    <row r="48" spans="2:22" x14ac:dyDescent="0.25">
      <c r="B48" s="39" t="str">
        <v>DIONNE SANDERS</v>
      </c>
      <c r="C48" s="48" t="str">
        <v>Week1</v>
      </c>
      <c r="D48" s="97">
        <v>45731</v>
      </c>
      <c r="E48" s="43">
        <v>7.9732777777777768</v>
      </c>
      <c r="F48" s="119">
        <v>0</v>
      </c>
      <c r="G48" s="118">
        <v>0</v>
      </c>
      <c r="H48" s="43">
        <v>0</v>
      </c>
      <c r="I48" s="43">
        <v>0</v>
      </c>
      <c r="R48" s="41" t="str">
        <v>Week1</v>
      </c>
      <c r="S48" s="40">
        <v>45727</v>
      </c>
      <c r="T48" s="42" t="str">
        <v>DAVID OAKES</v>
      </c>
      <c r="U48" s="102" t="str">
        <v>BESSIE WILLIAMS</v>
      </c>
      <c r="V48" s="42">
        <v>3.5</v>
      </c>
    </row>
    <row r="49" spans="2:22" x14ac:dyDescent="0.25">
      <c r="B49" s="39" t="str">
        <v>DYTRAVIAN MALLARD</v>
      </c>
      <c r="C49" s="48" t="str">
        <v>Week1</v>
      </c>
      <c r="D49" s="97">
        <v>45727</v>
      </c>
      <c r="E49" s="43">
        <v>8.99</v>
      </c>
      <c r="F49" s="119">
        <v>1.4236111111111112E-3</v>
      </c>
      <c r="G49" s="118">
        <v>0</v>
      </c>
      <c r="H49" s="43">
        <v>50</v>
      </c>
      <c r="I49" s="43">
        <v>0</v>
      </c>
      <c r="R49" s="41" t="str">
        <v>Week1</v>
      </c>
      <c r="S49" s="40">
        <v>45727</v>
      </c>
      <c r="T49" s="42" t="str">
        <v>DAVID OAKES</v>
      </c>
      <c r="U49" s="102" t="str">
        <v>GREGORY BERKLEY</v>
      </c>
      <c r="V49" s="42">
        <v>3.5</v>
      </c>
    </row>
    <row r="50" spans="2:22" x14ac:dyDescent="0.25">
      <c r="B50" s="39" t="str">
        <v>DYTRAVIAN MALLARD</v>
      </c>
      <c r="C50" s="48" t="str">
        <v>Week1</v>
      </c>
      <c r="D50" s="97">
        <v>45728</v>
      </c>
      <c r="E50" s="43">
        <v>9.093055555555555</v>
      </c>
      <c r="F50" s="119">
        <v>0</v>
      </c>
      <c r="G50" s="118">
        <v>0</v>
      </c>
      <c r="H50" s="43">
        <v>0</v>
      </c>
      <c r="I50" s="43">
        <v>0</v>
      </c>
      <c r="R50" s="41" t="str">
        <v>Week1</v>
      </c>
      <c r="S50" s="40">
        <v>45727</v>
      </c>
      <c r="T50" s="42" t="str">
        <v>DAVID OAKES</v>
      </c>
      <c r="U50" s="102" t="str">
        <v>ROBIN BENNETT</v>
      </c>
      <c r="V50" s="42">
        <v>3.5</v>
      </c>
    </row>
    <row r="51" spans="2:22" x14ac:dyDescent="0.25">
      <c r="B51" s="39" t="str">
        <v>DYTRAVIAN MALLARD</v>
      </c>
      <c r="C51" s="48" t="str">
        <v>Week1</v>
      </c>
      <c r="D51" s="97">
        <v>45729</v>
      </c>
      <c r="E51" s="43">
        <v>9.2011111111111124</v>
      </c>
      <c r="F51" s="119">
        <v>0</v>
      </c>
      <c r="G51" s="118">
        <v>0</v>
      </c>
      <c r="H51" s="43">
        <v>0</v>
      </c>
      <c r="I51" s="43">
        <v>0</v>
      </c>
      <c r="R51" s="41" t="str">
        <v>Week1</v>
      </c>
      <c r="S51" s="40">
        <v>45727</v>
      </c>
      <c r="T51" s="42" t="str">
        <v>DAVID OAKES</v>
      </c>
      <c r="U51" s="102" t="str">
        <v>EMMANUEL ORUPABO</v>
      </c>
      <c r="V51" s="42">
        <v>3.5</v>
      </c>
    </row>
    <row r="52" spans="2:22" x14ac:dyDescent="0.25">
      <c r="B52" s="39" t="str">
        <v>DYTRAVIAN MALLARD</v>
      </c>
      <c r="C52" s="48" t="str">
        <v>Week1</v>
      </c>
      <c r="D52" s="97">
        <v>45730</v>
      </c>
      <c r="E52" s="43">
        <v>9.1155555555555541</v>
      </c>
      <c r="F52" s="119">
        <v>0</v>
      </c>
      <c r="G52" s="118">
        <v>0</v>
      </c>
      <c r="H52" s="43">
        <v>0</v>
      </c>
      <c r="I52" s="43">
        <v>0</v>
      </c>
      <c r="R52" s="41" t="str">
        <v>Week1</v>
      </c>
      <c r="S52" s="40">
        <v>45727</v>
      </c>
      <c r="T52" s="42" t="str">
        <v>DAVID OAKES</v>
      </c>
      <c r="U52" s="102" t="str">
        <v>DEWAYNE WASHINGTON</v>
      </c>
      <c r="V52" s="42">
        <v>3.5</v>
      </c>
    </row>
    <row r="53" spans="2:22" x14ac:dyDescent="0.25">
      <c r="B53" s="39" t="str">
        <v>DYTRAVIAN MALLARD</v>
      </c>
      <c r="C53" s="48" t="str">
        <v>Week1</v>
      </c>
      <c r="D53" s="97">
        <v>45731</v>
      </c>
      <c r="E53" s="43">
        <v>9.0805555555555539</v>
      </c>
      <c r="F53" s="119">
        <v>0</v>
      </c>
      <c r="G53" s="118">
        <v>0</v>
      </c>
      <c r="H53" s="43">
        <v>0</v>
      </c>
      <c r="I53" s="43">
        <v>0</v>
      </c>
      <c r="R53" s="41" t="str">
        <v>Week1</v>
      </c>
      <c r="S53" s="40">
        <v>45727</v>
      </c>
      <c r="T53" s="42" t="str">
        <v>DAVID OAKES</v>
      </c>
      <c r="U53" s="102" t="str">
        <v>ROBERT SMITH</v>
      </c>
      <c r="V53" s="42">
        <v>3.5</v>
      </c>
    </row>
    <row r="54" spans="2:22" x14ac:dyDescent="0.25">
      <c r="B54" s="39" t="str">
        <v>GARY NARANJO</v>
      </c>
      <c r="C54" s="48" t="str">
        <v>Week1</v>
      </c>
      <c r="D54" s="97">
        <v>45726</v>
      </c>
      <c r="E54" s="43">
        <v>8.9869444444444433</v>
      </c>
      <c r="F54" s="119">
        <v>2.0254629629629629E-3</v>
      </c>
      <c r="G54" s="118">
        <v>0</v>
      </c>
      <c r="H54" s="43">
        <v>50</v>
      </c>
      <c r="I54" s="43">
        <v>0</v>
      </c>
      <c r="R54" s="41" t="str">
        <v>Week1</v>
      </c>
      <c r="S54" s="40">
        <v>45726</v>
      </c>
      <c r="T54" s="42" t="str">
        <v>MIRO PASKALEV</v>
      </c>
      <c r="U54" s="102" t="str">
        <v>HILDA MARTINEZ</v>
      </c>
      <c r="V54" s="42">
        <v>3.5</v>
      </c>
    </row>
    <row r="55" spans="2:22" x14ac:dyDescent="0.25">
      <c r="B55" s="39" t="str">
        <v>HANY SHEBL</v>
      </c>
      <c r="C55" s="48" t="str">
        <v>Week1</v>
      </c>
      <c r="D55" s="97">
        <v>45726</v>
      </c>
      <c r="E55" s="43">
        <v>9.0363888888888901</v>
      </c>
      <c r="F55" s="119">
        <v>0</v>
      </c>
      <c r="G55" s="118">
        <v>0</v>
      </c>
      <c r="H55" s="43">
        <v>0</v>
      </c>
      <c r="I55" s="43">
        <v>0</v>
      </c>
      <c r="R55" s="41" t="str">
        <v>Week1</v>
      </c>
      <c r="S55" s="40">
        <v>45726</v>
      </c>
      <c r="T55" s="42" t="str">
        <v>MIRO PASKALEV</v>
      </c>
      <c r="U55" s="102" t="str">
        <v>DAVID MARS</v>
      </c>
      <c r="V55" s="42">
        <v>3.5</v>
      </c>
    </row>
    <row r="56" spans="2:22" x14ac:dyDescent="0.25">
      <c r="B56" s="39" t="str">
        <v>HANY SHEBL</v>
      </c>
      <c r="C56" s="48" t="str">
        <v>Week1</v>
      </c>
      <c r="D56" s="97">
        <v>45727</v>
      </c>
      <c r="E56" s="43">
        <v>9.0430555555555543</v>
      </c>
      <c r="F56" s="119">
        <v>0</v>
      </c>
      <c r="G56" s="118">
        <v>0</v>
      </c>
      <c r="H56" s="43">
        <v>0</v>
      </c>
      <c r="I56" s="43">
        <v>0</v>
      </c>
      <c r="R56" s="41" t="str">
        <v>Week1</v>
      </c>
      <c r="S56" s="40">
        <v>45726</v>
      </c>
      <c r="T56" s="42" t="str">
        <v>MIRO PASKALEV</v>
      </c>
      <c r="U56" s="102" t="str">
        <v>CHACE SMITH</v>
      </c>
      <c r="V56" s="42">
        <v>3.5</v>
      </c>
    </row>
    <row r="57" spans="2:22" x14ac:dyDescent="0.25">
      <c r="B57" s="39" t="str">
        <v>HANY SHEBL</v>
      </c>
      <c r="C57" s="48" t="str">
        <v>Week1</v>
      </c>
      <c r="D57" s="97">
        <v>45728</v>
      </c>
      <c r="E57" s="43">
        <v>9.0461111111111112</v>
      </c>
      <c r="F57" s="119">
        <v>0</v>
      </c>
      <c r="G57" s="118">
        <v>0</v>
      </c>
      <c r="H57" s="43">
        <v>0</v>
      </c>
      <c r="I57" s="43">
        <v>0</v>
      </c>
      <c r="R57" s="41" t="str">
        <v>Week1</v>
      </c>
      <c r="S57" s="40">
        <v>45726</v>
      </c>
      <c r="T57" s="42" t="str">
        <v>MIRO PASKALEV</v>
      </c>
      <c r="U57" s="102" t="str">
        <v>MARIA YBARRA</v>
      </c>
      <c r="V57" s="42">
        <v>3.5</v>
      </c>
    </row>
    <row r="58" spans="2:22" x14ac:dyDescent="0.25">
      <c r="B58" s="39" t="str">
        <v>HANY SHEBL</v>
      </c>
      <c r="C58" s="48" t="str">
        <v>Week1</v>
      </c>
      <c r="D58" s="97">
        <v>45729</v>
      </c>
      <c r="E58" s="43">
        <v>8.916944444444443</v>
      </c>
      <c r="F58" s="119">
        <v>3.5416666666666665E-3</v>
      </c>
      <c r="G58" s="118">
        <v>0</v>
      </c>
      <c r="H58" s="43">
        <v>50</v>
      </c>
      <c r="I58" s="43">
        <v>0</v>
      </c>
      <c r="R58" s="41" t="str">
        <v>Week1</v>
      </c>
      <c r="S58" s="40">
        <v>45726</v>
      </c>
      <c r="T58" s="42" t="str">
        <v>MIRO PASKALEV</v>
      </c>
      <c r="U58" s="102" t="str">
        <v>DARRYL STUMPF</v>
      </c>
      <c r="V58" s="42">
        <v>3.5</v>
      </c>
    </row>
    <row r="59" spans="2:22" x14ac:dyDescent="0.25">
      <c r="B59" s="39" t="str">
        <v>HENOK BEHRE</v>
      </c>
      <c r="C59" s="48" t="str">
        <v>Week1</v>
      </c>
      <c r="D59" s="97">
        <v>45726</v>
      </c>
      <c r="E59" s="43">
        <v>8.9291666666666654</v>
      </c>
      <c r="F59" s="119">
        <v>0</v>
      </c>
      <c r="G59" s="118">
        <v>2.7777777777777779E-3</v>
      </c>
      <c r="H59" s="43">
        <v>0</v>
      </c>
      <c r="I59" s="43">
        <v>50</v>
      </c>
      <c r="R59" s="41" t="str">
        <v>Week1</v>
      </c>
      <c r="S59" s="40">
        <v>45726</v>
      </c>
      <c r="T59" s="42" t="str">
        <v>MIRO PASKALEV</v>
      </c>
      <c r="U59" s="102" t="str">
        <v>WILLIAM FORD</v>
      </c>
      <c r="V59" s="42">
        <v>3.5</v>
      </c>
    </row>
    <row r="60" spans="2:22" x14ac:dyDescent="0.25">
      <c r="B60" s="39" t="str">
        <v>HENOK BEHRE</v>
      </c>
      <c r="C60" s="48" t="str">
        <v>Week1</v>
      </c>
      <c r="D60" s="97">
        <v>45727</v>
      </c>
      <c r="E60" s="43">
        <v>9.0194444444444439</v>
      </c>
      <c r="F60" s="119">
        <v>0</v>
      </c>
      <c r="G60" s="118">
        <v>0</v>
      </c>
      <c r="H60" s="43">
        <v>0</v>
      </c>
      <c r="I60" s="43">
        <v>0</v>
      </c>
      <c r="R60" s="41" t="str">
        <v>Week1</v>
      </c>
      <c r="S60" s="40">
        <v>45726</v>
      </c>
      <c r="T60" s="42" t="str">
        <v>MIRO PASKALEV</v>
      </c>
      <c r="U60" s="102" t="str">
        <v>GABRIELLE WHITE</v>
      </c>
      <c r="V60" s="42">
        <v>3.5</v>
      </c>
    </row>
    <row r="61" spans="2:22" x14ac:dyDescent="0.25">
      <c r="B61" s="39" t="str">
        <v>HENOK BEHRE</v>
      </c>
      <c r="C61" s="48" t="str">
        <v>Week1</v>
      </c>
      <c r="D61" s="97">
        <v>45728</v>
      </c>
      <c r="E61" s="43">
        <v>7.5081111111111101</v>
      </c>
      <c r="F61" s="119">
        <v>0</v>
      </c>
      <c r="G61" s="118">
        <v>0</v>
      </c>
      <c r="H61" s="43">
        <v>0</v>
      </c>
      <c r="I61" s="43">
        <v>0</v>
      </c>
      <c r="R61" s="41" t="str">
        <v>Week1</v>
      </c>
      <c r="S61" s="40">
        <v>45726</v>
      </c>
      <c r="T61" s="42" t="str">
        <v>MIRO PASKALEV</v>
      </c>
      <c r="U61" s="102" t="str">
        <v>SAMUEL LINEBACK</v>
      </c>
      <c r="V61" s="42">
        <v>3.5</v>
      </c>
    </row>
    <row r="62" spans="2:22" x14ac:dyDescent="0.25">
      <c r="B62" s="39" t="str">
        <v>HENOK BEHRE</v>
      </c>
      <c r="C62" s="48" t="str">
        <v>Week1</v>
      </c>
      <c r="D62" s="97">
        <v>45730</v>
      </c>
      <c r="E62" s="43">
        <v>9.0424999999999986</v>
      </c>
      <c r="F62" s="119">
        <v>0</v>
      </c>
      <c r="G62" s="118">
        <v>0</v>
      </c>
      <c r="H62" s="43">
        <v>0</v>
      </c>
      <c r="I62" s="43">
        <v>0</v>
      </c>
      <c r="R62" s="41" t="str">
        <v>Week1</v>
      </c>
      <c r="S62" s="40">
        <v>45726</v>
      </c>
      <c r="T62" s="42" t="str">
        <v>MIRO PASKALEV</v>
      </c>
      <c r="U62" s="102" t="str">
        <v>ROBERT JUAREZ</v>
      </c>
      <c r="V62" s="42">
        <v>3.5</v>
      </c>
    </row>
    <row r="63" spans="2:22" x14ac:dyDescent="0.25">
      <c r="B63" s="39" t="str">
        <v>HENOK BEHRE</v>
      </c>
      <c r="C63" s="48" t="str">
        <v>Week1</v>
      </c>
      <c r="D63" s="97">
        <v>45731</v>
      </c>
      <c r="E63" s="43">
        <v>9.0672222222222221</v>
      </c>
      <c r="F63" s="119">
        <v>0</v>
      </c>
      <c r="G63" s="118">
        <v>0</v>
      </c>
      <c r="H63" s="43">
        <v>0</v>
      </c>
      <c r="I63" s="43">
        <v>0</v>
      </c>
      <c r="R63" s="41" t="str">
        <v>Week1</v>
      </c>
      <c r="S63" s="40">
        <v>45727</v>
      </c>
      <c r="T63" s="42" t="str">
        <v>MIRO PASKALEV</v>
      </c>
      <c r="U63" s="102" t="str">
        <v>FRANK WRIGHT</v>
      </c>
      <c r="V63" s="42">
        <v>3.5</v>
      </c>
    </row>
    <row r="64" spans="2:22" x14ac:dyDescent="0.25">
      <c r="B64" s="39" t="str">
        <v>JESSICA ANDRADE</v>
      </c>
      <c r="C64" s="48" t="str">
        <v>Week1</v>
      </c>
      <c r="D64" s="97">
        <v>45727</v>
      </c>
      <c r="E64" s="43">
        <v>9.1055555555555561</v>
      </c>
      <c r="F64" s="119">
        <v>0</v>
      </c>
      <c r="G64" s="118">
        <v>0</v>
      </c>
      <c r="H64" s="43">
        <v>0</v>
      </c>
      <c r="I64" s="43">
        <v>0</v>
      </c>
      <c r="R64" s="41" t="str">
        <v>Week1</v>
      </c>
      <c r="S64" s="40">
        <v>45727</v>
      </c>
      <c r="T64" s="42" t="str">
        <v>MIRO PASKALEV</v>
      </c>
      <c r="U64" s="102" t="str">
        <v>CLOVER ZIGLAR</v>
      </c>
      <c r="V64" s="42">
        <v>3.5</v>
      </c>
    </row>
    <row r="65" spans="2:22" x14ac:dyDescent="0.25">
      <c r="B65" s="39" t="str">
        <v>JESSICA ANDRADE</v>
      </c>
      <c r="C65" s="48" t="str">
        <v>Week1</v>
      </c>
      <c r="D65" s="97">
        <v>45728</v>
      </c>
      <c r="E65" s="43">
        <v>9.0847222222222221</v>
      </c>
      <c r="F65" s="119">
        <v>0</v>
      </c>
      <c r="G65" s="118">
        <v>0</v>
      </c>
      <c r="H65" s="43">
        <v>0</v>
      </c>
      <c r="I65" s="43">
        <v>0</v>
      </c>
      <c r="R65" s="41" t="str">
        <v>Week1</v>
      </c>
      <c r="S65" s="40">
        <v>45727</v>
      </c>
      <c r="T65" s="42" t="str">
        <v>MIRO PASKALEV</v>
      </c>
      <c r="U65" s="102" t="str">
        <v>ELIZABETH GIPSON</v>
      </c>
      <c r="V65" s="42">
        <v>3.5</v>
      </c>
    </row>
    <row r="66" spans="2:22" x14ac:dyDescent="0.25">
      <c r="B66" s="39" t="str">
        <v>JESSICA ANDRADE</v>
      </c>
      <c r="C66" s="48" t="str">
        <v>Week1</v>
      </c>
      <c r="D66" s="97">
        <v>45730</v>
      </c>
      <c r="E66" s="43">
        <v>9.0824999999999996</v>
      </c>
      <c r="F66" s="119">
        <v>0</v>
      </c>
      <c r="G66" s="118">
        <v>0</v>
      </c>
      <c r="H66" s="43">
        <v>0</v>
      </c>
      <c r="I66" s="43">
        <v>0</v>
      </c>
      <c r="R66" s="41" t="str">
        <v>Week1</v>
      </c>
      <c r="S66" s="40">
        <v>45727</v>
      </c>
      <c r="T66" s="42" t="str">
        <v>MIRO PASKALEV</v>
      </c>
      <c r="U66" s="102" t="str">
        <v>KELSI BROOMFIELD</v>
      </c>
      <c r="V66" s="42">
        <v>3.5</v>
      </c>
    </row>
    <row r="67" spans="2:22" x14ac:dyDescent="0.25">
      <c r="B67" s="39" t="str">
        <v>JESSICA ANDRADE</v>
      </c>
      <c r="C67" s="48" t="str">
        <v>Week1</v>
      </c>
      <c r="D67" s="97">
        <v>45731</v>
      </c>
      <c r="E67" s="43">
        <v>9.0411111111111104</v>
      </c>
      <c r="F67" s="119">
        <v>0</v>
      </c>
      <c r="G67" s="118">
        <v>0</v>
      </c>
      <c r="H67" s="43">
        <v>0</v>
      </c>
      <c r="I67" s="43">
        <v>0</v>
      </c>
      <c r="R67" s="41" t="str">
        <v>Week1</v>
      </c>
      <c r="S67" s="40">
        <v>45727</v>
      </c>
      <c r="T67" s="42" t="str">
        <v>MIRO PASKALEV</v>
      </c>
      <c r="U67" s="102" t="str">
        <v>ELIZABETH GIPSON</v>
      </c>
      <c r="V67" s="42">
        <v>3.5</v>
      </c>
    </row>
    <row r="68" spans="2:22" x14ac:dyDescent="0.25">
      <c r="B68" s="39" t="str">
        <v>KALIN HUMPHREY</v>
      </c>
      <c r="C68" s="48" t="str">
        <v>Week1</v>
      </c>
      <c r="D68" s="97">
        <v>45729</v>
      </c>
      <c r="E68" s="43">
        <v>9.0841666666666647</v>
      </c>
      <c r="F68" s="119">
        <v>0</v>
      </c>
      <c r="G68" s="118">
        <v>0</v>
      </c>
      <c r="H68" s="43">
        <v>0</v>
      </c>
      <c r="I68" s="43">
        <v>0</v>
      </c>
      <c r="R68" s="41" t="str">
        <v>Week1</v>
      </c>
      <c r="S68" s="40">
        <v>45727</v>
      </c>
      <c r="T68" s="42" t="str">
        <v>MIRO PASKALEV</v>
      </c>
      <c r="U68" s="102" t="str">
        <v>MELVIN BRACKEEN</v>
      </c>
      <c r="V68" s="42">
        <v>7</v>
      </c>
    </row>
    <row r="69" spans="2:22" x14ac:dyDescent="0.25">
      <c r="B69" s="39" t="str">
        <v>KALIN HUMPHREY</v>
      </c>
      <c r="C69" s="48" t="str">
        <v>Week1</v>
      </c>
      <c r="D69" s="97">
        <v>45730</v>
      </c>
      <c r="E69" s="43">
        <v>9.5563888888888879</v>
      </c>
      <c r="F69" s="119">
        <v>0</v>
      </c>
      <c r="G69" s="118">
        <v>0</v>
      </c>
      <c r="H69" s="43">
        <v>0</v>
      </c>
      <c r="I69" s="43">
        <v>0</v>
      </c>
      <c r="R69" s="41" t="str">
        <v>Week1</v>
      </c>
      <c r="S69" s="40">
        <v>45727</v>
      </c>
      <c r="T69" s="42" t="str">
        <v>MIRO PASKALEV</v>
      </c>
      <c r="U69" s="102" t="str">
        <v>BERTHA EASTER</v>
      </c>
      <c r="V69" s="42">
        <v>3.5</v>
      </c>
    </row>
    <row r="70" spans="2:22" x14ac:dyDescent="0.25">
      <c r="B70" s="39" t="str">
        <v>KALIN HUMPHREY</v>
      </c>
      <c r="C70" s="48" t="str">
        <v>Week1</v>
      </c>
      <c r="D70" s="97">
        <v>45731</v>
      </c>
      <c r="E70" s="43">
        <v>9.0291666666666668</v>
      </c>
      <c r="F70" s="119">
        <v>0</v>
      </c>
      <c r="G70" s="118">
        <v>0</v>
      </c>
      <c r="H70" s="43">
        <v>0</v>
      </c>
      <c r="I70" s="43">
        <v>0</v>
      </c>
      <c r="R70" s="41" t="str">
        <v>Week1</v>
      </c>
      <c r="S70" s="40">
        <v>45727</v>
      </c>
      <c r="T70" s="42" t="str">
        <v>MIRO PASKALEV</v>
      </c>
      <c r="U70" s="102" t="str">
        <v>SHETIRA WILLIS</v>
      </c>
      <c r="V70" s="42">
        <v>3.5</v>
      </c>
    </row>
    <row r="71" spans="2:22" x14ac:dyDescent="0.25">
      <c r="B71" s="39" t="str">
        <v>KALIN HUMPHREY</v>
      </c>
      <c r="C71" s="48" t="str">
        <v>Week1</v>
      </c>
      <c r="D71" s="97">
        <v>45732</v>
      </c>
      <c r="E71" s="43">
        <v>8.9830555555555556</v>
      </c>
      <c r="F71" s="119">
        <v>2.0254629629629629E-3</v>
      </c>
      <c r="G71" s="118">
        <v>0</v>
      </c>
      <c r="H71" s="43">
        <v>50</v>
      </c>
      <c r="I71" s="43">
        <v>0</v>
      </c>
      <c r="R71" s="41" t="str">
        <v>Week1</v>
      </c>
      <c r="S71" s="40">
        <v>45727</v>
      </c>
      <c r="T71" s="42" t="str">
        <v>MIRO PASKALEV</v>
      </c>
      <c r="U71" s="102" t="str">
        <v>LANDON HARRIS</v>
      </c>
      <c r="V71" s="42">
        <v>3.5</v>
      </c>
    </row>
    <row r="72" spans="2:22" x14ac:dyDescent="0.25">
      <c r="B72" s="39" t="str">
        <v>KARINA JIMINEZ</v>
      </c>
      <c r="C72" s="48" t="str">
        <v>Week1</v>
      </c>
      <c r="D72" s="97">
        <v>45726</v>
      </c>
      <c r="E72" s="43">
        <v>7.5469444444444438</v>
      </c>
      <c r="F72" s="119">
        <v>0</v>
      </c>
      <c r="G72" s="118">
        <v>0</v>
      </c>
      <c r="H72" s="43">
        <v>0</v>
      </c>
      <c r="I72" s="43">
        <v>0</v>
      </c>
      <c r="R72" s="41" t="str">
        <v>Week1</v>
      </c>
      <c r="S72" s="40">
        <v>45727</v>
      </c>
      <c r="T72" s="42" t="str">
        <v>MIRO PASKALEV</v>
      </c>
      <c r="U72" s="102" t="str">
        <v>CAMERON JAMES</v>
      </c>
      <c r="V72" s="42">
        <v>3.5</v>
      </c>
    </row>
    <row r="73" spans="2:22" x14ac:dyDescent="0.25">
      <c r="B73" s="39" t="str">
        <v>KARINA JIMINEZ</v>
      </c>
      <c r="C73" s="48" t="str">
        <v>Week1</v>
      </c>
      <c r="D73" s="97">
        <v>45727</v>
      </c>
      <c r="E73" s="43">
        <v>7.4511111111111106</v>
      </c>
      <c r="F73" s="119">
        <v>3.4837962962962965E-3</v>
      </c>
      <c r="G73" s="118">
        <v>0</v>
      </c>
      <c r="H73" s="43">
        <v>50</v>
      </c>
      <c r="I73" s="43">
        <v>0</v>
      </c>
      <c r="R73" s="41" t="str">
        <v>Week1</v>
      </c>
      <c r="S73" s="40">
        <v>45727</v>
      </c>
      <c r="T73" s="42" t="str">
        <v>MIRO PASKALEV</v>
      </c>
      <c r="U73" s="102" t="str">
        <v>DANIEL ADAMS</v>
      </c>
      <c r="V73" s="42">
        <v>3.5</v>
      </c>
    </row>
    <row r="74" spans="2:22" x14ac:dyDescent="0.25">
      <c r="B74" s="39" t="str">
        <v>KARINA JIMINEZ</v>
      </c>
      <c r="C74" s="48" t="str">
        <v>Week1</v>
      </c>
      <c r="D74" s="97">
        <v>45728</v>
      </c>
      <c r="E74" s="43">
        <v>1.5097222222222222</v>
      </c>
      <c r="F74" s="119">
        <v>0</v>
      </c>
      <c r="G74" s="118">
        <v>0</v>
      </c>
      <c r="H74" s="43">
        <v>0</v>
      </c>
      <c r="I74" s="43">
        <v>0</v>
      </c>
      <c r="R74" s="41" t="str">
        <v>Week1</v>
      </c>
      <c r="S74" s="40">
        <v>45728</v>
      </c>
      <c r="T74" s="42" t="str">
        <v>MIRO PASKALEV</v>
      </c>
      <c r="U74" s="102" t="str">
        <v>IRA THOMAS</v>
      </c>
      <c r="V74" s="42">
        <v>3.5</v>
      </c>
    </row>
    <row r="75" spans="2:22" x14ac:dyDescent="0.25">
      <c r="B75" s="39" t="str">
        <v>KARINA JIMINEZ</v>
      </c>
      <c r="C75" s="48" t="str">
        <v>Week1</v>
      </c>
      <c r="D75" s="97">
        <v>45728</v>
      </c>
      <c r="E75" s="43">
        <v>7.5400555555555551</v>
      </c>
      <c r="F75" s="119">
        <v>0</v>
      </c>
      <c r="G75" s="118">
        <v>0</v>
      </c>
      <c r="H75" s="43">
        <v>0</v>
      </c>
      <c r="I75" s="43">
        <v>0</v>
      </c>
      <c r="R75" s="41" t="str">
        <v>Week1</v>
      </c>
      <c r="S75" s="40">
        <v>45728</v>
      </c>
      <c r="T75" s="42" t="str">
        <v>MIRO PASKALEV</v>
      </c>
      <c r="U75" s="102" t="str">
        <v>JOHNNY HILL</v>
      </c>
      <c r="V75" s="42">
        <v>3.5</v>
      </c>
    </row>
    <row r="76" spans="2:22" x14ac:dyDescent="0.25">
      <c r="B76" s="39" t="str">
        <v>KARINA JIMINEZ</v>
      </c>
      <c r="C76" s="48" t="str">
        <v>Week1</v>
      </c>
      <c r="D76" s="97">
        <v>45729</v>
      </c>
      <c r="E76" s="43">
        <v>7.5505555555555555</v>
      </c>
      <c r="F76" s="119">
        <v>0</v>
      </c>
      <c r="G76" s="118">
        <v>0</v>
      </c>
      <c r="H76" s="43">
        <v>0</v>
      </c>
      <c r="I76" s="43">
        <v>0</v>
      </c>
      <c r="R76" s="41" t="str">
        <v>Week1</v>
      </c>
      <c r="S76" s="40">
        <v>45728</v>
      </c>
      <c r="T76" s="42" t="str">
        <v>MIRO PASKALEV</v>
      </c>
      <c r="U76" s="102" t="str">
        <v>BILLY CARROLL</v>
      </c>
      <c r="V76" s="42">
        <v>0</v>
      </c>
    </row>
    <row r="77" spans="2:22" x14ac:dyDescent="0.25">
      <c r="B77" s="39" t="str">
        <v>KARINA JIMINEZ</v>
      </c>
      <c r="C77" s="48" t="str">
        <v>Week1</v>
      </c>
      <c r="D77" s="97">
        <v>45730</v>
      </c>
      <c r="E77" s="43">
        <v>7.5488888888888885</v>
      </c>
      <c r="F77" s="119">
        <v>0</v>
      </c>
      <c r="G77" s="118">
        <v>0</v>
      </c>
      <c r="H77" s="43">
        <v>0</v>
      </c>
      <c r="I77" s="43">
        <v>0</v>
      </c>
      <c r="R77" s="41" t="str">
        <v>Week1</v>
      </c>
      <c r="S77" s="40">
        <v>45728</v>
      </c>
      <c r="T77" s="42" t="str">
        <v>MIRO PASKALEV</v>
      </c>
      <c r="U77" s="102" t="str">
        <v>MALCOLM JACKSON</v>
      </c>
      <c r="V77" s="42">
        <v>3.5</v>
      </c>
    </row>
    <row r="78" spans="2:22" x14ac:dyDescent="0.25">
      <c r="B78" s="39" t="str">
        <v>KARINA JIMINEZ</v>
      </c>
      <c r="C78" s="48" t="str">
        <v>Week1</v>
      </c>
      <c r="D78" s="97">
        <v>45731</v>
      </c>
      <c r="E78" s="43">
        <v>7.5430555555555552</v>
      </c>
      <c r="F78" s="119">
        <v>0</v>
      </c>
      <c r="G78" s="118">
        <v>0</v>
      </c>
      <c r="H78" s="43">
        <v>0</v>
      </c>
      <c r="I78" s="43">
        <v>0</v>
      </c>
      <c r="R78" s="41" t="str">
        <v>Week1</v>
      </c>
      <c r="S78" s="40">
        <v>45728</v>
      </c>
      <c r="T78" s="42" t="str">
        <v>MIRO PASKALEV</v>
      </c>
      <c r="U78" s="102" t="str">
        <v>ROSALIND WALKER</v>
      </c>
      <c r="V78" s="42">
        <v>3.5</v>
      </c>
    </row>
    <row r="79" spans="2:22" x14ac:dyDescent="0.25">
      <c r="B79" s="39" t="str">
        <v>KENDRICK GASSAWAY</v>
      </c>
      <c r="C79" s="48" t="str">
        <v>Week1</v>
      </c>
      <c r="D79" s="97">
        <v>45729</v>
      </c>
      <c r="E79" s="43">
        <v>8.7902777777777779</v>
      </c>
      <c r="F79" s="119">
        <v>9.6759259259259264E-3</v>
      </c>
      <c r="G79" s="118">
        <v>0</v>
      </c>
      <c r="H79" s="43">
        <v>50</v>
      </c>
      <c r="I79" s="43">
        <v>0</v>
      </c>
      <c r="R79" s="41" t="str">
        <v>Week1</v>
      </c>
      <c r="S79" s="40">
        <v>45728</v>
      </c>
      <c r="T79" s="42" t="str">
        <v>MIRO PASKALEV</v>
      </c>
      <c r="U79" s="102" t="str">
        <v>MARCI DUDEK</v>
      </c>
      <c r="V79" s="42">
        <v>3.5</v>
      </c>
    </row>
    <row r="80" spans="2:22" x14ac:dyDescent="0.25">
      <c r="B80" s="39" t="str">
        <v>KENDRICK GASSAWAY</v>
      </c>
      <c r="C80" s="48" t="str">
        <v>Week1</v>
      </c>
      <c r="D80" s="97">
        <v>45730</v>
      </c>
      <c r="E80" s="43">
        <v>8.8036111111111115</v>
      </c>
      <c r="F80" s="119">
        <v>9.0972222222222218E-3</v>
      </c>
      <c r="G80" s="118">
        <v>0</v>
      </c>
      <c r="H80" s="43">
        <v>50</v>
      </c>
      <c r="I80" s="43">
        <v>0</v>
      </c>
      <c r="R80" s="41" t="str">
        <v>Week1</v>
      </c>
      <c r="S80" s="40">
        <v>45728</v>
      </c>
      <c r="T80" s="42" t="str">
        <v>MIRO PASKALEV</v>
      </c>
      <c r="U80" s="102" t="str">
        <v>NATASHA RANDOLPH</v>
      </c>
      <c r="V80" s="42">
        <v>3.5</v>
      </c>
    </row>
    <row r="81" spans="2:22" x14ac:dyDescent="0.25">
      <c r="B81" s="39" t="str">
        <v>KENDRICK GASSAWAY</v>
      </c>
      <c r="C81" s="48" t="str">
        <v>Week1</v>
      </c>
      <c r="D81" s="97">
        <v>45731</v>
      </c>
      <c r="E81" s="43">
        <v>8.2522222222222226</v>
      </c>
      <c r="F81" s="119">
        <v>3.2581018518518516E-2</v>
      </c>
      <c r="G81" s="118">
        <v>0</v>
      </c>
      <c r="H81" s="43">
        <v>50</v>
      </c>
      <c r="I81" s="43">
        <v>0</v>
      </c>
      <c r="R81" s="41" t="str">
        <v>Week1</v>
      </c>
      <c r="S81" s="40">
        <v>45728</v>
      </c>
      <c r="T81" s="42" t="str">
        <v>MIRO PASKALEV</v>
      </c>
      <c r="U81" s="102" t="str">
        <v>PHILIP JONES</v>
      </c>
      <c r="V81" s="42">
        <v>0</v>
      </c>
    </row>
    <row r="82" spans="2:22" x14ac:dyDescent="0.25">
      <c r="B82" s="39" t="str">
        <v>KENDRICK GASSAWAY</v>
      </c>
      <c r="C82" s="48" t="str">
        <v>Week1</v>
      </c>
      <c r="D82" s="97">
        <v>45732</v>
      </c>
      <c r="E82" s="43">
        <v>7.0702777777777781</v>
      </c>
      <c r="F82" s="119">
        <v>3.0150462962962962E-2</v>
      </c>
      <c r="G82" s="118">
        <v>2.4421296296296296E-3</v>
      </c>
      <c r="H82" s="43">
        <v>50</v>
      </c>
      <c r="I82" s="43">
        <v>50</v>
      </c>
      <c r="R82" s="41" t="str">
        <v>Week1</v>
      </c>
      <c r="S82" s="40">
        <v>45728</v>
      </c>
      <c r="T82" s="42" t="str">
        <v>MIRO PASKALEV</v>
      </c>
      <c r="U82" s="102" t="str">
        <v>LESLIE REID III</v>
      </c>
      <c r="V82" s="42">
        <v>3.5</v>
      </c>
    </row>
    <row r="83" spans="2:22" x14ac:dyDescent="0.25">
      <c r="B83" s="39" t="str">
        <v>KEVIN OWEN</v>
      </c>
      <c r="C83" s="48" t="str">
        <v>Week1</v>
      </c>
      <c r="D83" s="97">
        <v>45726</v>
      </c>
      <c r="E83" s="43">
        <v>10.381888888888888</v>
      </c>
      <c r="F83" s="119">
        <v>2.5810185185185185E-3</v>
      </c>
      <c r="G83" s="118">
        <v>0</v>
      </c>
      <c r="H83" s="43">
        <v>50</v>
      </c>
      <c r="I83" s="43">
        <v>0</v>
      </c>
      <c r="R83" s="41" t="str">
        <v>Week1</v>
      </c>
      <c r="S83" s="40">
        <v>45728</v>
      </c>
      <c r="T83" s="42" t="str">
        <v>MIRO PASKALEV</v>
      </c>
      <c r="U83" s="102" t="str">
        <v>RAFAEL MARTINEZ</v>
      </c>
      <c r="V83" s="42">
        <v>3.5</v>
      </c>
    </row>
    <row r="84" spans="2:22" x14ac:dyDescent="0.25">
      <c r="B84" s="39" t="str">
        <v>KEVIN OWEN</v>
      </c>
      <c r="C84" s="48" t="str">
        <v>Week1</v>
      </c>
      <c r="D84" s="97">
        <v>45727</v>
      </c>
      <c r="E84" s="43">
        <v>9.0144444444444431</v>
      </c>
      <c r="F84" s="119">
        <v>0</v>
      </c>
      <c r="G84" s="118">
        <v>0</v>
      </c>
      <c r="H84" s="43">
        <v>0</v>
      </c>
      <c r="I84" s="43">
        <v>0</v>
      </c>
      <c r="R84" s="41" t="str">
        <v>Week1</v>
      </c>
      <c r="S84" s="40">
        <v>45728</v>
      </c>
      <c r="T84" s="42" t="str">
        <v>MIRO PASKALEV</v>
      </c>
      <c r="U84" s="102" t="str">
        <v>LUIS TOVAR</v>
      </c>
      <c r="V84" s="42">
        <v>3.5</v>
      </c>
    </row>
    <row r="85" spans="2:22" x14ac:dyDescent="0.25">
      <c r="B85" s="39" t="str">
        <v>KEVIN OWEN</v>
      </c>
      <c r="C85" s="48" t="str">
        <v>Week1</v>
      </c>
      <c r="D85" s="97">
        <v>45729</v>
      </c>
      <c r="E85" s="43">
        <v>8.9855555555555551</v>
      </c>
      <c r="F85" s="119">
        <v>1.273148148148148E-4</v>
      </c>
      <c r="G85" s="118">
        <v>0</v>
      </c>
      <c r="H85" s="43">
        <v>0</v>
      </c>
      <c r="I85" s="43">
        <v>0</v>
      </c>
      <c r="R85" s="41" t="str">
        <v>Week1</v>
      </c>
      <c r="S85" s="40">
        <v>45728</v>
      </c>
      <c r="T85" s="42" t="str">
        <v>MIRO PASKALEV</v>
      </c>
      <c r="U85" s="102" t="str">
        <v>STEPHANIE (Wesely) GALLARDO</v>
      </c>
      <c r="V85" s="42">
        <v>3.5</v>
      </c>
    </row>
    <row r="86" spans="2:22" x14ac:dyDescent="0.25">
      <c r="B86" s="39" t="str">
        <v>KEVIN OWEN</v>
      </c>
      <c r="C86" s="48" t="str">
        <v>Week1</v>
      </c>
      <c r="D86" s="97">
        <v>45730</v>
      </c>
      <c r="E86" s="43">
        <v>9.0355555555555558</v>
      </c>
      <c r="F86" s="119">
        <v>0</v>
      </c>
      <c r="G86" s="118">
        <v>0</v>
      </c>
      <c r="H86" s="43">
        <v>0</v>
      </c>
      <c r="I86" s="43">
        <v>0</v>
      </c>
      <c r="R86" s="41" t="str">
        <v>Week1</v>
      </c>
      <c r="S86" s="40">
        <v>45728</v>
      </c>
      <c r="T86" s="42" t="str">
        <v>MIRO PASKALEV</v>
      </c>
      <c r="U86" s="102" t="str">
        <v>FRANCISCO MARQUEZ</v>
      </c>
      <c r="V86" s="42">
        <v>3.5</v>
      </c>
    </row>
    <row r="87" spans="2:22" x14ac:dyDescent="0.25">
      <c r="B87" s="39" t="str">
        <v>KEVIN OWEN</v>
      </c>
      <c r="C87" s="48" t="str">
        <v>Week1</v>
      </c>
      <c r="D87" s="97">
        <v>45731</v>
      </c>
      <c r="E87" s="43">
        <v>9.085277777777776</v>
      </c>
      <c r="F87" s="119">
        <v>0</v>
      </c>
      <c r="G87" s="118">
        <v>0</v>
      </c>
      <c r="H87" s="43">
        <v>0</v>
      </c>
      <c r="I87" s="43">
        <v>0</v>
      </c>
      <c r="R87" s="41" t="str">
        <v>Week2</v>
      </c>
      <c r="S87" s="40">
        <v>45733</v>
      </c>
      <c r="T87" s="42" t="str">
        <v>COLYNN TENNYSON-NIXON</v>
      </c>
      <c r="U87" s="102" t="str">
        <v>MADELEINE DICKERSON</v>
      </c>
      <c r="V87" s="42">
        <v>3.5</v>
      </c>
    </row>
    <row r="88" spans="2:22" x14ac:dyDescent="0.25">
      <c r="B88" s="39" t="str">
        <v>LASONIA SADDLER</v>
      </c>
      <c r="C88" s="48" t="str">
        <v>Week1</v>
      </c>
      <c r="D88" s="97">
        <v>45728</v>
      </c>
      <c r="E88" s="43">
        <v>9.0944444444444432</v>
      </c>
      <c r="F88" s="119">
        <v>0</v>
      </c>
      <c r="G88" s="118">
        <v>0</v>
      </c>
      <c r="H88" s="43">
        <v>0</v>
      </c>
      <c r="I88" s="43">
        <v>0</v>
      </c>
      <c r="R88" s="41" t="str">
        <v>Week2</v>
      </c>
      <c r="S88" s="40">
        <v>45733</v>
      </c>
      <c r="T88" s="42" t="str">
        <v>COLYNN TENNYSON-NIXON</v>
      </c>
      <c r="U88" s="102" t="str">
        <v>ADAN OLIVARES</v>
      </c>
      <c r="V88" s="42">
        <v>3.5</v>
      </c>
    </row>
    <row r="89" spans="2:22" x14ac:dyDescent="0.25">
      <c r="B89" s="39" t="str">
        <v>LASONIA SADDLER</v>
      </c>
      <c r="C89" s="48" t="str">
        <v>Week1</v>
      </c>
      <c r="D89" s="97">
        <v>45729</v>
      </c>
      <c r="E89" s="43">
        <v>9.0586111111111105</v>
      </c>
      <c r="F89" s="119">
        <v>0</v>
      </c>
      <c r="G89" s="118">
        <v>0</v>
      </c>
      <c r="H89" s="43">
        <v>0</v>
      </c>
      <c r="I89" s="43">
        <v>0</v>
      </c>
      <c r="R89" s="41" t="str">
        <v>Week2</v>
      </c>
      <c r="S89" s="40">
        <v>45733</v>
      </c>
      <c r="T89" s="42" t="str">
        <v>COLYNN TENNYSON-NIXON</v>
      </c>
      <c r="U89" s="102" t="str">
        <v>STEVEN KATEN</v>
      </c>
      <c r="V89" s="42">
        <v>3.5</v>
      </c>
    </row>
    <row r="90" spans="2:22" x14ac:dyDescent="0.25">
      <c r="B90" s="39" t="str">
        <v>LASONIA SADDLER</v>
      </c>
      <c r="C90" s="48" t="str">
        <v>Week1</v>
      </c>
      <c r="D90" s="97">
        <v>45730</v>
      </c>
      <c r="E90" s="43">
        <v>9.0649999999999995</v>
      </c>
      <c r="F90" s="119">
        <v>0</v>
      </c>
      <c r="G90" s="118">
        <v>0</v>
      </c>
      <c r="H90" s="43">
        <v>0</v>
      </c>
      <c r="I90" s="43">
        <v>0</v>
      </c>
      <c r="R90" s="41" t="str">
        <v>Week2</v>
      </c>
      <c r="S90" s="40">
        <v>45733</v>
      </c>
      <c r="T90" s="42" t="str">
        <v>COLYNN TENNYSON-NIXON</v>
      </c>
      <c r="U90" s="102" t="str">
        <v>JENNIFER HUTTON</v>
      </c>
      <c r="V90" s="42">
        <v>3.5</v>
      </c>
    </row>
    <row r="91" spans="2:22" x14ac:dyDescent="0.25">
      <c r="B91" s="39" t="str">
        <v>MICHAEL POPE</v>
      </c>
      <c r="C91" s="48" t="str">
        <v>Week1</v>
      </c>
      <c r="D91" s="97">
        <v>45726</v>
      </c>
      <c r="E91" s="43">
        <v>8.9041666666666668</v>
      </c>
      <c r="F91" s="119">
        <v>0</v>
      </c>
      <c r="G91" s="118">
        <v>4.3055555555555555E-3</v>
      </c>
      <c r="H91" s="43">
        <v>0</v>
      </c>
      <c r="I91" s="43">
        <v>50</v>
      </c>
      <c r="R91" s="41" t="str">
        <v>Week2</v>
      </c>
      <c r="S91" s="40">
        <v>45733</v>
      </c>
      <c r="T91" s="42" t="str">
        <v>COLYNN TENNYSON-NIXON</v>
      </c>
      <c r="U91" s="102" t="str">
        <v>EGBAL MUSTAFA</v>
      </c>
      <c r="V91" s="42">
        <v>3.5</v>
      </c>
    </row>
    <row r="92" spans="2:22" x14ac:dyDescent="0.25">
      <c r="B92" s="39" t="str">
        <v>MICHAEL POPE</v>
      </c>
      <c r="C92" s="48" t="str">
        <v>Week1</v>
      </c>
      <c r="D92" s="97">
        <v>45727</v>
      </c>
      <c r="E92" s="43">
        <v>9.0077777777777772</v>
      </c>
      <c r="F92" s="119">
        <v>4.0509259259259258E-4</v>
      </c>
      <c r="G92" s="118">
        <v>0</v>
      </c>
      <c r="H92" s="43">
        <v>0</v>
      </c>
      <c r="I92" s="43">
        <v>0</v>
      </c>
      <c r="R92" s="41" t="str">
        <v>Week2</v>
      </c>
      <c r="S92" s="40">
        <v>45733</v>
      </c>
      <c r="T92" s="42" t="str">
        <v>COLYNN TENNYSON-NIXON</v>
      </c>
      <c r="U92" s="102" t="str">
        <v>ROSHAN GANDHI</v>
      </c>
      <c r="V92" s="42">
        <v>3.5</v>
      </c>
    </row>
    <row r="93" spans="2:22" x14ac:dyDescent="0.25">
      <c r="B93" s="39" t="str">
        <v>MIRO PASKALEV</v>
      </c>
      <c r="C93" s="48" t="str">
        <v>Week1</v>
      </c>
      <c r="D93" s="97">
        <v>45729</v>
      </c>
      <c r="E93" s="43">
        <v>8.3277222222222207</v>
      </c>
      <c r="F93" s="119">
        <v>0</v>
      </c>
      <c r="G93" s="118">
        <v>0</v>
      </c>
      <c r="H93" s="43">
        <v>0</v>
      </c>
      <c r="I93" s="43">
        <v>0</v>
      </c>
      <c r="R93" s="41" t="str">
        <v>Week2</v>
      </c>
      <c r="S93" s="40">
        <v>45733</v>
      </c>
      <c r="T93" s="42" t="str">
        <v>COLYNN TENNYSON-NIXON</v>
      </c>
      <c r="U93" s="102" t="str">
        <v>STEFANIE BARNES</v>
      </c>
      <c r="V93" s="42">
        <v>3.5</v>
      </c>
    </row>
    <row r="94" spans="2:22" x14ac:dyDescent="0.25">
      <c r="B94" s="39" t="str">
        <v>MIRO PASKALEV</v>
      </c>
      <c r="C94" s="48" t="str">
        <v>Week1</v>
      </c>
      <c r="D94" s="97">
        <v>45730</v>
      </c>
      <c r="E94" s="43">
        <v>8.6880555555555556</v>
      </c>
      <c r="F94" s="119">
        <v>1.4814814814814814E-3</v>
      </c>
      <c r="G94" s="118">
        <v>0</v>
      </c>
      <c r="H94" s="43">
        <v>50</v>
      </c>
      <c r="I94" s="43">
        <v>0</v>
      </c>
      <c r="R94" s="41" t="str">
        <v>Week2</v>
      </c>
      <c r="S94" s="40">
        <v>45734</v>
      </c>
      <c r="T94" s="42" t="str">
        <v>COLYNN TENNYSON-NIXON</v>
      </c>
      <c r="U94" s="102" t="str">
        <v>HASEEB CHISHTY</v>
      </c>
      <c r="V94" s="42">
        <v>0</v>
      </c>
    </row>
    <row r="95" spans="2:22" x14ac:dyDescent="0.25">
      <c r="B95" s="39" t="str">
        <v>MIRO PASKALEV</v>
      </c>
      <c r="C95" s="48" t="str">
        <v>Week1</v>
      </c>
      <c r="D95" s="97">
        <v>45731</v>
      </c>
      <c r="E95" s="43">
        <v>6.8528333333333329</v>
      </c>
      <c r="F95" s="119">
        <v>0</v>
      </c>
      <c r="G95" s="118">
        <v>0</v>
      </c>
      <c r="H95" s="43">
        <v>0</v>
      </c>
      <c r="I95" s="43">
        <v>0</v>
      </c>
      <c r="R95" s="41" t="str">
        <v>Week2</v>
      </c>
      <c r="S95" s="40">
        <v>45734</v>
      </c>
      <c r="T95" s="42" t="str">
        <v>COLYNN TENNYSON-NIXON</v>
      </c>
      <c r="U95" s="102" t="str">
        <v>ELSIE COIT</v>
      </c>
      <c r="V95" s="42">
        <v>3.5</v>
      </c>
    </row>
    <row r="96" spans="2:22" x14ac:dyDescent="0.25">
      <c r="B96" s="39" t="str">
        <v>MORSHED CHOWDHURY</v>
      </c>
      <c r="C96" s="48" t="str">
        <v>Week1</v>
      </c>
      <c r="D96" s="97">
        <v>45727</v>
      </c>
      <c r="E96" s="43">
        <v>8.8902222222222207</v>
      </c>
      <c r="F96" s="119">
        <v>0</v>
      </c>
      <c r="G96" s="118">
        <v>2.9050925925925928E-3</v>
      </c>
      <c r="H96" s="43">
        <v>0</v>
      </c>
      <c r="I96" s="43">
        <v>50</v>
      </c>
      <c r="R96" s="41" t="str">
        <v>Week2</v>
      </c>
      <c r="S96" s="40">
        <v>45734</v>
      </c>
      <c r="T96" s="42" t="str">
        <v>COLYNN TENNYSON-NIXON</v>
      </c>
      <c r="U96" s="102" t="str">
        <v>ROGER EARL</v>
      </c>
      <c r="V96" s="42">
        <v>3.5</v>
      </c>
    </row>
    <row r="97" spans="2:22" x14ac:dyDescent="0.25">
      <c r="B97" s="39" t="str">
        <v>MORSHED CHOWDHURY</v>
      </c>
      <c r="C97" s="48" t="str">
        <v>Week1</v>
      </c>
      <c r="D97" s="97">
        <v>45728</v>
      </c>
      <c r="E97" s="43">
        <v>9.0869444444444447</v>
      </c>
      <c r="F97" s="119">
        <v>0</v>
      </c>
      <c r="G97" s="118">
        <v>0</v>
      </c>
      <c r="H97" s="43">
        <v>0</v>
      </c>
      <c r="I97" s="43">
        <v>0</v>
      </c>
      <c r="R97" s="41" t="str">
        <v>Week2</v>
      </c>
      <c r="S97" s="40">
        <v>45734</v>
      </c>
      <c r="T97" s="42" t="str">
        <v>COLYNN TENNYSON-NIXON</v>
      </c>
      <c r="U97" s="102" t="str">
        <v>LORI DARDEN</v>
      </c>
      <c r="V97" s="42">
        <v>3.5</v>
      </c>
    </row>
    <row r="98" spans="2:22" x14ac:dyDescent="0.25">
      <c r="B98" s="39" t="str">
        <v>MORSHED CHOWDHURY</v>
      </c>
      <c r="C98" s="48" t="str">
        <v>Week1</v>
      </c>
      <c r="D98" s="97">
        <v>45729</v>
      </c>
      <c r="E98" s="43">
        <v>9.088055555555556</v>
      </c>
      <c r="F98" s="119">
        <v>0</v>
      </c>
      <c r="G98" s="118">
        <v>0</v>
      </c>
      <c r="H98" s="43">
        <v>0</v>
      </c>
      <c r="I98" s="43">
        <v>0</v>
      </c>
      <c r="R98" s="41" t="str">
        <v>Week2</v>
      </c>
      <c r="S98" s="40">
        <v>45734</v>
      </c>
      <c r="T98" s="42" t="str">
        <v>COLYNN TENNYSON-NIXON</v>
      </c>
      <c r="U98" s="102" t="str">
        <v>LINDSY JACOB</v>
      </c>
      <c r="V98" s="42">
        <v>3.5</v>
      </c>
    </row>
    <row r="99" spans="2:22" x14ac:dyDescent="0.25">
      <c r="B99" s="39" t="str">
        <v>MORSHED CHOWDHURY</v>
      </c>
      <c r="C99" s="48" t="str">
        <v>Week1</v>
      </c>
      <c r="D99" s="97">
        <v>45730</v>
      </c>
      <c r="E99" s="43">
        <v>9.0983333333333327</v>
      </c>
      <c r="F99" s="119">
        <v>0</v>
      </c>
      <c r="G99" s="118">
        <v>0</v>
      </c>
      <c r="H99" s="43">
        <v>0</v>
      </c>
      <c r="I99" s="43">
        <v>0</v>
      </c>
      <c r="R99" s="41" t="str">
        <v>Week2</v>
      </c>
      <c r="S99" s="40">
        <v>45734</v>
      </c>
      <c r="T99" s="42" t="str">
        <v>COLYNN TENNYSON-NIXON</v>
      </c>
      <c r="U99" s="102" t="str">
        <v>ASHLEIGH WEAVER</v>
      </c>
      <c r="V99" s="42">
        <v>3.5</v>
      </c>
    </row>
    <row r="100" spans="2:22" x14ac:dyDescent="0.25">
      <c r="B100" s="39" t="str">
        <v>MORSHED CHOWDHURY</v>
      </c>
      <c r="C100" s="48" t="str">
        <v>Week1</v>
      </c>
      <c r="D100" s="97">
        <v>45731</v>
      </c>
      <c r="E100" s="43">
        <v>8.9188333333333336</v>
      </c>
      <c r="F100" s="119">
        <v>0</v>
      </c>
      <c r="G100" s="118">
        <v>0</v>
      </c>
      <c r="H100" s="43">
        <v>0</v>
      </c>
      <c r="I100" s="43">
        <v>0</v>
      </c>
      <c r="R100" s="41" t="str">
        <v>Week2</v>
      </c>
      <c r="S100" s="40">
        <v>45733</v>
      </c>
      <c r="T100" s="42" t="str">
        <v>KENDRICK GASSAWAY</v>
      </c>
      <c r="U100" s="102" t="str">
        <v>CANDACE WICKS</v>
      </c>
      <c r="V100" s="42">
        <v>0</v>
      </c>
    </row>
    <row r="101" spans="2:22" x14ac:dyDescent="0.25">
      <c r="B101" s="39" t="str">
        <v>MORSHED CHOWDHURY</v>
      </c>
      <c r="C101" s="48" t="str">
        <v>Week1</v>
      </c>
      <c r="D101" s="97">
        <v>45732</v>
      </c>
      <c r="E101" s="43">
        <v>9.0872222222222216</v>
      </c>
      <c r="F101" s="119">
        <v>0</v>
      </c>
      <c r="G101" s="118">
        <v>0</v>
      </c>
      <c r="H101" s="43">
        <v>0</v>
      </c>
      <c r="I101" s="43">
        <v>0</v>
      </c>
      <c r="R101" s="41" t="str">
        <v>Week2</v>
      </c>
      <c r="S101" s="40">
        <v>45733</v>
      </c>
      <c r="T101" s="42" t="str">
        <v>KENDRICK GASSAWAY</v>
      </c>
      <c r="U101" s="102" t="str">
        <v>MARY HARGE</v>
      </c>
      <c r="V101" s="42">
        <v>3.5</v>
      </c>
    </row>
    <row r="102" spans="2:22" x14ac:dyDescent="0.25">
      <c r="B102" s="39" t="str">
        <v>TONYA SMITH</v>
      </c>
      <c r="C102" s="48" t="str">
        <v>Week1</v>
      </c>
      <c r="D102" s="97">
        <v>45726</v>
      </c>
      <c r="E102" s="43">
        <v>9.0658333333333339</v>
      </c>
      <c r="F102" s="119">
        <v>0</v>
      </c>
      <c r="G102" s="118">
        <v>0</v>
      </c>
      <c r="H102" s="43">
        <v>0</v>
      </c>
      <c r="I102" s="43">
        <v>0</v>
      </c>
      <c r="R102" s="41" t="str">
        <v>Week2</v>
      </c>
      <c r="S102" s="40">
        <v>45733</v>
      </c>
      <c r="T102" s="42" t="str">
        <v>KENDRICK GASSAWAY</v>
      </c>
      <c r="U102" s="102" t="str">
        <v>CAROLYN GANTT</v>
      </c>
      <c r="V102" s="42">
        <v>3.5</v>
      </c>
    </row>
    <row r="103" spans="2:22" x14ac:dyDescent="0.25">
      <c r="B103" s="39" t="str">
        <v>TONYA SMITH</v>
      </c>
      <c r="C103" s="48" t="str">
        <v>Week1</v>
      </c>
      <c r="D103" s="97">
        <v>45727</v>
      </c>
      <c r="E103" s="43">
        <v>9.0944444444444432</v>
      </c>
      <c r="F103" s="119">
        <v>0</v>
      </c>
      <c r="G103" s="118">
        <v>0</v>
      </c>
      <c r="H103" s="43">
        <v>0</v>
      </c>
      <c r="I103" s="43">
        <v>0</v>
      </c>
      <c r="R103" s="41" t="str">
        <v>Week2</v>
      </c>
      <c r="S103" s="40">
        <v>45733</v>
      </c>
      <c r="T103" s="42" t="str">
        <v>KENDRICK GASSAWAY</v>
      </c>
      <c r="U103" s="102" t="str">
        <v>THERESA MORGAN</v>
      </c>
      <c r="V103" s="42">
        <v>3.5</v>
      </c>
    </row>
    <row r="104" spans="2:22" x14ac:dyDescent="0.25">
      <c r="B104" s="39" t="str">
        <v>TONYA SMITH</v>
      </c>
      <c r="C104" s="48" t="str">
        <v>Week1</v>
      </c>
      <c r="D104" s="97">
        <v>45728</v>
      </c>
      <c r="E104" s="43">
        <v>9.1005555555555553</v>
      </c>
      <c r="F104" s="119">
        <v>0</v>
      </c>
      <c r="G104" s="118">
        <v>0</v>
      </c>
      <c r="H104" s="43">
        <v>0</v>
      </c>
      <c r="I104" s="43">
        <v>0</v>
      </c>
      <c r="R104" s="41" t="str">
        <v>Week2</v>
      </c>
      <c r="S104" s="40">
        <v>45733</v>
      </c>
      <c r="T104" s="42" t="str">
        <v>KENDRICK GASSAWAY</v>
      </c>
      <c r="U104" s="102" t="str">
        <v>FRANCISCO RAMOS</v>
      </c>
      <c r="V104" s="42">
        <v>3.5</v>
      </c>
    </row>
    <row r="105" spans="2:22" x14ac:dyDescent="0.25">
      <c r="B105" s="39" t="str">
        <v>TONYA SMITH</v>
      </c>
      <c r="C105" s="48" t="str">
        <v>Week1</v>
      </c>
      <c r="D105" s="97">
        <v>45729</v>
      </c>
      <c r="E105" s="43">
        <v>9.1124999999999989</v>
      </c>
      <c r="F105" s="119">
        <v>0</v>
      </c>
      <c r="G105" s="118">
        <v>0</v>
      </c>
      <c r="H105" s="43">
        <v>0</v>
      </c>
      <c r="I105" s="43">
        <v>0</v>
      </c>
      <c r="R105" s="41" t="str">
        <v>Week2</v>
      </c>
      <c r="S105" s="40">
        <v>45733</v>
      </c>
      <c r="T105" s="42" t="str">
        <v>KENDRICK GASSAWAY</v>
      </c>
      <c r="U105" s="102" t="str">
        <v>ROSA CARILLO</v>
      </c>
      <c r="V105" s="42">
        <v>3.5</v>
      </c>
    </row>
    <row r="106" spans="2:22" x14ac:dyDescent="0.25">
      <c r="B106" s="39" t="str">
        <v>TONYA SMITH</v>
      </c>
      <c r="C106" s="48" t="str">
        <v>Week1</v>
      </c>
      <c r="D106" s="97">
        <v>45730</v>
      </c>
      <c r="E106" s="43">
        <v>9.0030555555555551</v>
      </c>
      <c r="F106" s="119">
        <v>0</v>
      </c>
      <c r="G106" s="118">
        <v>0</v>
      </c>
      <c r="H106" s="43">
        <v>0</v>
      </c>
      <c r="I106" s="43">
        <v>0</v>
      </c>
      <c r="R106" s="41" t="str">
        <v>Week2</v>
      </c>
      <c r="S106" s="40">
        <v>45733</v>
      </c>
      <c r="T106" s="42" t="str">
        <v>KENDRICK GASSAWAY</v>
      </c>
      <c r="U106" s="102" t="str">
        <v>LUCERO FERNANDEZ</v>
      </c>
      <c r="V106" s="42">
        <v>3.5</v>
      </c>
    </row>
    <row r="107" spans="2:22" x14ac:dyDescent="0.25">
      <c r="B107" s="39" t="str">
        <v>TONYA SMITH</v>
      </c>
      <c r="C107" s="48" t="str">
        <v>Week1</v>
      </c>
      <c r="D107" s="97">
        <v>45732</v>
      </c>
      <c r="E107" s="43">
        <v>9.0661111111111108</v>
      </c>
      <c r="F107" s="119">
        <v>0</v>
      </c>
      <c r="G107" s="118">
        <v>0</v>
      </c>
      <c r="H107" s="43">
        <v>0</v>
      </c>
      <c r="I107" s="43">
        <v>0</v>
      </c>
      <c r="R107" s="41" t="str">
        <v>Week2</v>
      </c>
      <c r="S107" s="40">
        <v>45733</v>
      </c>
      <c r="T107" s="42" t="str">
        <v>KENDRICK GASSAWAY</v>
      </c>
      <c r="U107" s="102" t="str">
        <v>SHARON SANDIFER</v>
      </c>
      <c r="V107" s="42">
        <v>3.5</v>
      </c>
    </row>
    <row r="108" spans="2:22" x14ac:dyDescent="0.25">
      <c r="B108" s="39" t="str">
        <v>AMIR KHAN</v>
      </c>
      <c r="C108" s="48" t="str">
        <v>Week2</v>
      </c>
      <c r="D108" s="97">
        <v>45733</v>
      </c>
      <c r="E108" s="43">
        <v>9.0524999999999984</v>
      </c>
      <c r="F108" s="119">
        <v>0</v>
      </c>
      <c r="G108" s="118">
        <v>0</v>
      </c>
      <c r="H108" s="43">
        <v>0</v>
      </c>
      <c r="I108" s="43">
        <v>0</v>
      </c>
      <c r="R108" s="41" t="str">
        <v>Week2</v>
      </c>
      <c r="S108" s="40">
        <v>45733</v>
      </c>
      <c r="T108" s="42" t="str">
        <v>KENDRICK GASSAWAY</v>
      </c>
      <c r="U108" s="102" t="str">
        <v>MARTIN CARRILLO</v>
      </c>
      <c r="V108" s="42">
        <v>3.5</v>
      </c>
    </row>
    <row r="109" spans="2:22" x14ac:dyDescent="0.25">
      <c r="B109" s="39" t="str">
        <v>AMIR KHAN</v>
      </c>
      <c r="C109" s="48" t="str">
        <v>Week2</v>
      </c>
      <c r="D109" s="97">
        <v>45734</v>
      </c>
      <c r="E109" s="43">
        <v>8.9280555555555559</v>
      </c>
      <c r="F109" s="119">
        <v>0</v>
      </c>
      <c r="G109" s="118">
        <v>0</v>
      </c>
      <c r="H109" s="43">
        <v>0</v>
      </c>
      <c r="I109" s="43">
        <v>0</v>
      </c>
      <c r="R109" s="41" t="str">
        <v>Week2</v>
      </c>
      <c r="S109" s="40">
        <v>45733</v>
      </c>
      <c r="T109" s="42" t="str">
        <v>KENDRICK GASSAWAY</v>
      </c>
      <c r="U109" s="102" t="str">
        <v>AURORA SELLARS</v>
      </c>
      <c r="V109" s="42">
        <v>0</v>
      </c>
    </row>
    <row r="110" spans="2:22" x14ac:dyDescent="0.25">
      <c r="B110" s="39" t="str">
        <v>AMIR KHAN</v>
      </c>
      <c r="C110" s="48" t="str">
        <v>Week2</v>
      </c>
      <c r="D110" s="97">
        <v>45735</v>
      </c>
      <c r="E110" s="43">
        <v>9.0888888888888886</v>
      </c>
      <c r="F110" s="119">
        <v>0</v>
      </c>
      <c r="G110" s="118">
        <v>0</v>
      </c>
      <c r="H110" s="43">
        <v>0</v>
      </c>
      <c r="I110" s="43">
        <v>0</v>
      </c>
      <c r="R110" s="41" t="str">
        <v>Week2</v>
      </c>
      <c r="S110" s="40">
        <v>45735</v>
      </c>
      <c r="T110" s="42" t="str">
        <v>KENDRICK GASSAWAY</v>
      </c>
      <c r="U110" s="102" t="str">
        <v>ZOEATTA SIMMONS</v>
      </c>
      <c r="V110" s="42">
        <v>3.5</v>
      </c>
    </row>
    <row r="111" spans="2:22" x14ac:dyDescent="0.25">
      <c r="B111" s="39" t="str">
        <v>AMIR KHAN</v>
      </c>
      <c r="C111" s="48" t="str">
        <v>Week2</v>
      </c>
      <c r="D111" s="97">
        <v>45736</v>
      </c>
      <c r="E111" s="43">
        <v>9.0555555555555536</v>
      </c>
      <c r="F111" s="119">
        <v>0</v>
      </c>
      <c r="G111" s="118">
        <v>0</v>
      </c>
      <c r="H111" s="43">
        <v>0</v>
      </c>
      <c r="I111" s="43">
        <v>0</v>
      </c>
      <c r="R111" s="41" t="str">
        <v>Week2</v>
      </c>
      <c r="S111" s="40">
        <v>45735</v>
      </c>
      <c r="T111" s="42" t="str">
        <v>KENDRICK GASSAWAY</v>
      </c>
      <c r="U111" s="102" t="str">
        <v>KESHA BLAKE</v>
      </c>
      <c r="V111" s="42">
        <v>3.5</v>
      </c>
    </row>
    <row r="112" spans="2:22" x14ac:dyDescent="0.25">
      <c r="B112" s="39" t="str">
        <v>AMIR KHAN</v>
      </c>
      <c r="C112" s="48" t="str">
        <v>Week2</v>
      </c>
      <c r="D112" s="97">
        <v>45737</v>
      </c>
      <c r="E112" s="43">
        <v>9.067499999999999</v>
      </c>
      <c r="F112" s="120">
        <v>0</v>
      </c>
      <c r="G112" s="118">
        <v>0</v>
      </c>
      <c r="H112" s="43">
        <v>0</v>
      </c>
      <c r="I112" s="43">
        <v>0</v>
      </c>
      <c r="R112" s="41" t="str">
        <v>Week2</v>
      </c>
      <c r="S112" s="40">
        <v>45735</v>
      </c>
      <c r="T112" s="42" t="str">
        <v>KENDRICK GASSAWAY</v>
      </c>
      <c r="U112" s="102" t="str">
        <v>WILLIE FREEMAN</v>
      </c>
      <c r="V112" s="42">
        <v>3.5</v>
      </c>
    </row>
    <row r="113" spans="2:22" x14ac:dyDescent="0.25">
      <c r="B113" s="39" t="str">
        <v>CARL HUDDLESTON</v>
      </c>
      <c r="C113" s="48" t="str">
        <v>Week2</v>
      </c>
      <c r="D113" s="97">
        <v>45733</v>
      </c>
      <c r="E113" s="43">
        <v>9.1091666666666669</v>
      </c>
      <c r="F113" s="120">
        <v>0</v>
      </c>
      <c r="G113" s="118">
        <v>0</v>
      </c>
      <c r="H113" s="43">
        <v>0</v>
      </c>
      <c r="I113" s="43">
        <v>0</v>
      </c>
      <c r="R113" s="41" t="str">
        <v>Week2</v>
      </c>
      <c r="S113" s="40">
        <v>45735</v>
      </c>
      <c r="T113" s="42" t="str">
        <v>KENDRICK GASSAWAY</v>
      </c>
      <c r="U113" s="102" t="str">
        <v>BRENDA JOHNSON</v>
      </c>
      <c r="V113" s="42">
        <v>3.5</v>
      </c>
    </row>
    <row r="114" spans="2:22" x14ac:dyDescent="0.25">
      <c r="B114" s="39" t="str">
        <v>CARL HUDDLESTON</v>
      </c>
      <c r="C114" s="48" t="str">
        <v>Week2</v>
      </c>
      <c r="D114" s="97">
        <v>45734</v>
      </c>
      <c r="E114" s="43">
        <v>9.0436111111111099</v>
      </c>
      <c r="F114" s="120">
        <v>0</v>
      </c>
      <c r="G114" s="118">
        <v>0</v>
      </c>
      <c r="H114" s="43">
        <v>0</v>
      </c>
      <c r="I114" s="43">
        <v>0</v>
      </c>
      <c r="R114" s="41" t="str">
        <v>Week2</v>
      </c>
      <c r="S114" s="40">
        <v>45735</v>
      </c>
      <c r="T114" s="42" t="str">
        <v>KENDRICK GASSAWAY</v>
      </c>
      <c r="U114" s="102" t="str">
        <v>PATRICK PARRISH</v>
      </c>
      <c r="V114" s="42">
        <v>3.5</v>
      </c>
    </row>
    <row r="115" spans="2:22" x14ac:dyDescent="0.25">
      <c r="B115" s="39" t="str">
        <v>CARL HUDDLESTON</v>
      </c>
      <c r="C115" s="48" t="str">
        <v>Week2</v>
      </c>
      <c r="D115" s="97">
        <v>45735</v>
      </c>
      <c r="E115" s="43">
        <v>9.0716666666666654</v>
      </c>
      <c r="F115" s="120">
        <v>0</v>
      </c>
      <c r="G115" s="118">
        <v>0</v>
      </c>
      <c r="H115" s="43">
        <v>0</v>
      </c>
      <c r="I115" s="43">
        <v>0</v>
      </c>
      <c r="R115" s="41" t="str">
        <v>Week2</v>
      </c>
      <c r="S115" s="40">
        <v>45735</v>
      </c>
      <c r="T115" s="42" t="str">
        <v>KENDRICK GASSAWAY</v>
      </c>
      <c r="U115" s="102" t="str">
        <v>HELEN GARNER</v>
      </c>
      <c r="V115" s="42">
        <v>3.5</v>
      </c>
    </row>
    <row r="116" spans="2:22" x14ac:dyDescent="0.25">
      <c r="B116" s="39" t="str">
        <v>CARL HUDDLESTON</v>
      </c>
      <c r="C116" s="48" t="str">
        <v>Week2</v>
      </c>
      <c r="D116" s="97">
        <v>45736</v>
      </c>
      <c r="E116" s="43">
        <v>8.9420000000000002</v>
      </c>
      <c r="F116" s="120">
        <v>0</v>
      </c>
      <c r="G116" s="118">
        <v>0</v>
      </c>
      <c r="H116" s="43">
        <v>0</v>
      </c>
      <c r="I116" s="43">
        <v>0</v>
      </c>
      <c r="R116" s="41" t="str">
        <v>Week2</v>
      </c>
      <c r="S116" s="40">
        <v>45735</v>
      </c>
      <c r="T116" s="42" t="str">
        <v>KENDRICK GASSAWAY</v>
      </c>
      <c r="U116" s="102" t="str">
        <v>DIANA OWENS</v>
      </c>
      <c r="V116" s="42">
        <v>3.5</v>
      </c>
    </row>
    <row r="117" spans="2:22" x14ac:dyDescent="0.25">
      <c r="B117" s="39" t="str">
        <v>CARL HUDDLESTON</v>
      </c>
      <c r="C117" s="48" t="str">
        <v>Week2</v>
      </c>
      <c r="D117" s="97">
        <v>45737</v>
      </c>
      <c r="E117" s="43">
        <v>9.0844444444444434</v>
      </c>
      <c r="F117" s="120">
        <v>0</v>
      </c>
      <c r="G117" s="118">
        <v>0</v>
      </c>
      <c r="H117" s="43">
        <v>0</v>
      </c>
      <c r="I117" s="43">
        <v>0</v>
      </c>
      <c r="R117" s="41" t="str">
        <v>Week2</v>
      </c>
      <c r="S117" s="40">
        <v>45735</v>
      </c>
      <c r="T117" s="42" t="str">
        <v>KENDRICK GASSAWAY</v>
      </c>
      <c r="U117" s="102" t="str">
        <v>BENNETT LOVE</v>
      </c>
      <c r="V117" s="42">
        <v>3.5</v>
      </c>
    </row>
    <row r="118" spans="2:22" x14ac:dyDescent="0.25">
      <c r="B118" s="39" t="str">
        <v>CARLO VALENTIN</v>
      </c>
      <c r="C118" s="48" t="str">
        <v>Week2</v>
      </c>
      <c r="D118" s="97">
        <v>45733</v>
      </c>
      <c r="E118" s="43">
        <v>9.0749999999999993</v>
      </c>
      <c r="F118" s="120">
        <v>0</v>
      </c>
      <c r="G118" s="118">
        <v>0</v>
      </c>
      <c r="H118" s="43">
        <v>0</v>
      </c>
      <c r="I118" s="43">
        <v>0</v>
      </c>
      <c r="R118" s="41" t="str">
        <v>Week2</v>
      </c>
      <c r="S118" s="40">
        <v>45733</v>
      </c>
      <c r="T118" s="42" t="str">
        <v>MIRO PASKALEV</v>
      </c>
      <c r="U118" s="102" t="str">
        <v>SIMEON TRUJILLO</v>
      </c>
      <c r="V118" s="42">
        <v>3.5</v>
      </c>
    </row>
    <row r="119" spans="2:22" x14ac:dyDescent="0.25">
      <c r="B119" s="39" t="str">
        <v>CARLO VALENTIN</v>
      </c>
      <c r="C119" s="48" t="str">
        <v>Week2</v>
      </c>
      <c r="D119" s="97">
        <v>45736</v>
      </c>
      <c r="E119" s="43">
        <v>8.9586111111111109</v>
      </c>
      <c r="F119" s="120">
        <v>1.7824074074074075E-3</v>
      </c>
      <c r="G119" s="118">
        <v>0</v>
      </c>
      <c r="H119" s="43">
        <v>50</v>
      </c>
      <c r="I119" s="43">
        <v>0</v>
      </c>
      <c r="R119" s="41" t="str">
        <v>Week2</v>
      </c>
      <c r="S119" s="40">
        <v>45733</v>
      </c>
      <c r="T119" s="42" t="str">
        <v>MIRO PASKALEV</v>
      </c>
      <c r="U119" s="102" t="str">
        <v>MATTHEW FOSTER</v>
      </c>
      <c r="V119" s="42">
        <v>3.5</v>
      </c>
    </row>
    <row r="120" spans="2:22" x14ac:dyDescent="0.25">
      <c r="B120" s="39" t="str">
        <v>CARLO VALENTIN</v>
      </c>
      <c r="C120" s="48" t="str">
        <v>Week2</v>
      </c>
      <c r="D120" s="97">
        <v>45737</v>
      </c>
      <c r="E120" s="43">
        <v>9.0666666666666664</v>
      </c>
      <c r="F120" s="120">
        <v>0</v>
      </c>
      <c r="G120" s="118">
        <v>0</v>
      </c>
      <c r="H120" s="43">
        <v>0</v>
      </c>
      <c r="I120" s="43">
        <v>0</v>
      </c>
      <c r="R120" s="41" t="str">
        <v>Week2</v>
      </c>
      <c r="S120" s="40">
        <v>45733</v>
      </c>
      <c r="T120" s="42" t="str">
        <v>MIRO PASKALEV</v>
      </c>
      <c r="U120" s="102" t="str">
        <v>CLAUDIETHA HODGE</v>
      </c>
      <c r="V120" s="42">
        <v>3.5</v>
      </c>
    </row>
    <row r="121" spans="2:22" x14ac:dyDescent="0.25">
      <c r="B121" s="39" t="str">
        <v>CARLO VALENTIN</v>
      </c>
      <c r="C121" s="48" t="str">
        <v>Week2</v>
      </c>
      <c r="D121" s="97">
        <v>45738</v>
      </c>
      <c r="E121" s="43">
        <v>9.0833333333333321</v>
      </c>
      <c r="F121" s="120">
        <v>0</v>
      </c>
      <c r="G121" s="118">
        <v>0</v>
      </c>
      <c r="H121" s="43">
        <v>0</v>
      </c>
      <c r="I121" s="43">
        <v>0</v>
      </c>
      <c r="R121" s="41" t="str">
        <v>Week2</v>
      </c>
      <c r="S121" s="40">
        <v>45733</v>
      </c>
      <c r="T121" s="42" t="str">
        <v>MIRO PASKALEV</v>
      </c>
      <c r="U121" s="102" t="str">
        <v>MARY NATIVIDAD</v>
      </c>
      <c r="V121" s="42">
        <v>3.5</v>
      </c>
    </row>
    <row r="122" spans="2:22" x14ac:dyDescent="0.25">
      <c r="B122" s="39" t="str">
        <v>CLOIS TAYLOR</v>
      </c>
      <c r="C122" s="48" t="str">
        <v>Week2</v>
      </c>
      <c r="D122" s="97">
        <v>45736</v>
      </c>
      <c r="E122" s="43">
        <v>7.5405555555555557</v>
      </c>
      <c r="F122" s="120">
        <v>0</v>
      </c>
      <c r="G122" s="118">
        <v>0</v>
      </c>
      <c r="H122" s="43">
        <v>0</v>
      </c>
      <c r="I122" s="43">
        <v>0</v>
      </c>
      <c r="R122" s="41" t="str">
        <v>Week2</v>
      </c>
      <c r="S122" s="40">
        <v>45733</v>
      </c>
      <c r="T122" s="42" t="str">
        <v>MIRO PASKALEV</v>
      </c>
      <c r="U122" s="102" t="str">
        <v>LETICIA GARCIA</v>
      </c>
      <c r="V122" s="42">
        <v>3.5</v>
      </c>
    </row>
    <row r="123" spans="2:22" x14ac:dyDescent="0.25">
      <c r="B123" s="39" t="str">
        <v>CLOIS TAYLOR</v>
      </c>
      <c r="C123" s="48" t="str">
        <v>Week2</v>
      </c>
      <c r="D123" s="97">
        <v>45737</v>
      </c>
      <c r="E123" s="43">
        <v>8.8966666666666665</v>
      </c>
      <c r="F123" s="120">
        <v>5.0000000000000001E-3</v>
      </c>
      <c r="G123" s="118">
        <v>0</v>
      </c>
      <c r="H123" s="43">
        <v>50</v>
      </c>
      <c r="I123" s="43">
        <v>0</v>
      </c>
      <c r="R123" s="41" t="str">
        <v>Week2</v>
      </c>
      <c r="S123" s="40">
        <v>45733</v>
      </c>
      <c r="T123" s="42" t="str">
        <v>MIRO PASKALEV</v>
      </c>
      <c r="U123" s="102" t="str">
        <v>ZHAOJI MAI</v>
      </c>
      <c r="V123" s="42">
        <v>3.5</v>
      </c>
    </row>
    <row r="124" spans="2:22" x14ac:dyDescent="0.25">
      <c r="B124" s="39" t="str">
        <v>CLOIS TAYLOR</v>
      </c>
      <c r="C124" s="48" t="str">
        <v>Week2</v>
      </c>
      <c r="D124" s="97">
        <v>45738</v>
      </c>
      <c r="E124" s="43">
        <v>8.9769444444444435</v>
      </c>
      <c r="F124" s="120">
        <v>2.1527777777777778E-3</v>
      </c>
      <c r="G124" s="118">
        <v>0</v>
      </c>
      <c r="H124" s="43">
        <v>50</v>
      </c>
      <c r="I124" s="43">
        <v>0</v>
      </c>
      <c r="R124" s="41" t="str">
        <v>Week2</v>
      </c>
      <c r="S124" s="40">
        <v>45734</v>
      </c>
      <c r="T124" s="42" t="str">
        <v>MIRO PASKALEV</v>
      </c>
      <c r="U124" s="102" t="str">
        <v>Janet Hollinger</v>
      </c>
      <c r="V124" s="42">
        <v>0</v>
      </c>
    </row>
    <row r="125" spans="2:22" x14ac:dyDescent="0.25">
      <c r="B125" s="39" t="str">
        <v>CLOIS TAYLOR</v>
      </c>
      <c r="C125" s="48" t="str">
        <v>Week2</v>
      </c>
      <c r="D125" s="97">
        <v>45739</v>
      </c>
      <c r="E125" s="43">
        <v>9.0499999999999989</v>
      </c>
      <c r="F125" s="120">
        <v>0</v>
      </c>
      <c r="G125" s="118">
        <v>0</v>
      </c>
      <c r="H125" s="43">
        <v>0</v>
      </c>
      <c r="I125" s="43">
        <v>0</v>
      </c>
      <c r="R125" s="41" t="str">
        <v>Week2</v>
      </c>
      <c r="S125" s="40">
        <v>45734</v>
      </c>
      <c r="T125" s="42" t="str">
        <v>MIRO PASKALEV</v>
      </c>
      <c r="U125" s="102" t="str">
        <v>CASSANDRA GARTH</v>
      </c>
      <c r="V125" s="42">
        <v>3.5</v>
      </c>
    </row>
    <row r="126" spans="2:22" x14ac:dyDescent="0.25">
      <c r="B126" s="39" t="str">
        <v>COLYNN TENNYSON-NIXON</v>
      </c>
      <c r="C126" s="48" t="str">
        <v>Week2</v>
      </c>
      <c r="D126" s="97">
        <v>45735</v>
      </c>
      <c r="E126" s="43">
        <v>8.931111111111111</v>
      </c>
      <c r="F126" s="120">
        <v>0</v>
      </c>
      <c r="G126" s="118">
        <v>0</v>
      </c>
      <c r="H126" s="43">
        <v>0</v>
      </c>
      <c r="I126" s="43">
        <v>0</v>
      </c>
      <c r="R126" s="41" t="str">
        <v>Week2</v>
      </c>
      <c r="S126" s="40">
        <v>45734</v>
      </c>
      <c r="T126" s="42" t="str">
        <v>MIRO PASKALEV</v>
      </c>
      <c r="U126" s="102" t="str">
        <v>CASSANDRA GARTH</v>
      </c>
      <c r="V126" s="42">
        <v>3.5</v>
      </c>
    </row>
    <row r="127" spans="2:22" x14ac:dyDescent="0.25">
      <c r="B127" s="39" t="str">
        <v>COLYNN TENNYSON-NIXON</v>
      </c>
      <c r="C127" s="48" t="str">
        <v>Week2</v>
      </c>
      <c r="D127" s="97">
        <v>45736</v>
      </c>
      <c r="E127" s="43">
        <v>9.1202777777777762</v>
      </c>
      <c r="F127" s="120">
        <v>0</v>
      </c>
      <c r="G127" s="118">
        <v>0</v>
      </c>
      <c r="H127" s="43">
        <v>0</v>
      </c>
      <c r="I127" s="43">
        <v>0</v>
      </c>
      <c r="R127" s="41" t="str">
        <v>Week2</v>
      </c>
      <c r="S127" s="40">
        <v>45734</v>
      </c>
      <c r="T127" s="42" t="str">
        <v>MIRO PASKALEV</v>
      </c>
      <c r="U127" s="102" t="str">
        <v>MEGAN AKANNO</v>
      </c>
      <c r="V127" s="42">
        <v>3.5</v>
      </c>
    </row>
    <row r="128" spans="2:22" x14ac:dyDescent="0.25">
      <c r="B128" s="39" t="str">
        <v>COLYNN TENNYSON-NIXON</v>
      </c>
      <c r="C128" s="48" t="str">
        <v>Week2</v>
      </c>
      <c r="D128" s="97">
        <v>45737</v>
      </c>
      <c r="E128" s="43">
        <v>9.0619444444444444</v>
      </c>
      <c r="F128" s="120">
        <v>0</v>
      </c>
      <c r="G128" s="118">
        <v>0</v>
      </c>
      <c r="H128" s="43">
        <v>0</v>
      </c>
      <c r="I128" s="43">
        <v>0</v>
      </c>
      <c r="R128" s="41" t="str">
        <v>Week2</v>
      </c>
      <c r="S128" s="40">
        <v>45734</v>
      </c>
      <c r="T128" s="42" t="str">
        <v>MIRO PASKALEV</v>
      </c>
      <c r="U128" s="102" t="str">
        <v>GREGORY ALLEN</v>
      </c>
      <c r="V128" s="42">
        <v>3.5</v>
      </c>
    </row>
    <row r="129" spans="2:22" x14ac:dyDescent="0.25">
      <c r="B129" s="39" t="str">
        <v>COLYNN TENNYSON-NIXON</v>
      </c>
      <c r="C129" s="48" t="str">
        <v>Week2</v>
      </c>
      <c r="D129" s="97">
        <v>45738</v>
      </c>
      <c r="E129" s="43">
        <v>7.6147222222222215</v>
      </c>
      <c r="F129" s="120">
        <v>0</v>
      </c>
      <c r="G129" s="118">
        <v>0</v>
      </c>
      <c r="H129" s="43">
        <v>0</v>
      </c>
      <c r="I129" s="43">
        <v>0</v>
      </c>
      <c r="R129" s="41" t="str">
        <v>Week2</v>
      </c>
      <c r="S129" s="40">
        <v>45735</v>
      </c>
      <c r="T129" s="42" t="str">
        <v>MIRO PASKALEV</v>
      </c>
      <c r="U129" s="102" t="str">
        <v>RYAN BAKER</v>
      </c>
      <c r="V129" s="42">
        <v>3.5</v>
      </c>
    </row>
    <row r="130" spans="2:22" x14ac:dyDescent="0.25">
      <c r="B130" s="39" t="str">
        <v>DAVID OAKES</v>
      </c>
      <c r="C130" s="48" t="str">
        <v>Week2</v>
      </c>
      <c r="D130" s="97">
        <v>45733</v>
      </c>
      <c r="E130" s="43">
        <v>8.779166666666665</v>
      </c>
      <c r="F130" s="120">
        <v>1.0613425925925925E-2</v>
      </c>
      <c r="G130" s="118">
        <v>0</v>
      </c>
      <c r="H130" s="43">
        <v>50</v>
      </c>
      <c r="I130" s="43">
        <v>0</v>
      </c>
      <c r="R130" s="41" t="str">
        <v>Week2</v>
      </c>
      <c r="S130" s="40">
        <v>45735</v>
      </c>
      <c r="T130" s="42" t="str">
        <v>MIRO PASKALEV</v>
      </c>
      <c r="U130" s="102" t="str">
        <v>TRACY BROWN</v>
      </c>
      <c r="V130" s="42">
        <v>3.5</v>
      </c>
    </row>
    <row r="131" spans="2:22" x14ac:dyDescent="0.25">
      <c r="B131" s="39" t="str">
        <v>DAVID OAKES</v>
      </c>
      <c r="C131" s="48" t="str">
        <v>Week2</v>
      </c>
      <c r="D131" s="97">
        <v>45734</v>
      </c>
      <c r="E131" s="43">
        <v>8.9836111111111094</v>
      </c>
      <c r="F131" s="120">
        <v>0</v>
      </c>
      <c r="G131" s="118">
        <v>3.3912037037037036E-3</v>
      </c>
      <c r="H131" s="43">
        <v>0</v>
      </c>
      <c r="I131" s="43">
        <v>50</v>
      </c>
      <c r="R131" s="41" t="str">
        <v>Week2</v>
      </c>
      <c r="S131" s="40">
        <v>45735</v>
      </c>
      <c r="T131" s="42" t="str">
        <v>MIRO PASKALEV</v>
      </c>
      <c r="U131" s="102" t="str">
        <v>CELESTINE JOHNSON</v>
      </c>
      <c r="V131" s="42">
        <v>3.5</v>
      </c>
    </row>
    <row r="132" spans="2:22" x14ac:dyDescent="0.25">
      <c r="B132" s="39" t="str">
        <v>DAVID OAKES</v>
      </c>
      <c r="C132" s="48" t="str">
        <v>Week2</v>
      </c>
      <c r="D132" s="97">
        <v>45735</v>
      </c>
      <c r="E132" s="43">
        <v>8.9441666666666659</v>
      </c>
      <c r="F132" s="120">
        <v>0</v>
      </c>
      <c r="G132" s="118">
        <v>2.0370370370370369E-3</v>
      </c>
      <c r="H132" s="43">
        <v>0</v>
      </c>
      <c r="I132" s="43">
        <v>50</v>
      </c>
      <c r="R132" s="41" t="str">
        <v>Week2</v>
      </c>
      <c r="S132" s="40">
        <v>45735</v>
      </c>
      <c r="T132" s="42" t="str">
        <v>MIRO PASKALEV</v>
      </c>
      <c r="U132" s="102" t="str">
        <v>JOSE BAUTISTA</v>
      </c>
      <c r="V132" s="42">
        <v>3.5</v>
      </c>
    </row>
    <row r="133" spans="2:22" x14ac:dyDescent="0.25">
      <c r="B133" s="39" t="str">
        <v>DAVID OAKES</v>
      </c>
      <c r="C133" s="48" t="str">
        <v>Week2</v>
      </c>
      <c r="D133" s="97">
        <v>45736</v>
      </c>
      <c r="E133" s="43">
        <v>8.8508333333333322</v>
      </c>
      <c r="F133" s="120">
        <v>0</v>
      </c>
      <c r="G133" s="118">
        <v>0</v>
      </c>
      <c r="H133" s="43">
        <v>0</v>
      </c>
      <c r="I133" s="43">
        <v>0</v>
      </c>
      <c r="R133" s="41" t="str">
        <v>Week2</v>
      </c>
      <c r="S133" s="40">
        <v>45735</v>
      </c>
      <c r="T133" s="42" t="str">
        <v>MIRO PASKALEV</v>
      </c>
      <c r="U133" s="102" t="str">
        <v>MARIA GONZALEZ</v>
      </c>
      <c r="V133" s="42">
        <v>3.5</v>
      </c>
    </row>
    <row r="134" spans="2:22" x14ac:dyDescent="0.25">
      <c r="B134" s="39" t="str">
        <v>DAVID OAKES</v>
      </c>
      <c r="C134" s="48" t="str">
        <v>Week2</v>
      </c>
      <c r="D134" s="97">
        <v>45737</v>
      </c>
      <c r="E134" s="43">
        <v>8.8955555555555534</v>
      </c>
      <c r="F134" s="120">
        <v>7.8703703703703705E-4</v>
      </c>
      <c r="G134" s="118">
        <v>2.8587962962962963E-3</v>
      </c>
      <c r="H134" s="43">
        <v>50</v>
      </c>
      <c r="I134" s="43">
        <v>50</v>
      </c>
      <c r="R134" s="41" t="str">
        <v>Week2</v>
      </c>
      <c r="S134" s="40">
        <v>45735</v>
      </c>
      <c r="T134" s="42" t="str">
        <v>MIRO PASKALEV</v>
      </c>
      <c r="U134" s="102" t="str">
        <v>JUANITA DUREN</v>
      </c>
      <c r="V134" s="42">
        <v>3.5</v>
      </c>
    </row>
    <row r="135" spans="2:22" x14ac:dyDescent="0.25">
      <c r="B135" s="39" t="str">
        <v>DAVID OAKES</v>
      </c>
      <c r="C135" s="48" t="str">
        <v>Week2</v>
      </c>
      <c r="D135" s="97">
        <v>45738</v>
      </c>
      <c r="E135" s="43">
        <v>9.0708333333333329</v>
      </c>
      <c r="F135" s="120">
        <v>0</v>
      </c>
      <c r="G135" s="118">
        <v>0</v>
      </c>
      <c r="H135" s="43">
        <v>0</v>
      </c>
      <c r="I135" s="43">
        <v>0</v>
      </c>
      <c r="R135" s="41" t="str">
        <v>Week2</v>
      </c>
      <c r="S135" s="40">
        <v>45735</v>
      </c>
      <c r="T135" s="42" t="str">
        <v>MIRO PASKALEV</v>
      </c>
      <c r="U135" s="102" t="str">
        <v>JOHNNY HILL</v>
      </c>
      <c r="V135" s="42">
        <v>3.5</v>
      </c>
    </row>
    <row r="136" spans="2:22" x14ac:dyDescent="0.25">
      <c r="B136" s="39" t="str">
        <v>DIONNE SANDERS</v>
      </c>
      <c r="C136" s="48" t="str">
        <v>Week2</v>
      </c>
      <c r="D136" s="97">
        <v>45734</v>
      </c>
      <c r="E136" s="43">
        <v>8.7913888888888874</v>
      </c>
      <c r="F136" s="120">
        <v>0</v>
      </c>
      <c r="G136" s="118">
        <v>0</v>
      </c>
      <c r="H136" s="43">
        <v>0</v>
      </c>
      <c r="I136" s="43">
        <v>0</v>
      </c>
      <c r="R136" s="41" t="str">
        <v>Week2</v>
      </c>
      <c r="S136" s="40">
        <v>45735</v>
      </c>
      <c r="T136" s="42" t="str">
        <v>MIRO PASKALEV</v>
      </c>
      <c r="U136" s="102" t="str">
        <v>JOAN LANGHI</v>
      </c>
      <c r="V136" s="42">
        <v>3.5</v>
      </c>
    </row>
    <row r="137" spans="2:22" x14ac:dyDescent="0.25">
      <c r="B137" s="39" t="str">
        <v>DIONNE SANDERS</v>
      </c>
      <c r="C137" s="48" t="str">
        <v>Week2</v>
      </c>
      <c r="D137" s="97">
        <v>45735</v>
      </c>
      <c r="E137" s="43">
        <v>9.0580555555555549</v>
      </c>
      <c r="F137" s="120">
        <v>0</v>
      </c>
      <c r="G137" s="118">
        <v>0</v>
      </c>
      <c r="H137" s="43">
        <v>0</v>
      </c>
      <c r="I137" s="43">
        <v>0</v>
      </c>
      <c r="R137" s="41" t="str">
        <v>Week2</v>
      </c>
      <c r="S137" s="40">
        <v>45735</v>
      </c>
      <c r="T137" s="42" t="str">
        <v>MIRO PASKALEV</v>
      </c>
      <c r="U137" s="102" t="str">
        <v>STEPHANIE WHITE</v>
      </c>
      <c r="V137" s="42">
        <v>3.5</v>
      </c>
    </row>
    <row r="138" spans="2:22" x14ac:dyDescent="0.25">
      <c r="B138" s="39" t="str">
        <v>DIONNE SANDERS</v>
      </c>
      <c r="C138" s="48" t="str">
        <v>Week2</v>
      </c>
      <c r="D138" s="97">
        <v>45736</v>
      </c>
      <c r="E138" s="43">
        <v>9.0530555555555559</v>
      </c>
      <c r="F138" s="120">
        <v>0</v>
      </c>
      <c r="G138" s="118">
        <v>0</v>
      </c>
      <c r="H138" s="43">
        <v>0</v>
      </c>
      <c r="I138" s="43">
        <v>0</v>
      </c>
      <c r="R138" s="41" t="str">
        <v>Week2</v>
      </c>
      <c r="S138" s="40">
        <v>45735</v>
      </c>
      <c r="T138" s="42" t="str">
        <v>MIRO PASKALEV</v>
      </c>
      <c r="U138" s="102" t="str">
        <v>SERVANDO TRINIDAD</v>
      </c>
      <c r="V138" s="42">
        <v>3.5</v>
      </c>
    </row>
    <row r="139" spans="2:22" x14ac:dyDescent="0.25">
      <c r="B139" s="39" t="str">
        <v>DIONNE SANDERS</v>
      </c>
      <c r="C139" s="48" t="str">
        <v>Week2</v>
      </c>
      <c r="D139" s="97">
        <v>45737</v>
      </c>
      <c r="E139" s="43">
        <v>9.0586111111111105</v>
      </c>
      <c r="F139" s="120">
        <v>0</v>
      </c>
      <c r="G139" s="118">
        <v>0</v>
      </c>
      <c r="H139" s="43">
        <v>0</v>
      </c>
      <c r="I139" s="43">
        <v>0</v>
      </c>
      <c r="R139" s="41" t="str">
        <v>Week2</v>
      </c>
      <c r="S139" s="40">
        <v>45735</v>
      </c>
      <c r="T139" s="42" t="str">
        <v>MIRO PASKALEV</v>
      </c>
      <c r="U139" s="102" t="str">
        <v>ANDERSON WILLIAMS</v>
      </c>
      <c r="V139" s="42">
        <v>3.5</v>
      </c>
    </row>
    <row r="140" spans="2:22" x14ac:dyDescent="0.25">
      <c r="B140" s="39" t="str">
        <v>DIONNE SANDERS</v>
      </c>
      <c r="C140" s="48" t="str">
        <v>Week2</v>
      </c>
      <c r="D140" s="97">
        <v>45738</v>
      </c>
      <c r="E140" s="43">
        <v>9.0169444444444444</v>
      </c>
      <c r="F140" s="120">
        <v>6.9444444444444444E-5</v>
      </c>
      <c r="G140" s="118">
        <v>0</v>
      </c>
      <c r="H140" s="43">
        <v>0</v>
      </c>
      <c r="I140" s="43">
        <v>0</v>
      </c>
      <c r="R140" s="41" t="str">
        <v>Week2</v>
      </c>
      <c r="S140" s="40">
        <v>45735</v>
      </c>
      <c r="T140" s="42" t="str">
        <v>MIRO PASKALEV</v>
      </c>
      <c r="U140" s="102" t="str">
        <v>FREDDIE ALLEN</v>
      </c>
      <c r="V140" s="42">
        <v>3.5</v>
      </c>
    </row>
    <row r="141" spans="2:22" x14ac:dyDescent="0.25">
      <c r="B141" s="39" t="str">
        <v>DYTRAVIAN MALLARD</v>
      </c>
      <c r="C141" s="48" t="str">
        <v>Week2</v>
      </c>
      <c r="D141" s="97">
        <v>45734</v>
      </c>
      <c r="E141" s="43">
        <v>9.0644444444444439</v>
      </c>
      <c r="F141" s="120">
        <v>0</v>
      </c>
      <c r="G141" s="118">
        <v>0</v>
      </c>
      <c r="H141" s="43">
        <v>0</v>
      </c>
      <c r="I141" s="43">
        <v>0</v>
      </c>
      <c r="R141" s="41" t="str">
        <v>Week2</v>
      </c>
      <c r="S141" s="40">
        <v>45735</v>
      </c>
      <c r="T141" s="42" t="str">
        <v>MIRO PASKALEV</v>
      </c>
      <c r="U141" s="102" t="str">
        <v>LONNIE BROWN</v>
      </c>
      <c r="V141" s="42">
        <v>7</v>
      </c>
    </row>
    <row r="142" spans="2:22" x14ac:dyDescent="0.25">
      <c r="B142" s="39" t="str">
        <v>DYTRAVIAN MALLARD</v>
      </c>
      <c r="C142" s="48" t="str">
        <v>Week2</v>
      </c>
      <c r="D142" s="97">
        <v>45735</v>
      </c>
      <c r="E142" s="43">
        <v>9.0872222222222216</v>
      </c>
      <c r="F142" s="120">
        <v>0</v>
      </c>
      <c r="G142" s="118">
        <v>0</v>
      </c>
      <c r="H142" s="43">
        <v>0</v>
      </c>
      <c r="I142" s="43">
        <v>0</v>
      </c>
      <c r="R142" s="41" t="str">
        <v>Week2</v>
      </c>
      <c r="S142" s="40">
        <v>45735</v>
      </c>
      <c r="T142" s="42" t="str">
        <v>MIRO PASKALEV</v>
      </c>
      <c r="U142" s="102" t="str">
        <v>JOHN BROWN</v>
      </c>
      <c r="V142" s="42">
        <v>3.5</v>
      </c>
    </row>
    <row r="143" spans="2:22" x14ac:dyDescent="0.25">
      <c r="B143" s="39" t="str">
        <v>DYTRAVIAN MALLARD</v>
      </c>
      <c r="C143" s="48" t="str">
        <v>Week2</v>
      </c>
      <c r="D143" s="97">
        <v>45736</v>
      </c>
      <c r="E143" s="43">
        <v>9.1080555555555556</v>
      </c>
      <c r="F143" s="120">
        <v>0</v>
      </c>
      <c r="G143" s="118">
        <v>0</v>
      </c>
      <c r="H143" s="43">
        <v>0</v>
      </c>
      <c r="I143" s="43">
        <v>0</v>
      </c>
    </row>
    <row r="144" spans="2:22" x14ac:dyDescent="0.25">
      <c r="B144" s="39" t="str">
        <v>DYTRAVIAN MALLARD</v>
      </c>
      <c r="C144" s="48" t="str">
        <v>Week2</v>
      </c>
      <c r="D144" s="97">
        <v>45737</v>
      </c>
      <c r="E144" s="43">
        <v>9.099444444444444</v>
      </c>
      <c r="F144" s="120">
        <v>0</v>
      </c>
      <c r="G144" s="118">
        <v>0</v>
      </c>
      <c r="H144" s="43">
        <v>0</v>
      </c>
      <c r="I144" s="43">
        <v>0</v>
      </c>
    </row>
    <row r="145" spans="2:9" x14ac:dyDescent="0.25">
      <c r="B145" s="39" t="str">
        <v>DYTRAVIAN MALLARD</v>
      </c>
      <c r="C145" s="48" t="str">
        <v>Week2</v>
      </c>
      <c r="D145" s="97">
        <v>45738</v>
      </c>
      <c r="E145" s="43">
        <v>9.031944444444445</v>
      </c>
      <c r="F145" s="120">
        <v>0</v>
      </c>
      <c r="G145" s="118">
        <v>0</v>
      </c>
      <c r="H145" s="43">
        <v>0</v>
      </c>
      <c r="I145" s="43">
        <v>0</v>
      </c>
    </row>
    <row r="146" spans="2:9" x14ac:dyDescent="0.25">
      <c r="B146" s="39" t="str">
        <v>GARY NARANJO</v>
      </c>
      <c r="C146" s="48" t="str">
        <v>Week2</v>
      </c>
      <c r="D146" s="97">
        <v>45733</v>
      </c>
      <c r="E146" s="43">
        <v>9.0711111111111116</v>
      </c>
      <c r="F146" s="120">
        <v>0</v>
      </c>
      <c r="G146" s="118">
        <v>0</v>
      </c>
      <c r="H146" s="43">
        <v>0</v>
      </c>
      <c r="I146" s="43">
        <v>0</v>
      </c>
    </row>
    <row r="147" spans="2:9" x14ac:dyDescent="0.25">
      <c r="B147" s="39" t="str">
        <v>GARY NARANJO</v>
      </c>
      <c r="C147" s="48" t="str">
        <v>Week2</v>
      </c>
      <c r="D147" s="97">
        <v>45734</v>
      </c>
      <c r="E147" s="43">
        <v>9.0722222222222229</v>
      </c>
      <c r="F147" s="120">
        <v>0</v>
      </c>
      <c r="G147" s="118">
        <v>0</v>
      </c>
      <c r="H147" s="43">
        <v>0</v>
      </c>
      <c r="I147" s="43">
        <v>0</v>
      </c>
    </row>
    <row r="148" spans="2:9" x14ac:dyDescent="0.25">
      <c r="B148" s="39" t="str">
        <v>GARY NARANJO</v>
      </c>
      <c r="C148" s="48" t="str">
        <v>Week2</v>
      </c>
      <c r="D148" s="97">
        <v>45735</v>
      </c>
      <c r="E148" s="43">
        <v>9.0827777777777765</v>
      </c>
      <c r="F148" s="120">
        <v>0</v>
      </c>
      <c r="G148" s="118">
        <v>0</v>
      </c>
      <c r="H148" s="43">
        <v>0</v>
      </c>
      <c r="I148" s="43">
        <v>0</v>
      </c>
    </row>
    <row r="149" spans="2:9" x14ac:dyDescent="0.25">
      <c r="B149" s="39" t="str">
        <v>GARY NARANJO</v>
      </c>
      <c r="C149" s="48" t="str">
        <v>Week2</v>
      </c>
      <c r="D149" s="97">
        <v>45736</v>
      </c>
      <c r="E149" s="43">
        <v>7.5639444444444432</v>
      </c>
      <c r="F149" s="120">
        <v>0</v>
      </c>
      <c r="G149" s="118">
        <v>0</v>
      </c>
      <c r="H149" s="43">
        <v>0</v>
      </c>
      <c r="I149" s="43">
        <v>0</v>
      </c>
    </row>
    <row r="150" spans="2:9" x14ac:dyDescent="0.25">
      <c r="B150" s="39" t="str">
        <v>GARY NARANJO</v>
      </c>
      <c r="C150" s="48" t="str">
        <v>Week2</v>
      </c>
      <c r="D150" s="97">
        <v>45737</v>
      </c>
      <c r="E150" s="43">
        <v>7.6102777777777773</v>
      </c>
      <c r="F150" s="120">
        <v>0</v>
      </c>
      <c r="G150" s="118">
        <v>0</v>
      </c>
      <c r="H150" s="43">
        <v>0</v>
      </c>
      <c r="I150" s="43">
        <v>0</v>
      </c>
    </row>
    <row r="151" spans="2:9" x14ac:dyDescent="0.25">
      <c r="B151" s="39" t="str">
        <v>GARY NARANJO</v>
      </c>
      <c r="C151" s="48" t="str">
        <v>Week2</v>
      </c>
      <c r="D151" s="97">
        <v>45738</v>
      </c>
      <c r="E151" s="43">
        <v>9.1088888888888881</v>
      </c>
      <c r="F151" s="120">
        <v>0</v>
      </c>
      <c r="G151" s="118">
        <v>0</v>
      </c>
      <c r="H151" s="43">
        <v>0</v>
      </c>
      <c r="I151" s="43">
        <v>0</v>
      </c>
    </row>
    <row r="152" spans="2:9" x14ac:dyDescent="0.25">
      <c r="B152" s="39" t="str">
        <v>GARY NARANJO</v>
      </c>
      <c r="C152" s="48" t="str">
        <v>Week2</v>
      </c>
      <c r="D152" s="97">
        <v>45739</v>
      </c>
      <c r="E152" s="43">
        <v>9.1013888888888879</v>
      </c>
      <c r="F152" s="120">
        <v>0</v>
      </c>
      <c r="G152" s="118">
        <v>0</v>
      </c>
      <c r="H152" s="43">
        <v>0</v>
      </c>
      <c r="I152" s="43">
        <v>0</v>
      </c>
    </row>
    <row r="153" spans="2:9" x14ac:dyDescent="0.25">
      <c r="B153" s="39" t="str">
        <v>HENOK BEHRE</v>
      </c>
      <c r="C153" s="48" t="str">
        <v>Week2</v>
      </c>
      <c r="D153" s="97">
        <v>45733</v>
      </c>
      <c r="E153" s="43">
        <v>9.0352777777777789</v>
      </c>
      <c r="F153" s="120">
        <v>0</v>
      </c>
      <c r="G153" s="118">
        <v>0</v>
      </c>
      <c r="H153" s="43">
        <v>0</v>
      </c>
      <c r="I153" s="43">
        <v>0</v>
      </c>
    </row>
    <row r="154" spans="2:9" x14ac:dyDescent="0.25">
      <c r="B154" s="39" t="str">
        <v>HENOK BEHRE</v>
      </c>
      <c r="C154" s="48" t="str">
        <v>Week2</v>
      </c>
      <c r="D154" s="97">
        <v>45734</v>
      </c>
      <c r="E154" s="43">
        <v>9.0480555555555551</v>
      </c>
      <c r="F154" s="120">
        <v>0</v>
      </c>
      <c r="G154" s="118">
        <v>0</v>
      </c>
      <c r="H154" s="43">
        <v>0</v>
      </c>
      <c r="I154" s="43">
        <v>0</v>
      </c>
    </row>
    <row r="155" spans="2:9" x14ac:dyDescent="0.25">
      <c r="B155" s="39" t="str">
        <v>HENOK BEHRE</v>
      </c>
      <c r="C155" s="48" t="str">
        <v>Week2</v>
      </c>
      <c r="D155" s="97">
        <v>45735</v>
      </c>
      <c r="E155" s="43">
        <v>9.0394444444444435</v>
      </c>
      <c r="F155" s="120">
        <v>0</v>
      </c>
      <c r="G155" s="118">
        <v>0</v>
      </c>
      <c r="H155" s="43">
        <v>0</v>
      </c>
      <c r="I155" s="43">
        <v>0</v>
      </c>
    </row>
    <row r="156" spans="2:9" x14ac:dyDescent="0.25">
      <c r="B156" s="39" t="str">
        <v>HENOK BEHRE</v>
      </c>
      <c r="C156" s="48" t="str">
        <v>Week2</v>
      </c>
      <c r="D156" s="97">
        <v>45736</v>
      </c>
      <c r="E156" s="43">
        <v>9.0605555555555544</v>
      </c>
      <c r="F156" s="120">
        <v>0</v>
      </c>
      <c r="G156" s="118">
        <v>0</v>
      </c>
      <c r="H156" s="43">
        <v>0</v>
      </c>
      <c r="I156" s="43">
        <v>0</v>
      </c>
    </row>
    <row r="157" spans="2:9" x14ac:dyDescent="0.25">
      <c r="B157" s="39" t="str">
        <v>HENOK BEHRE</v>
      </c>
      <c r="C157" s="48" t="str">
        <v>Week2</v>
      </c>
      <c r="D157" s="97">
        <v>45737</v>
      </c>
      <c r="E157" s="43">
        <v>9.0488888888888894</v>
      </c>
      <c r="F157" s="120">
        <v>0</v>
      </c>
      <c r="G157" s="118">
        <v>0</v>
      </c>
      <c r="H157" s="43">
        <v>0</v>
      </c>
      <c r="I157" s="43">
        <v>0</v>
      </c>
    </row>
    <row r="158" spans="2:9" x14ac:dyDescent="0.25">
      <c r="B158" s="39" t="str">
        <v>JESSICA ANDRADE</v>
      </c>
      <c r="C158" s="48" t="str">
        <v>Week2</v>
      </c>
      <c r="D158" s="97">
        <v>45734</v>
      </c>
      <c r="E158" s="43">
        <v>9.1191666666666666</v>
      </c>
      <c r="F158" s="120">
        <v>0</v>
      </c>
      <c r="G158" s="118">
        <v>0</v>
      </c>
      <c r="H158" s="43">
        <v>0</v>
      </c>
      <c r="I158" s="43">
        <v>0</v>
      </c>
    </row>
    <row r="159" spans="2:9" x14ac:dyDescent="0.25">
      <c r="B159" s="39" t="str">
        <v>JESSICA ANDRADE</v>
      </c>
      <c r="C159" s="48" t="str">
        <v>Week2</v>
      </c>
      <c r="D159" s="97">
        <v>45735</v>
      </c>
      <c r="E159" s="43">
        <v>9.0949999999999989</v>
      </c>
      <c r="F159" s="120">
        <v>0</v>
      </c>
      <c r="G159" s="118">
        <v>0</v>
      </c>
      <c r="H159" s="43">
        <v>0</v>
      </c>
      <c r="I159" s="43">
        <v>0</v>
      </c>
    </row>
    <row r="160" spans="2:9" x14ac:dyDescent="0.25">
      <c r="B160" s="39" t="str">
        <v>JESSICA ANDRADE</v>
      </c>
      <c r="C160" s="48" t="str">
        <v>Week2</v>
      </c>
      <c r="D160" s="97">
        <v>45736</v>
      </c>
      <c r="E160" s="43">
        <v>9.0972222222222232</v>
      </c>
      <c r="F160" s="120">
        <v>0</v>
      </c>
      <c r="G160" s="118">
        <v>0</v>
      </c>
      <c r="H160" s="43">
        <v>0</v>
      </c>
      <c r="I160" s="43">
        <v>0</v>
      </c>
    </row>
    <row r="161" spans="2:9" x14ac:dyDescent="0.25">
      <c r="B161" s="39" t="str">
        <v>JESSICA ANDRADE</v>
      </c>
      <c r="C161" s="48" t="str">
        <v>Week2</v>
      </c>
      <c r="D161" s="97">
        <v>45737</v>
      </c>
      <c r="E161" s="43">
        <v>9.099444444444444</v>
      </c>
      <c r="F161" s="120">
        <v>0</v>
      </c>
      <c r="G161" s="118">
        <v>0</v>
      </c>
      <c r="H161" s="43">
        <v>0</v>
      </c>
      <c r="I161" s="43">
        <v>0</v>
      </c>
    </row>
    <row r="162" spans="2:9" x14ac:dyDescent="0.25">
      <c r="B162" s="39" t="str">
        <v>JESSICA ANDRADE</v>
      </c>
      <c r="C162" s="48" t="str">
        <v>Week2</v>
      </c>
      <c r="D162" s="97">
        <v>45738</v>
      </c>
      <c r="E162" s="43">
        <v>9.1141666666666676</v>
      </c>
      <c r="F162" s="120">
        <v>0</v>
      </c>
      <c r="G162" s="118">
        <v>0</v>
      </c>
      <c r="H162" s="43">
        <v>0</v>
      </c>
      <c r="I162" s="43">
        <v>0</v>
      </c>
    </row>
    <row r="163" spans="2:9" x14ac:dyDescent="0.25">
      <c r="B163" s="39" t="str">
        <v>KALIN HUMPHREY</v>
      </c>
      <c r="C163" s="48" t="str">
        <v>Week2</v>
      </c>
      <c r="D163" s="97">
        <v>45733</v>
      </c>
      <c r="E163" s="43">
        <v>6.7442222222222217</v>
      </c>
      <c r="F163" s="120">
        <v>0</v>
      </c>
      <c r="G163" s="118">
        <v>0</v>
      </c>
      <c r="H163" s="43">
        <v>0</v>
      </c>
      <c r="I163" s="43">
        <v>0</v>
      </c>
    </row>
    <row r="164" spans="2:9" x14ac:dyDescent="0.25">
      <c r="B164" s="39" t="str">
        <v>KALIN HUMPHREY</v>
      </c>
      <c r="C164" s="48" t="str">
        <v>Week2</v>
      </c>
      <c r="D164" s="97">
        <v>45734</v>
      </c>
      <c r="E164" s="43">
        <v>6.535277777777778</v>
      </c>
      <c r="F164" s="120">
        <v>0</v>
      </c>
      <c r="G164" s="118">
        <v>0</v>
      </c>
      <c r="H164" s="43">
        <v>0</v>
      </c>
      <c r="I164" s="43">
        <v>0</v>
      </c>
    </row>
    <row r="165" spans="2:9" x14ac:dyDescent="0.25">
      <c r="B165" s="39" t="str">
        <v>KALIN HUMPHREY</v>
      </c>
      <c r="C165" s="48" t="str">
        <v>Week2</v>
      </c>
      <c r="D165" s="97">
        <v>45735</v>
      </c>
      <c r="E165" s="43">
        <v>7.2569444444444438</v>
      </c>
      <c r="F165" s="120">
        <v>4.6296296296296294E-5</v>
      </c>
      <c r="G165" s="118">
        <v>0</v>
      </c>
      <c r="H165" s="43">
        <v>0</v>
      </c>
      <c r="I165" s="43">
        <v>0</v>
      </c>
    </row>
    <row r="166" spans="2:9" x14ac:dyDescent="0.25">
      <c r="B166" s="39" t="str">
        <v>KALIN HUMPHREY</v>
      </c>
      <c r="C166" s="48" t="str">
        <v>Week2</v>
      </c>
      <c r="D166" s="97">
        <v>45737</v>
      </c>
      <c r="E166" s="43">
        <v>8.9944444444444454</v>
      </c>
      <c r="F166" s="120">
        <v>3.1250000000000001E-4</v>
      </c>
      <c r="G166" s="118">
        <v>0</v>
      </c>
      <c r="H166" s="43">
        <v>0</v>
      </c>
      <c r="I166" s="43">
        <v>0</v>
      </c>
    </row>
    <row r="167" spans="2:9" x14ac:dyDescent="0.25">
      <c r="B167" s="39" t="str">
        <v>KARINA JIMINEZ</v>
      </c>
      <c r="C167" s="48" t="str">
        <v>Week2</v>
      </c>
      <c r="D167" s="97">
        <v>45733</v>
      </c>
      <c r="E167" s="43">
        <v>7.5416666666666661</v>
      </c>
      <c r="F167" s="120">
        <v>0</v>
      </c>
      <c r="G167" s="118">
        <v>0</v>
      </c>
      <c r="H167" s="43">
        <v>0</v>
      </c>
      <c r="I167" s="43">
        <v>0</v>
      </c>
    </row>
    <row r="168" spans="2:9" x14ac:dyDescent="0.25">
      <c r="B168" s="39" t="str">
        <v>KARINA JIMINEZ</v>
      </c>
      <c r="C168" s="48" t="str">
        <v>Week2</v>
      </c>
      <c r="D168" s="97">
        <v>45734</v>
      </c>
      <c r="E168" s="43">
        <v>7.5474999999999994</v>
      </c>
      <c r="F168" s="120">
        <v>0</v>
      </c>
      <c r="G168" s="118">
        <v>0</v>
      </c>
      <c r="H168" s="43">
        <v>0</v>
      </c>
      <c r="I168" s="43">
        <v>0</v>
      </c>
    </row>
    <row r="169" spans="2:9" x14ac:dyDescent="0.25">
      <c r="B169" s="39" t="str">
        <v>KARINA JIMINEZ</v>
      </c>
      <c r="C169" s="48" t="str">
        <v>Week2</v>
      </c>
      <c r="D169" s="97">
        <v>45735</v>
      </c>
      <c r="E169" s="43">
        <v>7.5602777777777774</v>
      </c>
      <c r="F169" s="120">
        <v>0</v>
      </c>
      <c r="G169" s="118">
        <v>0</v>
      </c>
      <c r="H169" s="43">
        <v>0</v>
      </c>
      <c r="I169" s="43">
        <v>0</v>
      </c>
    </row>
    <row r="170" spans="2:9" x14ac:dyDescent="0.25">
      <c r="B170" s="39" t="str">
        <v>KARINA JIMINEZ</v>
      </c>
      <c r="C170" s="48" t="str">
        <v>Week2</v>
      </c>
      <c r="D170" s="97">
        <v>45736</v>
      </c>
      <c r="E170" s="43">
        <v>7.5666666666666664</v>
      </c>
      <c r="F170" s="120">
        <v>0</v>
      </c>
      <c r="G170" s="118">
        <v>0</v>
      </c>
      <c r="H170" s="43">
        <v>0</v>
      </c>
      <c r="I170" s="43">
        <v>0</v>
      </c>
    </row>
    <row r="171" spans="2:9" x14ac:dyDescent="0.25">
      <c r="B171" s="39" t="str">
        <v>KARINA JIMINEZ</v>
      </c>
      <c r="C171" s="48" t="str">
        <v>Week2</v>
      </c>
      <c r="D171" s="97">
        <v>45737</v>
      </c>
      <c r="E171" s="43">
        <v>7.546666666666666</v>
      </c>
      <c r="F171" s="120">
        <v>0</v>
      </c>
      <c r="G171" s="118">
        <v>0</v>
      </c>
      <c r="H171" s="43">
        <v>0</v>
      </c>
      <c r="I171" s="43">
        <v>0</v>
      </c>
    </row>
    <row r="172" spans="2:9" x14ac:dyDescent="0.25">
      <c r="B172" s="39" t="str">
        <v>KENDRICK GASSAWAY</v>
      </c>
      <c r="C172" s="48" t="str">
        <v>Week2</v>
      </c>
      <c r="D172" s="97">
        <v>45736</v>
      </c>
      <c r="E172" s="43">
        <v>8.6408888888888882</v>
      </c>
      <c r="F172" s="120">
        <v>0</v>
      </c>
      <c r="G172" s="118">
        <v>0</v>
      </c>
      <c r="H172" s="43">
        <v>0</v>
      </c>
      <c r="I172" s="43">
        <v>0</v>
      </c>
    </row>
    <row r="173" spans="2:9" x14ac:dyDescent="0.25">
      <c r="B173" s="39" t="str">
        <v>KEVIN OWEN</v>
      </c>
      <c r="C173" s="48" t="str">
        <v>Week2</v>
      </c>
      <c r="D173" s="97">
        <v>45733</v>
      </c>
      <c r="E173" s="43">
        <v>9.0283333333333324</v>
      </c>
      <c r="F173" s="120">
        <v>0</v>
      </c>
      <c r="G173" s="118">
        <v>0</v>
      </c>
      <c r="H173" s="43">
        <v>0</v>
      </c>
      <c r="I173" s="43">
        <v>0</v>
      </c>
    </row>
    <row r="174" spans="2:9" x14ac:dyDescent="0.25">
      <c r="B174" s="39" t="str">
        <v>KEVIN OWEN</v>
      </c>
      <c r="C174" s="48" t="str">
        <v>Week2</v>
      </c>
      <c r="D174" s="97">
        <v>45734</v>
      </c>
      <c r="E174" s="43">
        <v>9.0555555555555554</v>
      </c>
      <c r="F174" s="120">
        <v>0</v>
      </c>
      <c r="G174" s="118">
        <v>0</v>
      </c>
      <c r="H174" s="43">
        <v>0</v>
      </c>
      <c r="I174" s="43">
        <v>0</v>
      </c>
    </row>
    <row r="175" spans="2:9" x14ac:dyDescent="0.25">
      <c r="B175" s="39" t="str">
        <v>KEVIN OWEN</v>
      </c>
      <c r="C175" s="48" t="str">
        <v>Week2</v>
      </c>
      <c r="D175" s="97">
        <v>45736</v>
      </c>
      <c r="E175" s="43">
        <v>9.0511111111111102</v>
      </c>
      <c r="F175" s="120">
        <v>0</v>
      </c>
      <c r="G175" s="118">
        <v>0</v>
      </c>
      <c r="H175" s="43">
        <v>0</v>
      </c>
      <c r="I175" s="43">
        <v>0</v>
      </c>
    </row>
    <row r="176" spans="2:9" x14ac:dyDescent="0.25">
      <c r="B176" s="39" t="str">
        <v>KEVIN OWEN</v>
      </c>
      <c r="C176" s="48" t="str">
        <v>Week2</v>
      </c>
      <c r="D176" s="97">
        <v>45738</v>
      </c>
      <c r="E176" s="43">
        <v>9.0391666666666666</v>
      </c>
      <c r="F176" s="120">
        <v>0</v>
      </c>
      <c r="G176" s="118">
        <v>0</v>
      </c>
      <c r="H176" s="43">
        <v>0</v>
      </c>
      <c r="I176" s="43">
        <v>0</v>
      </c>
    </row>
    <row r="177" spans="2:9" x14ac:dyDescent="0.25">
      <c r="B177" s="39" t="str">
        <v>KEVIN OWEN</v>
      </c>
      <c r="C177" s="48" t="str">
        <v>Week2</v>
      </c>
      <c r="D177" s="97">
        <v>45739</v>
      </c>
      <c r="E177" s="43">
        <v>9.0863888888888891</v>
      </c>
      <c r="F177" s="120">
        <v>0</v>
      </c>
      <c r="G177" s="118">
        <v>0</v>
      </c>
      <c r="H177" s="43">
        <v>0</v>
      </c>
      <c r="I177" s="43">
        <v>0</v>
      </c>
    </row>
    <row r="178" spans="2:9" x14ac:dyDescent="0.25">
      <c r="B178" s="39" t="str">
        <v>LASONIA SADDLER</v>
      </c>
      <c r="C178" s="48" t="str">
        <v>Week2</v>
      </c>
      <c r="D178" s="97">
        <v>45733</v>
      </c>
      <c r="E178" s="43">
        <v>0.15700000000000003</v>
      </c>
      <c r="F178" s="120">
        <v>0</v>
      </c>
      <c r="G178" s="118">
        <v>0.18863425925925925</v>
      </c>
      <c r="H178" s="43">
        <v>0</v>
      </c>
      <c r="I178" s="43">
        <v>50</v>
      </c>
    </row>
    <row r="179" spans="2:9" x14ac:dyDescent="0.25">
      <c r="B179" s="39" t="str">
        <v>MICHAEL POPE</v>
      </c>
      <c r="C179" s="48" t="str">
        <v>Week2</v>
      </c>
      <c r="D179" s="97">
        <v>45734</v>
      </c>
      <c r="E179" s="43">
        <v>8.9924999999999997</v>
      </c>
      <c r="F179" s="120">
        <v>0</v>
      </c>
      <c r="G179" s="118">
        <v>2.9050925925925928E-3</v>
      </c>
      <c r="H179" s="43">
        <v>0</v>
      </c>
      <c r="I179" s="43">
        <v>50</v>
      </c>
    </row>
    <row r="180" spans="2:9" x14ac:dyDescent="0.25">
      <c r="B180" s="39" t="str">
        <v>MICHAEL POPE</v>
      </c>
      <c r="C180" s="48" t="str">
        <v>Week2</v>
      </c>
      <c r="D180" s="97">
        <v>45735</v>
      </c>
      <c r="E180" s="43">
        <v>8.6597222222222214</v>
      </c>
      <c r="F180" s="120">
        <v>1.0995370370370371E-2</v>
      </c>
      <c r="G180" s="118">
        <v>1.7939814814814815E-3</v>
      </c>
      <c r="H180" s="43">
        <v>50</v>
      </c>
      <c r="I180" s="43">
        <v>50</v>
      </c>
    </row>
    <row r="181" spans="2:9" x14ac:dyDescent="0.25">
      <c r="B181" s="39" t="str">
        <v>MICHAEL POPE</v>
      </c>
      <c r="C181" s="48" t="str">
        <v>Week2</v>
      </c>
      <c r="D181" s="97">
        <v>45736</v>
      </c>
      <c r="E181" s="43">
        <v>8.8786111111111108</v>
      </c>
      <c r="F181" s="120">
        <v>5.5439814814814813E-3</v>
      </c>
      <c r="G181" s="118">
        <v>0</v>
      </c>
      <c r="H181" s="43">
        <v>50</v>
      </c>
      <c r="I181" s="43">
        <v>0</v>
      </c>
    </row>
    <row r="182" spans="2:9" x14ac:dyDescent="0.25">
      <c r="B182" s="39" t="str">
        <v>MICHAEL POPE</v>
      </c>
      <c r="C182" s="48" t="str">
        <v>Week2</v>
      </c>
      <c r="D182" s="97">
        <v>45737</v>
      </c>
      <c r="E182" s="43">
        <v>8.9977777777777774</v>
      </c>
      <c r="F182" s="120">
        <v>0</v>
      </c>
      <c r="G182" s="118">
        <v>2.662037037037037E-3</v>
      </c>
      <c r="H182" s="43">
        <v>0</v>
      </c>
      <c r="I182" s="43">
        <v>50</v>
      </c>
    </row>
    <row r="183" spans="2:9" x14ac:dyDescent="0.25">
      <c r="B183" s="39" t="str">
        <v>MICHAEL POPE</v>
      </c>
      <c r="C183" s="48" t="str">
        <v>Week2</v>
      </c>
      <c r="D183" s="97">
        <v>45739</v>
      </c>
      <c r="E183" s="43">
        <v>9.0980555555555558</v>
      </c>
      <c r="F183" s="120">
        <v>0</v>
      </c>
      <c r="G183" s="118">
        <v>0</v>
      </c>
      <c r="H183" s="43">
        <v>0</v>
      </c>
      <c r="I183" s="43">
        <v>0</v>
      </c>
    </row>
    <row r="184" spans="2:9" x14ac:dyDescent="0.25">
      <c r="B184" s="39" t="str">
        <v>MIRO PASKALEV</v>
      </c>
      <c r="C184" s="48" t="str">
        <v>Week2</v>
      </c>
      <c r="D184" s="97">
        <v>45737</v>
      </c>
      <c r="E184" s="43">
        <v>8.7545000000000002</v>
      </c>
      <c r="F184" s="120">
        <v>0</v>
      </c>
      <c r="G184" s="118">
        <v>0</v>
      </c>
      <c r="H184" s="43">
        <v>0</v>
      </c>
      <c r="I184" s="43">
        <v>0</v>
      </c>
    </row>
    <row r="185" spans="2:9" x14ac:dyDescent="0.25">
      <c r="B185" s="39" t="str">
        <v>MIRO PASKALEV</v>
      </c>
      <c r="C185" s="48" t="str">
        <v>Week2</v>
      </c>
      <c r="D185" s="97">
        <v>45738</v>
      </c>
      <c r="E185" s="43">
        <v>7.046666666666666</v>
      </c>
      <c r="F185" s="120">
        <v>0</v>
      </c>
      <c r="G185" s="118">
        <v>0</v>
      </c>
      <c r="H185" s="43">
        <v>0</v>
      </c>
      <c r="I185" s="43">
        <v>0</v>
      </c>
    </row>
    <row r="186" spans="2:9" x14ac:dyDescent="0.25">
      <c r="B186" s="39" t="str">
        <v>MORSHED CHOWDHURY</v>
      </c>
      <c r="C186" s="48" t="str">
        <v>Week2</v>
      </c>
      <c r="D186" s="97">
        <v>45733</v>
      </c>
      <c r="E186" s="43">
        <v>9.0805555555555557</v>
      </c>
      <c r="F186" s="120">
        <v>0</v>
      </c>
      <c r="G186" s="118">
        <v>0</v>
      </c>
      <c r="H186" s="43">
        <v>0</v>
      </c>
      <c r="I186" s="43">
        <v>0</v>
      </c>
    </row>
    <row r="187" spans="2:9" x14ac:dyDescent="0.25">
      <c r="B187" s="39" t="str">
        <v>MORSHED CHOWDHURY</v>
      </c>
      <c r="C187" s="48" t="str">
        <v>Week2</v>
      </c>
      <c r="D187" s="97">
        <v>45734</v>
      </c>
      <c r="E187" s="43">
        <v>9.07</v>
      </c>
      <c r="F187" s="120">
        <v>0</v>
      </c>
      <c r="G187" s="118">
        <v>0</v>
      </c>
      <c r="H187" s="43">
        <v>0</v>
      </c>
      <c r="I187" s="43">
        <v>0</v>
      </c>
    </row>
    <row r="188" spans="2:9" x14ac:dyDescent="0.25">
      <c r="B188" s="39" t="str">
        <v>MORSHED CHOWDHURY</v>
      </c>
      <c r="C188" s="48" t="str">
        <v>Week2</v>
      </c>
      <c r="D188" s="97">
        <v>45735</v>
      </c>
      <c r="E188" s="43">
        <v>9.0949999999999989</v>
      </c>
      <c r="F188" s="120">
        <v>0</v>
      </c>
      <c r="G188" s="118">
        <v>0</v>
      </c>
      <c r="H188" s="43">
        <v>0</v>
      </c>
      <c r="I188" s="43">
        <v>0</v>
      </c>
    </row>
    <row r="189" spans="2:9" x14ac:dyDescent="0.25">
      <c r="B189" s="39" t="str">
        <v>MORSHED CHOWDHURY</v>
      </c>
      <c r="C189" s="48" t="str">
        <v>Week2</v>
      </c>
      <c r="D189" s="97">
        <v>45736</v>
      </c>
      <c r="E189" s="43">
        <v>9.0352777777777771</v>
      </c>
      <c r="F189" s="120">
        <v>0</v>
      </c>
      <c r="G189" s="118">
        <v>0</v>
      </c>
      <c r="H189" s="43">
        <v>0</v>
      </c>
      <c r="I189" s="43">
        <v>0</v>
      </c>
    </row>
    <row r="190" spans="2:9" x14ac:dyDescent="0.25">
      <c r="B190" s="39" t="str">
        <v>MORSHED CHOWDHURY</v>
      </c>
      <c r="C190" s="48" t="str">
        <v>Week2</v>
      </c>
      <c r="D190" s="97">
        <v>45738</v>
      </c>
      <c r="E190" s="43">
        <v>9.0533333333333328</v>
      </c>
      <c r="F190" s="120">
        <v>0</v>
      </c>
      <c r="G190" s="118">
        <v>0</v>
      </c>
      <c r="H190" s="43">
        <v>0</v>
      </c>
      <c r="I190" s="43">
        <v>0</v>
      </c>
    </row>
    <row r="191" spans="2:9" x14ac:dyDescent="0.25">
      <c r="B191" s="39" t="str">
        <v>MORSHED CHOWDHURY</v>
      </c>
      <c r="C191" s="48" t="str">
        <v>Week2</v>
      </c>
      <c r="D191" s="97">
        <v>45739</v>
      </c>
      <c r="E191" s="43">
        <v>8.8944444444444439</v>
      </c>
      <c r="F191" s="120">
        <v>0</v>
      </c>
      <c r="G191" s="118">
        <v>0</v>
      </c>
      <c r="H191" s="43">
        <v>0</v>
      </c>
      <c r="I191" s="43">
        <v>0</v>
      </c>
    </row>
    <row r="192" spans="2:9" x14ac:dyDescent="0.25">
      <c r="B192" s="39" t="str">
        <v>TONYA SMITH</v>
      </c>
      <c r="C192" s="48" t="str">
        <v>Week2</v>
      </c>
      <c r="D192" s="97">
        <v>45733</v>
      </c>
      <c r="E192" s="43">
        <v>9.0769999999999982</v>
      </c>
      <c r="F192" s="120">
        <v>0</v>
      </c>
      <c r="G192" s="118">
        <v>0</v>
      </c>
      <c r="H192" s="43">
        <v>0</v>
      </c>
      <c r="I192" s="43">
        <v>0</v>
      </c>
    </row>
    <row r="193" spans="2:9" x14ac:dyDescent="0.25">
      <c r="B193" s="39" t="str">
        <v>TONYA SMITH</v>
      </c>
      <c r="C193" s="48" t="str">
        <v>Week2</v>
      </c>
      <c r="D193" s="97">
        <v>45734</v>
      </c>
      <c r="E193" s="43">
        <v>9.0513888888888872</v>
      </c>
      <c r="F193" s="120">
        <v>0</v>
      </c>
      <c r="G193" s="118">
        <v>0</v>
      </c>
      <c r="H193" s="43">
        <v>0</v>
      </c>
      <c r="I193" s="43">
        <v>0</v>
      </c>
    </row>
    <row r="194" spans="2:9" x14ac:dyDescent="0.25">
      <c r="B194" s="39" t="str">
        <v>TONYA SMITH</v>
      </c>
      <c r="C194" s="48" t="str">
        <v>Week2</v>
      </c>
      <c r="D194" s="97">
        <v>45735</v>
      </c>
      <c r="E194" s="43">
        <v>9.0549999999999997</v>
      </c>
      <c r="F194" s="120">
        <v>0</v>
      </c>
      <c r="G194" s="118">
        <v>0</v>
      </c>
      <c r="H194" s="43">
        <v>0</v>
      </c>
      <c r="I194" s="43">
        <v>0</v>
      </c>
    </row>
    <row r="195" spans="2:9" x14ac:dyDescent="0.25">
      <c r="B195" s="39" t="str">
        <v>TONYA SMITH</v>
      </c>
      <c r="C195" s="48" t="str">
        <v>Week2</v>
      </c>
      <c r="D195" s="97">
        <v>45736</v>
      </c>
      <c r="E195" s="43">
        <v>9.0722222222222211</v>
      </c>
      <c r="F195" s="120">
        <v>0</v>
      </c>
      <c r="G195" s="118">
        <v>0</v>
      </c>
      <c r="H195" s="43">
        <v>0</v>
      </c>
      <c r="I195" s="43">
        <v>0</v>
      </c>
    </row>
  </sheetData>
  <protectedRanges>
    <protectedRange sqref="A2:C2" name="Range1"/>
  </protectedRanges>
  <mergeCells count="10">
    <mergeCell ref="A2:B2"/>
    <mergeCell ref="E7:F7"/>
    <mergeCell ref="B13:I13"/>
    <mergeCell ref="R13:V13"/>
    <mergeCell ref="D1:J1"/>
    <mergeCell ref="K13:P13"/>
    <mergeCell ref="B7:C7"/>
    <mergeCell ref="H7:I7"/>
    <mergeCell ref="N7:V7"/>
    <mergeCell ref="M1:V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2BC1C4-A4E8-43AF-B9E7-6D435FC28D61}">
          <x14:formula1>
            <xm:f>_xlfn.ANCHORARRAY(Div3PartnerList!$K$3)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CAD91-A9F9-451F-924F-31D8F237FDFD}">
  <sheetPr codeName="Sheet25"/>
  <dimension ref="A1:A30"/>
  <sheetViews>
    <sheetView workbookViewId="0">
      <selection activeCell="C4" sqref="C4"/>
    </sheetView>
  </sheetViews>
  <sheetFormatPr defaultRowHeight="15" x14ac:dyDescent="0.25"/>
  <cols>
    <col min="1" max="1" width="35" bestFit="1" customWidth="1"/>
  </cols>
  <sheetData>
    <row r="1" spans="1:1" x14ac:dyDescent="0.25">
      <c r="A1" t="str" cm="1">
        <f t="array" ref="A1:A30">_xlfn.UNIQUE(ALLDiv3PartnerList[PARTNER NAME])</f>
        <v>MELINIO TRANSIT (TX)</v>
      </c>
    </row>
    <row r="2" spans="1:1" x14ac:dyDescent="0.25">
      <c r="A2" t="str">
        <v>CEASAR WS LLC</v>
      </c>
    </row>
    <row r="3" spans="1:1" x14ac:dyDescent="0.25">
      <c r="A3" t="str">
        <v>HUNDREDFOLD SERVICES, LLC</v>
      </c>
    </row>
    <row r="4" spans="1:1" x14ac:dyDescent="0.25">
      <c r="A4" t="str">
        <v>BROOKES TRANSPORTATION, LLC</v>
      </c>
    </row>
    <row r="5" spans="1:1" x14ac:dyDescent="0.25">
      <c r="A5" t="str">
        <v>ASH ELITE TRANSPORTATION</v>
      </c>
    </row>
    <row r="6" spans="1:1" x14ac:dyDescent="0.25">
      <c r="A6" t="str">
        <v>ORION TRANSIT, LLC</v>
      </c>
    </row>
    <row r="7" spans="1:1" x14ac:dyDescent="0.25">
      <c r="A7" t="str">
        <v>LA PATRONA SERVICES LLC</v>
      </c>
    </row>
    <row r="8" spans="1:1" x14ac:dyDescent="0.25">
      <c r="A8" t="str">
        <v>ROYAL T KARE LLC</v>
      </c>
    </row>
    <row r="9" spans="1:1" x14ac:dyDescent="0.25">
      <c r="A9" t="str">
        <v>BRANDON JACKSON</v>
      </c>
    </row>
    <row r="10" spans="1:1" x14ac:dyDescent="0.25">
      <c r="A10" t="str">
        <v>BM3 TRANSPORTATION LLC</v>
      </c>
    </row>
    <row r="11" spans="1:1" x14ac:dyDescent="0.25">
      <c r="A11" t="str">
        <v>BOM TRANSPORTATION</v>
      </c>
    </row>
    <row r="12" spans="1:1" x14ac:dyDescent="0.25">
      <c r="A12" t="str">
        <v>PICKUP PARTNERS LLC</v>
      </c>
    </row>
    <row r="13" spans="1:1" x14ac:dyDescent="0.25">
      <c r="A13" t="str">
        <v>ANGELS WAY TRANSIT</v>
      </c>
    </row>
    <row r="14" spans="1:1" x14ac:dyDescent="0.25">
      <c r="A14" t="str">
        <v>DAESHA SAFE TRANSPORT</v>
      </c>
    </row>
    <row r="15" spans="1:1" x14ac:dyDescent="0.25">
      <c r="A15" t="str">
        <v>ON-DIME LLC</v>
      </c>
    </row>
    <row r="16" spans="1:1" x14ac:dyDescent="0.25">
      <c r="A16" t="str">
        <v>LIZZY'S TRANSPORTATION LLC</v>
      </c>
    </row>
    <row r="17" spans="1:1" x14ac:dyDescent="0.25">
      <c r="A17" t="str">
        <v>ON THE MOVE LLC</v>
      </c>
    </row>
    <row r="18" spans="1:1" x14ac:dyDescent="0.25">
      <c r="A18" t="str">
        <v>RESILIENT LOGISTICS MGMT LLC</v>
      </c>
    </row>
    <row r="19" spans="1:1" x14ac:dyDescent="0.25">
      <c r="A19" t="str">
        <v>LADY K HEALTHCARE</v>
      </c>
    </row>
    <row r="20" spans="1:1" x14ac:dyDescent="0.25">
      <c r="A20" t="str">
        <v>LAQUESHA HENDERSON</v>
      </c>
    </row>
    <row r="21" spans="1:1" x14ac:dyDescent="0.25">
      <c r="A21" t="str">
        <v>LOVEDAY IGWE</v>
      </c>
    </row>
    <row r="22" spans="1:1" x14ac:dyDescent="0.25">
      <c r="A22" t="str">
        <v>HUB SOLUTIONS</v>
      </c>
    </row>
    <row r="23" spans="1:1" x14ac:dyDescent="0.25">
      <c r="A23" t="str">
        <v>QUNIFIA JACKSON</v>
      </c>
    </row>
    <row r="24" spans="1:1" x14ac:dyDescent="0.25">
      <c r="A24" t="str">
        <v>INNER CITY LOGISTICS LLC</v>
      </c>
    </row>
    <row r="25" spans="1:1" x14ac:dyDescent="0.25">
      <c r="A25" t="str">
        <v>LYNN TRAVELING</v>
      </c>
    </row>
    <row r="26" spans="1:1" x14ac:dyDescent="0.25">
      <c r="A26" t="str">
        <v>BREISHABREE TRANSPORTATION LLC</v>
      </c>
    </row>
    <row r="27" spans="1:1" x14ac:dyDescent="0.25">
      <c r="A27" t="str">
        <v>SERENITY CARE TRANSPORTATION</v>
      </c>
    </row>
    <row r="28" spans="1:1" x14ac:dyDescent="0.25">
      <c r="A28" t="str">
        <v>TRAVEL GALS AND GENTS LLC</v>
      </c>
    </row>
    <row r="29" spans="1:1" x14ac:dyDescent="0.25">
      <c r="A29" t="str">
        <v>BTS INVESTORS GROUP, LLC</v>
      </c>
    </row>
    <row r="30" spans="1:1" x14ac:dyDescent="0.25">
      <c r="A30" t="str">
        <v>UAD TRANSPORTATION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2BA2D-A33F-42CD-B767-1FD60A3159F4}">
  <sheetPr codeName="Sheet24"/>
  <dimension ref="A1:H10"/>
  <sheetViews>
    <sheetView workbookViewId="0">
      <selection activeCell="D12" sqref="D12"/>
    </sheetView>
  </sheetViews>
  <sheetFormatPr defaultRowHeight="15" x14ac:dyDescent="0.25"/>
  <cols>
    <col min="1" max="1" width="22.5703125" style="39" customWidth="1"/>
    <col min="2" max="2" width="13.7109375" style="43" customWidth="1"/>
    <col min="3" max="3" width="12.42578125" style="42" bestFit="1" customWidth="1"/>
    <col min="4" max="4" width="10.85546875" bestFit="1" customWidth="1"/>
    <col min="8" max="8" width="31.5703125" style="42" bestFit="1" customWidth="1"/>
  </cols>
  <sheetData>
    <row r="1" spans="1:8" x14ac:dyDescent="0.25">
      <c r="A1" s="93" t="s">
        <v>105</v>
      </c>
      <c r="B1" s="154" t="s">
        <v>106</v>
      </c>
      <c r="C1" s="145" t="s">
        <v>107</v>
      </c>
      <c r="D1" s="142" t="s">
        <v>108</v>
      </c>
    </row>
    <row r="2" spans="1:8" x14ac:dyDescent="0.25">
      <c r="A2" s="39" t="s">
        <v>109</v>
      </c>
      <c r="B2" s="43">
        <f>SUM(ADA[Total Duty Duration (hours)])</f>
        <v>3172.299999999997</v>
      </c>
      <c r="D2" s="152">
        <f t="shared" ref="D2" si="0">B2/$B$2</f>
        <v>1</v>
      </c>
    </row>
    <row r="3" spans="1:8" x14ac:dyDescent="0.25">
      <c r="A3" s="39" t="s">
        <v>62</v>
      </c>
      <c r="B3" s="43">
        <f>SUM(ADA[Core Hours Worked])</f>
        <v>3126.4980555555558</v>
      </c>
      <c r="C3" s="146"/>
      <c r="D3" s="152">
        <f>B3/$B$2</f>
        <v>0.98556191266764137</v>
      </c>
      <c r="F3" s="142" t="s">
        <v>110</v>
      </c>
    </row>
    <row r="4" spans="1:8" x14ac:dyDescent="0.25">
      <c r="A4" s="93" t="s">
        <v>111</v>
      </c>
      <c r="B4" s="154">
        <f>SUM(ADA[Pay Hours])</f>
        <v>0</v>
      </c>
      <c r="C4" s="147">
        <f>B4*$F$4</f>
        <v>0</v>
      </c>
      <c r="D4" s="152">
        <f>B4/$B$2</f>
        <v>0</v>
      </c>
      <c r="F4" s="153">
        <v>32</v>
      </c>
      <c r="H4" s="145" t="s">
        <v>112</v>
      </c>
    </row>
    <row r="5" spans="1:8" x14ac:dyDescent="0.25">
      <c r="A5" s="144" t="s">
        <v>48</v>
      </c>
      <c r="B5" s="155">
        <f>SUM(ADA[Total Revenue Hours])</f>
        <v>2654.24</v>
      </c>
      <c r="C5" s="148">
        <f t="shared" ref="C5:C6" si="1">B5*$F$4</f>
        <v>84935.679999999993</v>
      </c>
      <c r="D5" s="152">
        <f>B5/$B$2</f>
        <v>0.83669262049617066</v>
      </c>
      <c r="H5" s="143">
        <f>SUM(ADAHours[Total Earnings])</f>
        <v>69352.256000000023</v>
      </c>
    </row>
    <row r="6" spans="1:8" x14ac:dyDescent="0.25">
      <c r="A6" s="39" t="s">
        <v>17</v>
      </c>
      <c r="B6" s="43">
        <f>SUM(ADA[Bonus Hours])</f>
        <v>0</v>
      </c>
      <c r="C6" s="149">
        <f t="shared" si="1"/>
        <v>0</v>
      </c>
      <c r="D6" s="152">
        <f>B6/$B$2</f>
        <v>0</v>
      </c>
    </row>
    <row r="7" spans="1:8" x14ac:dyDescent="0.25">
      <c r="A7" s="150" t="s">
        <v>113</v>
      </c>
      <c r="B7" s="156">
        <f>SUM(B5:B6)</f>
        <v>2654.24</v>
      </c>
      <c r="C7" s="151">
        <f>SUM(C5:C6)</f>
        <v>84935.679999999993</v>
      </c>
      <c r="F7" s="142"/>
    </row>
    <row r="8" spans="1:8" x14ac:dyDescent="0.25">
      <c r="C8" s="146"/>
    </row>
    <row r="9" spans="1:8" x14ac:dyDescent="0.25">
      <c r="C9" s="146"/>
    </row>
    <row r="10" spans="1:8" x14ac:dyDescent="0.25">
      <c r="C10" s="1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13CF6-3695-4CC5-A1DB-1DAB23C107F8}">
  <sheetPr codeName="Sheet11">
    <tabColor rgb="FFFF0000"/>
  </sheetPr>
  <dimension ref="A1:S19"/>
  <sheetViews>
    <sheetView showGridLines="0" zoomScale="90" zoomScaleNormal="90" workbookViewId="0">
      <selection activeCell="O14" sqref="O14"/>
    </sheetView>
  </sheetViews>
  <sheetFormatPr defaultRowHeight="15" x14ac:dyDescent="0.25"/>
  <cols>
    <col min="1" max="1" width="24.42578125" bestFit="1" customWidth="1"/>
    <col min="2" max="2" width="32" bestFit="1" customWidth="1"/>
    <col min="3" max="3" width="11.5703125" bestFit="1" customWidth="1"/>
    <col min="5" max="5" width="15.140625" bestFit="1" customWidth="1"/>
    <col min="6" max="6" width="17.85546875" bestFit="1" customWidth="1"/>
    <col min="8" max="8" width="15.140625" bestFit="1" customWidth="1"/>
    <col min="9" max="9" width="17.85546875" bestFit="1" customWidth="1"/>
    <col min="11" max="11" width="15.140625" bestFit="1" customWidth="1"/>
    <col min="12" max="12" width="17.85546875" bestFit="1" customWidth="1"/>
    <col min="13" max="13" width="8.85546875" customWidth="1"/>
    <col min="14" max="14" width="13.28515625" bestFit="1" customWidth="1"/>
    <col min="15" max="15" width="7.140625" customWidth="1"/>
    <col min="16" max="16" width="15.140625" bestFit="1" customWidth="1"/>
    <col min="17" max="17" width="20.28515625" bestFit="1" customWidth="1"/>
    <col min="18" max="18" width="8.140625" customWidth="1"/>
    <col min="19" max="19" width="13.28515625" bestFit="1" customWidth="1"/>
  </cols>
  <sheetData>
    <row r="1" spans="1:19" ht="14.45" customHeight="1" x14ac:dyDescent="0.25">
      <c r="A1" s="184" t="s">
        <v>114</v>
      </c>
      <c r="B1" s="184"/>
      <c r="C1" s="184"/>
    </row>
    <row r="2" spans="1:19" ht="60" x14ac:dyDescent="0.25">
      <c r="A2" s="184"/>
      <c r="B2" s="184"/>
      <c r="C2" s="184"/>
      <c r="E2" s="116" t="s">
        <v>115</v>
      </c>
      <c r="H2" s="116" t="s">
        <v>116</v>
      </c>
      <c r="K2" s="116" t="s">
        <v>117</v>
      </c>
      <c r="N2" s="116" t="s">
        <v>118</v>
      </c>
      <c r="P2" s="116" t="s">
        <v>119</v>
      </c>
      <c r="S2" s="116" t="s">
        <v>120</v>
      </c>
    </row>
    <row r="4" spans="1:19" x14ac:dyDescent="0.25">
      <c r="E4" s="3" t="s">
        <v>46</v>
      </c>
      <c r="F4" t="s">
        <v>11615</v>
      </c>
      <c r="H4" s="3" t="s">
        <v>46</v>
      </c>
      <c r="I4" t="s">
        <v>11615</v>
      </c>
      <c r="K4" s="3" t="s">
        <v>46</v>
      </c>
      <c r="L4" t="s">
        <v>11615</v>
      </c>
      <c r="N4" s="3" t="s">
        <v>121</v>
      </c>
      <c r="P4" s="3" t="s">
        <v>46</v>
      </c>
      <c r="Q4" t="s">
        <v>11615</v>
      </c>
      <c r="S4" s="3" t="s">
        <v>121</v>
      </c>
    </row>
    <row r="5" spans="1:19" x14ac:dyDescent="0.25">
      <c r="N5" s="88" t="s">
        <v>122</v>
      </c>
      <c r="S5" s="88" t="s">
        <v>122</v>
      </c>
    </row>
    <row r="6" spans="1:19" x14ac:dyDescent="0.25">
      <c r="E6" s="3" t="s">
        <v>121</v>
      </c>
      <c r="H6" s="3" t="s">
        <v>121</v>
      </c>
      <c r="K6" s="3" t="s">
        <v>121</v>
      </c>
      <c r="N6" s="88" t="s">
        <v>123</v>
      </c>
      <c r="P6" s="3" t="s">
        <v>121</v>
      </c>
      <c r="Q6" t="s">
        <v>124</v>
      </c>
      <c r="S6" s="88" t="s">
        <v>123</v>
      </c>
    </row>
    <row r="7" spans="1:19" x14ac:dyDescent="0.25">
      <c r="E7" s="88" t="s">
        <v>123</v>
      </c>
      <c r="H7" s="88" t="s">
        <v>123</v>
      </c>
      <c r="K7" s="88" t="s">
        <v>123</v>
      </c>
      <c r="P7" s="88" t="s">
        <v>123</v>
      </c>
    </row>
    <row r="9" spans="1:19" x14ac:dyDescent="0.25">
      <c r="A9" s="3" t="s">
        <v>121</v>
      </c>
      <c r="B9" t="s">
        <v>125</v>
      </c>
    </row>
    <row r="10" spans="1:19" x14ac:dyDescent="0.25">
      <c r="A10" s="88" t="s">
        <v>126</v>
      </c>
      <c r="B10">
        <v>111.04394444444443</v>
      </c>
    </row>
    <row r="11" spans="1:19" x14ac:dyDescent="0.25">
      <c r="A11" s="169" t="s">
        <v>127</v>
      </c>
      <c r="B11">
        <v>54.099999999999994</v>
      </c>
    </row>
    <row r="12" spans="1:19" x14ac:dyDescent="0.25">
      <c r="A12" s="169" t="s">
        <v>128</v>
      </c>
      <c r="B12">
        <v>56.94394444444444</v>
      </c>
    </row>
    <row r="13" spans="1:19" x14ac:dyDescent="0.25">
      <c r="A13" s="88" t="s">
        <v>129</v>
      </c>
      <c r="B13">
        <v>80.633611111111108</v>
      </c>
    </row>
    <row r="14" spans="1:19" x14ac:dyDescent="0.25">
      <c r="A14" s="169" t="s">
        <v>127</v>
      </c>
      <c r="B14">
        <v>41.923611111111114</v>
      </c>
    </row>
    <row r="15" spans="1:19" x14ac:dyDescent="0.25">
      <c r="A15" s="169" t="s">
        <v>128</v>
      </c>
      <c r="B15">
        <v>38.709999999999994</v>
      </c>
    </row>
    <row r="16" spans="1:19" x14ac:dyDescent="0.25">
      <c r="A16" s="88" t="s">
        <v>130</v>
      </c>
      <c r="B16">
        <v>95.916666666666671</v>
      </c>
    </row>
    <row r="17" spans="1:2" x14ac:dyDescent="0.25">
      <c r="A17" s="169" t="s">
        <v>127</v>
      </c>
      <c r="B17">
        <v>47.326666666666668</v>
      </c>
    </row>
    <row r="18" spans="1:2" x14ac:dyDescent="0.25">
      <c r="A18" s="169" t="s">
        <v>128</v>
      </c>
      <c r="B18">
        <v>48.59</v>
      </c>
    </row>
    <row r="19" spans="1:2" x14ac:dyDescent="0.25">
      <c r="A19" s="88" t="s">
        <v>123</v>
      </c>
      <c r="B19">
        <v>287.59422222222224</v>
      </c>
    </row>
  </sheetData>
  <mergeCells count="1">
    <mergeCell ref="A1:C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E6B59-F229-4503-B881-473FD1BC70B4}">
  <sheetPr codeName="Sheet21"/>
  <dimension ref="A1:F5"/>
  <sheetViews>
    <sheetView workbookViewId="0">
      <selection activeCell="I3" sqref="I3"/>
    </sheetView>
  </sheetViews>
  <sheetFormatPr defaultRowHeight="15" x14ac:dyDescent="0.25"/>
  <cols>
    <col min="1" max="1" width="11.85546875" bestFit="1" customWidth="1"/>
    <col min="2" max="2" width="13.28515625" bestFit="1" customWidth="1"/>
    <col min="3" max="3" width="20.140625" bestFit="1" customWidth="1"/>
    <col min="4" max="4" width="15.85546875" bestFit="1" customWidth="1"/>
    <col min="5" max="5" width="20.28515625" bestFit="1" customWidth="1"/>
    <col min="6" max="6" width="24.5703125" bestFit="1" customWidth="1"/>
  </cols>
  <sheetData>
    <row r="1" spans="1:6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46</v>
      </c>
    </row>
    <row r="2" spans="1:6" x14ac:dyDescent="0.25">
      <c r="A2" t="s">
        <v>11607</v>
      </c>
      <c r="B2" t="s">
        <v>11608</v>
      </c>
      <c r="C2">
        <v>41</v>
      </c>
      <c r="D2">
        <v>123</v>
      </c>
      <c r="E2" t="s">
        <v>211</v>
      </c>
      <c r="F2" t="s">
        <v>189</v>
      </c>
    </row>
    <row r="3" spans="1:6" x14ac:dyDescent="0.25">
      <c r="A3" t="s">
        <v>11609</v>
      </c>
      <c r="B3" t="s">
        <v>11610</v>
      </c>
      <c r="C3">
        <v>53</v>
      </c>
      <c r="D3">
        <v>159</v>
      </c>
      <c r="E3" t="s">
        <v>143</v>
      </c>
      <c r="F3" t="s">
        <v>144</v>
      </c>
    </row>
    <row r="4" spans="1:6" x14ac:dyDescent="0.25">
      <c r="A4" t="s">
        <v>11611</v>
      </c>
      <c r="B4" t="s">
        <v>11612</v>
      </c>
      <c r="C4">
        <v>15</v>
      </c>
      <c r="D4">
        <v>45</v>
      </c>
      <c r="E4" t="s">
        <v>149</v>
      </c>
      <c r="F4" t="s">
        <v>150</v>
      </c>
    </row>
    <row r="5" spans="1:6" x14ac:dyDescent="0.25">
      <c r="A5" t="s">
        <v>11613</v>
      </c>
      <c r="B5" t="s">
        <v>11614</v>
      </c>
      <c r="C5">
        <v>11</v>
      </c>
      <c r="D5">
        <v>33</v>
      </c>
      <c r="E5" t="s">
        <v>212</v>
      </c>
      <c r="F5" t="s">
        <v>199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B244E-2B6F-487B-93A0-FF29E6AEF935}">
  <sheetPr codeName="Sheet28"/>
  <dimension ref="A1:J31"/>
  <sheetViews>
    <sheetView workbookViewId="0">
      <selection activeCell="H36" sqref="H36"/>
    </sheetView>
  </sheetViews>
  <sheetFormatPr defaultRowHeight="15" x14ac:dyDescent="0.25"/>
  <cols>
    <col min="1" max="1" width="12.5703125" bestFit="1" customWidth="1"/>
    <col min="2" max="2" width="24.140625" bestFit="1" customWidth="1"/>
    <col min="3" max="3" width="30.140625" customWidth="1"/>
    <col min="4" max="4" width="26.5703125" customWidth="1"/>
    <col min="5" max="5" width="24.140625" bestFit="1" customWidth="1"/>
    <col min="7" max="7" width="12.5703125" bestFit="1" customWidth="1"/>
    <col min="8" max="8" width="24.140625" bestFit="1" customWidth="1"/>
    <col min="9" max="9" width="20.7109375" bestFit="1" customWidth="1"/>
    <col min="10" max="10" width="33.28515625" bestFit="1" customWidth="1"/>
  </cols>
  <sheetData>
    <row r="1" spans="1:10" ht="18.75" x14ac:dyDescent="0.3">
      <c r="A1" s="185" t="s">
        <v>159</v>
      </c>
      <c r="B1" s="185"/>
      <c r="C1" s="185"/>
      <c r="D1" s="185"/>
      <c r="G1" s="185" t="s">
        <v>160</v>
      </c>
      <c r="H1" s="185"/>
      <c r="I1" s="185"/>
      <c r="J1" s="185"/>
    </row>
    <row r="3" spans="1:10" x14ac:dyDescent="0.25">
      <c r="A3" s="3" t="s">
        <v>121</v>
      </c>
      <c r="B3" t="s">
        <v>161</v>
      </c>
      <c r="C3" t="s">
        <v>162</v>
      </c>
      <c r="D3" t="s">
        <v>163</v>
      </c>
      <c r="G3" s="3" t="s">
        <v>121</v>
      </c>
      <c r="H3" t="s">
        <v>161</v>
      </c>
      <c r="I3" t="s">
        <v>162</v>
      </c>
      <c r="J3" t="s">
        <v>163</v>
      </c>
    </row>
    <row r="4" spans="1:10" x14ac:dyDescent="0.25">
      <c r="A4" s="88" t="s">
        <v>127</v>
      </c>
      <c r="B4">
        <v>1507.1677777777777</v>
      </c>
      <c r="C4">
        <v>1611</v>
      </c>
      <c r="D4">
        <v>1284.9900000000002</v>
      </c>
      <c r="G4" s="88" t="s">
        <v>127</v>
      </c>
      <c r="H4">
        <v>152.48000000000002</v>
      </c>
      <c r="I4">
        <v>156</v>
      </c>
      <c r="J4">
        <v>126.96999999999998</v>
      </c>
    </row>
    <row r="5" spans="1:10" x14ac:dyDescent="0.25">
      <c r="A5" s="88" t="s">
        <v>128</v>
      </c>
      <c r="B5">
        <v>1308.870277777778</v>
      </c>
      <c r="C5">
        <v>1407</v>
      </c>
      <c r="D5">
        <v>1105.5999999999999</v>
      </c>
      <c r="G5" s="88" t="s">
        <v>128</v>
      </c>
      <c r="H5">
        <v>157.98000000000002</v>
      </c>
      <c r="I5">
        <v>183</v>
      </c>
      <c r="J5">
        <v>136.67999999999998</v>
      </c>
    </row>
    <row r="6" spans="1:10" x14ac:dyDescent="0.25">
      <c r="A6" s="88" t="s">
        <v>123</v>
      </c>
      <c r="B6">
        <v>2816.0380555555557</v>
      </c>
      <c r="C6">
        <v>3018</v>
      </c>
      <c r="D6">
        <v>2390.59</v>
      </c>
      <c r="G6" s="88" t="s">
        <v>123</v>
      </c>
      <c r="H6">
        <v>310.46000000000004</v>
      </c>
      <c r="I6">
        <v>339</v>
      </c>
      <c r="J6">
        <v>263.64999999999998</v>
      </c>
    </row>
    <row r="11" spans="1:10" x14ac:dyDescent="0.25">
      <c r="C11" s="142" t="s">
        <v>164</v>
      </c>
      <c r="D11" s="167">
        <f>GETPIVOTDATA("Sum of Core Hours Worked",$A$3)+GETPIVOTDATA("Sum of Core Hours Worked",$G$3)</f>
        <v>3126.4980555555558</v>
      </c>
    </row>
    <row r="12" spans="1:10" x14ac:dyDescent="0.25">
      <c r="C12" s="142" t="s">
        <v>49</v>
      </c>
      <c r="D12" s="142">
        <f>GETPIVOTDATA("Sum of Total Boardings",$A$3)+GETPIVOTDATA("Sum of Total Boardings",$G$3)</f>
        <v>3357</v>
      </c>
    </row>
    <row r="13" spans="1:10" x14ac:dyDescent="0.25">
      <c r="C13" s="142" t="s">
        <v>165</v>
      </c>
      <c r="D13" s="142">
        <f>GETPIVOTDATA("Sum of Total Revenue Hours - Original",$A$3)+GETPIVOTDATA("Sum of Total Revenue Hours - Original",$G$3)</f>
        <v>2654.2400000000002</v>
      </c>
    </row>
    <row r="14" spans="1:10" x14ac:dyDescent="0.25">
      <c r="C14" s="142" t="s">
        <v>11616</v>
      </c>
      <c r="D14" s="142">
        <v>2991.33</v>
      </c>
    </row>
    <row r="15" spans="1:10" x14ac:dyDescent="0.25">
      <c r="C15" s="142" t="s">
        <v>1384</v>
      </c>
      <c r="D15">
        <f>+D13-D14</f>
        <v>-337.08999999999969</v>
      </c>
    </row>
    <row r="21" spans="1:5" x14ac:dyDescent="0.25">
      <c r="A21" s="3" t="s">
        <v>121</v>
      </c>
      <c r="B21" t="s">
        <v>161</v>
      </c>
      <c r="D21" s="3" t="s">
        <v>121</v>
      </c>
      <c r="E21" t="s">
        <v>161</v>
      </c>
    </row>
    <row r="22" spans="1:5" x14ac:dyDescent="0.25">
      <c r="A22" s="88" t="s">
        <v>127</v>
      </c>
      <c r="B22">
        <v>1795.7186111111107</v>
      </c>
      <c r="D22" s="88" t="s">
        <v>128</v>
      </c>
      <c r="E22">
        <v>7.5639444444444441</v>
      </c>
    </row>
    <row r="23" spans="1:5" x14ac:dyDescent="0.25">
      <c r="A23" s="88" t="s">
        <v>128</v>
      </c>
      <c r="B23">
        <v>1827.6074999999996</v>
      </c>
      <c r="D23" s="88" t="s">
        <v>127</v>
      </c>
      <c r="E23">
        <v>16.380277777777778</v>
      </c>
    </row>
    <row r="24" spans="1:5" x14ac:dyDescent="0.25">
      <c r="A24" s="88" t="s">
        <v>123</v>
      </c>
      <c r="B24">
        <v>3623.3261111111105</v>
      </c>
      <c r="D24" s="88" t="s">
        <v>123</v>
      </c>
      <c r="E24">
        <v>23.944222222222223</v>
      </c>
    </row>
    <row r="29" spans="1:5" x14ac:dyDescent="0.25">
      <c r="B29" s="142" t="s">
        <v>164</v>
      </c>
      <c r="C29" s="167">
        <f>GETPIVOTDATA("Core Hours Worked",$A$21)+GETPIVOTDATA("Core Hours Worked",$D$21)</f>
        <v>3647.2703333333329</v>
      </c>
    </row>
    <row r="30" spans="1:5" x14ac:dyDescent="0.25">
      <c r="B30" s="142" t="s">
        <v>11616</v>
      </c>
      <c r="C30">
        <v>3642.76</v>
      </c>
    </row>
    <row r="31" spans="1:5" x14ac:dyDescent="0.25">
      <c r="B31" s="142" t="s">
        <v>1384</v>
      </c>
      <c r="C31" s="7">
        <f>+C29-C30</f>
        <v>4.51033333333271</v>
      </c>
    </row>
  </sheetData>
  <mergeCells count="2">
    <mergeCell ref="G1:J1"/>
    <mergeCell ref="A1:D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FEE1-B091-4D40-B4F9-99BCB3407B13}">
  <dimension ref="A1:P35"/>
  <sheetViews>
    <sheetView workbookViewId="0">
      <selection activeCell="H22" sqref="A2:P35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8.5703125" bestFit="1" customWidth="1"/>
    <col min="4" max="4" width="7.42578125" bestFit="1" customWidth="1"/>
    <col min="5" max="5" width="21.85546875" bestFit="1" customWidth="1"/>
    <col min="6" max="6" width="20.85546875" bestFit="1" customWidth="1"/>
    <col min="7" max="7" width="38" bestFit="1" customWidth="1"/>
    <col min="8" max="8" width="17" bestFit="1" customWidth="1"/>
    <col min="9" max="9" width="30.7109375" bestFit="1" customWidth="1"/>
    <col min="10" max="10" width="16.5703125" bestFit="1" customWidth="1"/>
    <col min="11" max="11" width="12.140625" bestFit="1" customWidth="1"/>
    <col min="12" max="12" width="21.7109375" bestFit="1" customWidth="1"/>
    <col min="13" max="13" width="20.42578125" bestFit="1" customWidth="1"/>
    <col min="14" max="14" width="17.42578125" bestFit="1" customWidth="1"/>
    <col min="15" max="15" width="19.85546875" bestFit="1" customWidth="1"/>
    <col min="16" max="16" width="9.5703125" bestFit="1" customWidth="1"/>
    <col min="17" max="17" width="19.85546875" bestFit="1" customWidth="1"/>
    <col min="18" max="18" width="9.5703125" bestFit="1" customWidth="1"/>
    <col min="19" max="19" width="9.28515625" customWidth="1"/>
  </cols>
  <sheetData>
    <row r="1" spans="1:16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49</v>
      </c>
      <c r="I1" t="s">
        <v>165</v>
      </c>
      <c r="J1" t="s">
        <v>166</v>
      </c>
      <c r="K1" t="s">
        <v>167</v>
      </c>
      <c r="L1" t="s">
        <v>168</v>
      </c>
      <c r="M1" t="s">
        <v>169</v>
      </c>
      <c r="N1" t="s">
        <v>170</v>
      </c>
      <c r="O1" t="s">
        <v>171</v>
      </c>
      <c r="P1" t="s">
        <v>172</v>
      </c>
    </row>
    <row r="2" spans="1:16" x14ac:dyDescent="0.25">
      <c r="A2" t="s">
        <v>126</v>
      </c>
      <c r="B2" t="s">
        <v>140</v>
      </c>
      <c r="C2" t="s">
        <v>127</v>
      </c>
      <c r="D2">
        <v>45726</v>
      </c>
      <c r="E2">
        <v>7.76</v>
      </c>
      <c r="F2">
        <v>9.5</v>
      </c>
      <c r="G2">
        <v>9.5</v>
      </c>
      <c r="H2">
        <v>12</v>
      </c>
      <c r="I2">
        <v>7.76</v>
      </c>
      <c r="J2">
        <v>5</v>
      </c>
      <c r="K2">
        <v>45</v>
      </c>
      <c r="L2">
        <v>40.159999999999997</v>
      </c>
      <c r="M2">
        <v>4.8400000000000007</v>
      </c>
      <c r="N2">
        <v>4.4622222222222216</v>
      </c>
      <c r="O2">
        <v>7.76</v>
      </c>
      <c r="P2" t="s">
        <v>66</v>
      </c>
    </row>
    <row r="3" spans="1:16" x14ac:dyDescent="0.25">
      <c r="A3" t="s">
        <v>126</v>
      </c>
      <c r="B3" t="s">
        <v>140</v>
      </c>
      <c r="C3" t="s">
        <v>127</v>
      </c>
      <c r="D3">
        <v>45727</v>
      </c>
      <c r="E3">
        <v>5.47</v>
      </c>
      <c r="F3">
        <v>10</v>
      </c>
      <c r="G3">
        <v>10</v>
      </c>
      <c r="H3">
        <v>7</v>
      </c>
      <c r="I3">
        <v>5.47</v>
      </c>
      <c r="J3">
        <v>5</v>
      </c>
      <c r="K3">
        <v>45</v>
      </c>
      <c r="L3">
        <v>40.159999999999997</v>
      </c>
      <c r="M3">
        <v>4.8400000000000007</v>
      </c>
      <c r="N3">
        <v>4.4622222222222216</v>
      </c>
      <c r="O3">
        <v>5.47</v>
      </c>
      <c r="P3" t="s">
        <v>66</v>
      </c>
    </row>
    <row r="4" spans="1:16" x14ac:dyDescent="0.25">
      <c r="A4" t="s">
        <v>126</v>
      </c>
      <c r="B4" t="s">
        <v>140</v>
      </c>
      <c r="C4" t="s">
        <v>127</v>
      </c>
      <c r="D4">
        <v>45728</v>
      </c>
      <c r="E4">
        <v>7.88</v>
      </c>
      <c r="F4">
        <v>10</v>
      </c>
      <c r="G4">
        <v>10</v>
      </c>
      <c r="H4">
        <v>11</v>
      </c>
      <c r="I4">
        <v>7.88</v>
      </c>
      <c r="J4">
        <v>5</v>
      </c>
      <c r="K4">
        <v>45</v>
      </c>
      <c r="L4">
        <v>40.159999999999997</v>
      </c>
      <c r="M4">
        <v>4.8400000000000007</v>
      </c>
      <c r="N4">
        <v>4.4622222222222216</v>
      </c>
      <c r="O4">
        <v>7.88</v>
      </c>
      <c r="P4" t="s">
        <v>66</v>
      </c>
    </row>
    <row r="5" spans="1:16" x14ac:dyDescent="0.25">
      <c r="A5" t="s">
        <v>126</v>
      </c>
      <c r="B5" t="s">
        <v>140</v>
      </c>
      <c r="C5" t="s">
        <v>127</v>
      </c>
      <c r="D5">
        <v>45729</v>
      </c>
      <c r="E5">
        <v>7.05</v>
      </c>
      <c r="F5">
        <v>8.5</v>
      </c>
      <c r="G5">
        <v>8.5</v>
      </c>
      <c r="H5">
        <v>9</v>
      </c>
      <c r="I5">
        <v>7.05</v>
      </c>
      <c r="J5">
        <v>5</v>
      </c>
      <c r="K5">
        <v>45</v>
      </c>
      <c r="L5">
        <v>40.159999999999997</v>
      </c>
      <c r="M5">
        <v>4.8400000000000007</v>
      </c>
      <c r="N5">
        <v>4.4622222222222216</v>
      </c>
      <c r="O5">
        <v>7.05</v>
      </c>
      <c r="P5" t="s">
        <v>66</v>
      </c>
    </row>
    <row r="6" spans="1:16" x14ac:dyDescent="0.25">
      <c r="A6" t="s">
        <v>126</v>
      </c>
      <c r="B6" t="s">
        <v>140</v>
      </c>
      <c r="C6" t="s">
        <v>127</v>
      </c>
      <c r="D6">
        <v>45730</v>
      </c>
      <c r="E6">
        <v>12</v>
      </c>
      <c r="F6">
        <v>14</v>
      </c>
      <c r="G6">
        <v>14</v>
      </c>
      <c r="H6">
        <v>13</v>
      </c>
      <c r="I6">
        <v>12</v>
      </c>
      <c r="J6">
        <v>5</v>
      </c>
      <c r="K6">
        <v>45</v>
      </c>
      <c r="L6">
        <v>40.159999999999997</v>
      </c>
      <c r="M6">
        <v>4.8400000000000007</v>
      </c>
      <c r="N6">
        <v>4.4622222222222216</v>
      </c>
      <c r="O6">
        <v>12</v>
      </c>
      <c r="P6" t="s">
        <v>66</v>
      </c>
    </row>
    <row r="7" spans="1:16" x14ac:dyDescent="0.25">
      <c r="A7" t="s">
        <v>126</v>
      </c>
      <c r="B7" t="s">
        <v>140</v>
      </c>
      <c r="C7" t="s">
        <v>127</v>
      </c>
      <c r="D7">
        <v>45731</v>
      </c>
      <c r="E7">
        <v>7.75</v>
      </c>
      <c r="F7">
        <v>8</v>
      </c>
      <c r="G7">
        <v>8</v>
      </c>
      <c r="H7">
        <v>9</v>
      </c>
      <c r="I7">
        <v>7.75</v>
      </c>
      <c r="J7">
        <v>5</v>
      </c>
      <c r="K7">
        <v>45</v>
      </c>
      <c r="L7">
        <v>40.159999999999997</v>
      </c>
      <c r="M7">
        <v>4.8400000000000007</v>
      </c>
      <c r="N7">
        <v>4.4622222222222216</v>
      </c>
      <c r="O7">
        <v>7.75</v>
      </c>
      <c r="P7" t="s">
        <v>66</v>
      </c>
    </row>
    <row r="8" spans="1:16" x14ac:dyDescent="0.25">
      <c r="A8" t="s">
        <v>126</v>
      </c>
      <c r="B8" t="s">
        <v>140</v>
      </c>
      <c r="C8" t="s">
        <v>127</v>
      </c>
      <c r="D8">
        <v>45732</v>
      </c>
      <c r="E8">
        <v>6.19</v>
      </c>
      <c r="F8">
        <v>8</v>
      </c>
      <c r="G8">
        <v>8</v>
      </c>
      <c r="H8">
        <v>5</v>
      </c>
      <c r="I8">
        <v>6.19</v>
      </c>
      <c r="J8">
        <v>5</v>
      </c>
      <c r="K8">
        <v>45</v>
      </c>
      <c r="L8">
        <v>40.159999999999997</v>
      </c>
      <c r="M8">
        <v>4.8400000000000007</v>
      </c>
      <c r="N8">
        <v>4.4622222222222216</v>
      </c>
      <c r="O8">
        <v>6.19</v>
      </c>
      <c r="P8" t="s">
        <v>66</v>
      </c>
    </row>
    <row r="9" spans="1:16" x14ac:dyDescent="0.25">
      <c r="A9" t="s">
        <v>126</v>
      </c>
      <c r="B9" t="s">
        <v>140</v>
      </c>
      <c r="C9" t="s">
        <v>128</v>
      </c>
      <c r="D9">
        <v>45733</v>
      </c>
      <c r="E9">
        <v>8.09</v>
      </c>
      <c r="F9">
        <v>9.5</v>
      </c>
      <c r="G9">
        <v>9.5</v>
      </c>
      <c r="H9">
        <v>12</v>
      </c>
      <c r="I9">
        <v>8.09</v>
      </c>
      <c r="J9">
        <v>5</v>
      </c>
      <c r="K9">
        <v>45</v>
      </c>
      <c r="L9">
        <v>40.94</v>
      </c>
      <c r="M9">
        <v>4.0600000000000005</v>
      </c>
      <c r="N9">
        <v>4.5488888888888885</v>
      </c>
      <c r="O9">
        <v>8.09</v>
      </c>
      <c r="P9" t="s">
        <v>66</v>
      </c>
    </row>
    <row r="10" spans="1:16" x14ac:dyDescent="0.25">
      <c r="A10" t="s">
        <v>126</v>
      </c>
      <c r="B10" t="s">
        <v>140</v>
      </c>
      <c r="C10" t="s">
        <v>128</v>
      </c>
      <c r="D10">
        <v>45734</v>
      </c>
      <c r="E10">
        <v>9.36</v>
      </c>
      <c r="F10">
        <v>10</v>
      </c>
      <c r="G10">
        <v>10</v>
      </c>
      <c r="H10">
        <v>9</v>
      </c>
      <c r="I10">
        <v>9.36</v>
      </c>
      <c r="J10">
        <v>5</v>
      </c>
      <c r="K10">
        <v>45</v>
      </c>
      <c r="L10">
        <v>40.94</v>
      </c>
      <c r="M10">
        <v>4.0600000000000005</v>
      </c>
      <c r="N10">
        <v>4.5488888888888885</v>
      </c>
      <c r="O10">
        <v>9.36</v>
      </c>
      <c r="P10" t="s">
        <v>66</v>
      </c>
    </row>
    <row r="11" spans="1:16" x14ac:dyDescent="0.25">
      <c r="A11" t="s">
        <v>126</v>
      </c>
      <c r="B11" t="s">
        <v>140</v>
      </c>
      <c r="C11" t="s">
        <v>128</v>
      </c>
      <c r="D11">
        <v>45735</v>
      </c>
      <c r="E11">
        <v>7.47</v>
      </c>
      <c r="F11">
        <v>10</v>
      </c>
      <c r="G11">
        <v>10</v>
      </c>
      <c r="H11">
        <v>10</v>
      </c>
      <c r="I11">
        <v>7.47</v>
      </c>
      <c r="J11">
        <v>5</v>
      </c>
      <c r="K11">
        <v>45</v>
      </c>
      <c r="L11">
        <v>40.94</v>
      </c>
      <c r="M11">
        <v>4.0600000000000005</v>
      </c>
      <c r="N11">
        <v>4.5488888888888885</v>
      </c>
      <c r="O11">
        <v>7.47</v>
      </c>
      <c r="P11" t="s">
        <v>66</v>
      </c>
    </row>
    <row r="12" spans="1:16" x14ac:dyDescent="0.25">
      <c r="A12" t="s">
        <v>126</v>
      </c>
      <c r="B12" t="s">
        <v>140</v>
      </c>
      <c r="C12" t="s">
        <v>128</v>
      </c>
      <c r="D12">
        <v>45736</v>
      </c>
      <c r="E12">
        <v>6.78</v>
      </c>
      <c r="F12">
        <v>10</v>
      </c>
      <c r="G12">
        <v>10</v>
      </c>
      <c r="H12">
        <v>8</v>
      </c>
      <c r="I12">
        <v>6.78</v>
      </c>
      <c r="J12">
        <v>5</v>
      </c>
      <c r="K12">
        <v>45</v>
      </c>
      <c r="L12">
        <v>40.94</v>
      </c>
      <c r="M12">
        <v>4.0600000000000005</v>
      </c>
      <c r="N12">
        <v>4.5488888888888885</v>
      </c>
      <c r="O12">
        <v>6.78</v>
      </c>
      <c r="P12" t="s">
        <v>66</v>
      </c>
    </row>
    <row r="13" spans="1:16" x14ac:dyDescent="0.25">
      <c r="A13" t="s">
        <v>126</v>
      </c>
      <c r="B13" t="s">
        <v>140</v>
      </c>
      <c r="C13" t="s">
        <v>128</v>
      </c>
      <c r="D13">
        <v>45737</v>
      </c>
      <c r="E13">
        <v>9.24</v>
      </c>
      <c r="F13">
        <v>10</v>
      </c>
      <c r="G13">
        <v>10</v>
      </c>
      <c r="H13">
        <v>13</v>
      </c>
      <c r="I13">
        <v>9.24</v>
      </c>
      <c r="J13">
        <v>5</v>
      </c>
      <c r="K13">
        <v>45</v>
      </c>
      <c r="L13">
        <v>40.94</v>
      </c>
      <c r="M13">
        <v>4.0600000000000005</v>
      </c>
      <c r="N13">
        <v>4.5488888888888885</v>
      </c>
      <c r="O13">
        <v>9.24</v>
      </c>
      <c r="P13" t="s">
        <v>66</v>
      </c>
    </row>
    <row r="14" spans="1:16" x14ac:dyDescent="0.25">
      <c r="A14" t="s">
        <v>126</v>
      </c>
      <c r="B14" t="s">
        <v>140</v>
      </c>
      <c r="C14" t="s">
        <v>128</v>
      </c>
      <c r="D14">
        <v>45738</v>
      </c>
      <c r="E14">
        <v>8.44</v>
      </c>
      <c r="F14">
        <v>9</v>
      </c>
      <c r="G14">
        <v>9</v>
      </c>
      <c r="H14">
        <v>10</v>
      </c>
      <c r="I14">
        <v>8.44</v>
      </c>
      <c r="J14">
        <v>5</v>
      </c>
      <c r="K14">
        <v>45</v>
      </c>
      <c r="L14">
        <v>40.94</v>
      </c>
      <c r="M14">
        <v>4.0600000000000005</v>
      </c>
      <c r="N14">
        <v>4.5488888888888885</v>
      </c>
      <c r="O14">
        <v>8.44</v>
      </c>
      <c r="P14" t="s">
        <v>66</v>
      </c>
    </row>
    <row r="15" spans="1:16" x14ac:dyDescent="0.25">
      <c r="A15" t="s">
        <v>130</v>
      </c>
      <c r="B15" t="s">
        <v>154</v>
      </c>
      <c r="C15" t="s">
        <v>127</v>
      </c>
      <c r="D15">
        <v>45726</v>
      </c>
      <c r="E15">
        <v>7.43</v>
      </c>
      <c r="F15">
        <v>8.48</v>
      </c>
      <c r="G15">
        <v>8.48</v>
      </c>
      <c r="H15">
        <v>8</v>
      </c>
      <c r="I15">
        <v>7.43</v>
      </c>
      <c r="J15">
        <v>5</v>
      </c>
      <c r="K15">
        <v>45</v>
      </c>
      <c r="L15">
        <v>39.120000000000005</v>
      </c>
      <c r="M15">
        <v>5.8800000000000008</v>
      </c>
      <c r="N15">
        <v>4.3466666666666667</v>
      </c>
      <c r="O15">
        <v>7.43</v>
      </c>
      <c r="P15" t="s">
        <v>66</v>
      </c>
    </row>
    <row r="16" spans="1:16" x14ac:dyDescent="0.25">
      <c r="A16" t="s">
        <v>130</v>
      </c>
      <c r="B16" t="s">
        <v>154</v>
      </c>
      <c r="C16" t="s">
        <v>127</v>
      </c>
      <c r="D16">
        <v>45727</v>
      </c>
      <c r="E16">
        <v>7.64</v>
      </c>
      <c r="F16">
        <v>8.5</v>
      </c>
      <c r="G16">
        <v>8.5</v>
      </c>
      <c r="H16">
        <v>11</v>
      </c>
      <c r="I16">
        <v>7.64</v>
      </c>
      <c r="J16">
        <v>5</v>
      </c>
      <c r="K16">
        <v>45</v>
      </c>
      <c r="L16">
        <v>39.120000000000005</v>
      </c>
      <c r="M16">
        <v>5.8800000000000008</v>
      </c>
      <c r="N16">
        <v>4.3466666666666667</v>
      </c>
      <c r="O16">
        <v>7.64</v>
      </c>
      <c r="P16" t="s">
        <v>66</v>
      </c>
    </row>
    <row r="17" spans="1:16" x14ac:dyDescent="0.25">
      <c r="A17" t="s">
        <v>130</v>
      </c>
      <c r="B17" t="s">
        <v>154</v>
      </c>
      <c r="C17" t="s">
        <v>127</v>
      </c>
      <c r="D17">
        <v>45728</v>
      </c>
      <c r="E17">
        <v>8.39</v>
      </c>
      <c r="F17">
        <v>9.5</v>
      </c>
      <c r="G17">
        <v>9.5</v>
      </c>
      <c r="H17">
        <v>11</v>
      </c>
      <c r="I17">
        <v>8.39</v>
      </c>
      <c r="J17">
        <v>5</v>
      </c>
      <c r="K17">
        <v>45</v>
      </c>
      <c r="L17">
        <v>39.120000000000005</v>
      </c>
      <c r="M17">
        <v>5.8800000000000008</v>
      </c>
      <c r="N17">
        <v>4.3466666666666667</v>
      </c>
      <c r="O17">
        <v>8.39</v>
      </c>
      <c r="P17" t="s">
        <v>66</v>
      </c>
    </row>
    <row r="18" spans="1:16" x14ac:dyDescent="0.25">
      <c r="A18" t="s">
        <v>130</v>
      </c>
      <c r="B18" t="s">
        <v>154</v>
      </c>
      <c r="C18" t="s">
        <v>127</v>
      </c>
      <c r="D18">
        <v>45729</v>
      </c>
      <c r="E18">
        <v>8.31</v>
      </c>
      <c r="F18">
        <v>9.5</v>
      </c>
      <c r="G18">
        <v>9.5</v>
      </c>
      <c r="H18">
        <v>10</v>
      </c>
      <c r="I18">
        <v>8.31</v>
      </c>
      <c r="J18">
        <v>5</v>
      </c>
      <c r="K18">
        <v>45</v>
      </c>
      <c r="L18">
        <v>39.120000000000005</v>
      </c>
      <c r="M18">
        <v>5.8800000000000008</v>
      </c>
      <c r="N18">
        <v>4.3466666666666667</v>
      </c>
      <c r="O18">
        <v>8.31</v>
      </c>
      <c r="P18" t="s">
        <v>66</v>
      </c>
    </row>
    <row r="19" spans="1:16" x14ac:dyDescent="0.25">
      <c r="A19" t="s">
        <v>130</v>
      </c>
      <c r="B19" t="s">
        <v>154</v>
      </c>
      <c r="C19" t="s">
        <v>127</v>
      </c>
      <c r="D19">
        <v>45730</v>
      </c>
      <c r="E19">
        <v>7.56</v>
      </c>
      <c r="F19">
        <v>8.5</v>
      </c>
      <c r="G19">
        <v>8.5</v>
      </c>
      <c r="H19">
        <v>12</v>
      </c>
      <c r="I19">
        <v>7.56</v>
      </c>
      <c r="J19">
        <v>5</v>
      </c>
      <c r="K19">
        <v>45</v>
      </c>
      <c r="L19">
        <v>39.120000000000005</v>
      </c>
      <c r="M19">
        <v>5.8800000000000008</v>
      </c>
      <c r="N19">
        <v>4.3466666666666667</v>
      </c>
      <c r="O19">
        <v>7.56</v>
      </c>
      <c r="P19" t="s">
        <v>66</v>
      </c>
    </row>
    <row r="20" spans="1:16" x14ac:dyDescent="0.25">
      <c r="A20" t="s">
        <v>130</v>
      </c>
      <c r="B20" t="s">
        <v>154</v>
      </c>
      <c r="C20" t="s">
        <v>127</v>
      </c>
      <c r="D20">
        <v>45731</v>
      </c>
      <c r="E20">
        <v>0.54</v>
      </c>
      <c r="F20">
        <v>1</v>
      </c>
      <c r="G20">
        <v>1</v>
      </c>
      <c r="H20">
        <v>2</v>
      </c>
      <c r="I20">
        <v>0.54</v>
      </c>
      <c r="J20">
        <v>5</v>
      </c>
      <c r="K20">
        <v>45</v>
      </c>
      <c r="L20">
        <v>39.120000000000005</v>
      </c>
      <c r="M20">
        <v>5.8800000000000008</v>
      </c>
      <c r="N20">
        <v>4.3466666666666667</v>
      </c>
      <c r="O20">
        <v>0.54</v>
      </c>
      <c r="P20" t="s">
        <v>66</v>
      </c>
    </row>
    <row r="21" spans="1:16" x14ac:dyDescent="0.25">
      <c r="A21" t="s">
        <v>130</v>
      </c>
      <c r="B21" t="s">
        <v>154</v>
      </c>
      <c r="C21" t="s">
        <v>128</v>
      </c>
      <c r="D21">
        <v>45733</v>
      </c>
      <c r="E21">
        <v>7.32</v>
      </c>
      <c r="F21">
        <v>8.48</v>
      </c>
      <c r="G21">
        <v>8.48</v>
      </c>
      <c r="H21">
        <v>10</v>
      </c>
      <c r="I21">
        <v>7.32</v>
      </c>
      <c r="J21">
        <v>5</v>
      </c>
      <c r="K21">
        <v>45</v>
      </c>
      <c r="L21">
        <v>41.980000000000004</v>
      </c>
      <c r="M21">
        <v>3.0199999999999996</v>
      </c>
      <c r="N21">
        <v>4.6644444444444444</v>
      </c>
      <c r="O21">
        <v>7.32</v>
      </c>
      <c r="P21" t="s">
        <v>66</v>
      </c>
    </row>
    <row r="22" spans="1:16" x14ac:dyDescent="0.25">
      <c r="A22" t="s">
        <v>130</v>
      </c>
      <c r="B22" t="s">
        <v>154</v>
      </c>
      <c r="C22" t="s">
        <v>128</v>
      </c>
      <c r="D22">
        <v>45734</v>
      </c>
      <c r="E22">
        <v>8.56</v>
      </c>
      <c r="F22">
        <v>9</v>
      </c>
      <c r="G22">
        <v>9</v>
      </c>
      <c r="H22">
        <v>12</v>
      </c>
      <c r="I22">
        <v>8.56</v>
      </c>
      <c r="J22">
        <v>5</v>
      </c>
      <c r="K22">
        <v>45</v>
      </c>
      <c r="L22">
        <v>41.980000000000004</v>
      </c>
      <c r="M22">
        <v>3.0199999999999996</v>
      </c>
      <c r="N22">
        <v>4.6644444444444444</v>
      </c>
      <c r="O22">
        <v>8.56</v>
      </c>
      <c r="P22" t="s">
        <v>66</v>
      </c>
    </row>
    <row r="23" spans="1:16" x14ac:dyDescent="0.25">
      <c r="A23" t="s">
        <v>130</v>
      </c>
      <c r="B23" t="s">
        <v>154</v>
      </c>
      <c r="C23" t="s">
        <v>128</v>
      </c>
      <c r="D23">
        <v>45735</v>
      </c>
      <c r="E23">
        <v>8.6</v>
      </c>
      <c r="F23">
        <v>9.5</v>
      </c>
      <c r="G23">
        <v>9.5</v>
      </c>
      <c r="H23">
        <v>13</v>
      </c>
      <c r="I23">
        <v>8.6</v>
      </c>
      <c r="J23">
        <v>5</v>
      </c>
      <c r="K23">
        <v>45</v>
      </c>
      <c r="L23">
        <v>41.980000000000004</v>
      </c>
      <c r="M23">
        <v>3.0199999999999996</v>
      </c>
      <c r="N23">
        <v>4.6644444444444444</v>
      </c>
      <c r="O23">
        <v>8.6</v>
      </c>
      <c r="P23" t="s">
        <v>66</v>
      </c>
    </row>
    <row r="24" spans="1:16" x14ac:dyDescent="0.25">
      <c r="A24" t="s">
        <v>130</v>
      </c>
      <c r="B24" t="s">
        <v>154</v>
      </c>
      <c r="C24" t="s">
        <v>128</v>
      </c>
      <c r="D24">
        <v>45736</v>
      </c>
      <c r="E24">
        <v>9.1999999999999993</v>
      </c>
      <c r="F24">
        <v>9</v>
      </c>
      <c r="G24">
        <v>9</v>
      </c>
      <c r="H24">
        <v>12</v>
      </c>
      <c r="I24">
        <v>9.1999999999999993</v>
      </c>
      <c r="J24">
        <v>5</v>
      </c>
      <c r="K24">
        <v>45</v>
      </c>
      <c r="L24">
        <v>41.980000000000004</v>
      </c>
      <c r="M24">
        <v>3.0199999999999996</v>
      </c>
      <c r="N24">
        <v>4.6644444444444444</v>
      </c>
      <c r="O24">
        <v>9.1999999999999993</v>
      </c>
      <c r="P24" t="s">
        <v>66</v>
      </c>
    </row>
    <row r="25" spans="1:16" x14ac:dyDescent="0.25">
      <c r="A25" t="s">
        <v>130</v>
      </c>
      <c r="B25" t="s">
        <v>154</v>
      </c>
      <c r="C25" t="s">
        <v>128</v>
      </c>
      <c r="D25">
        <v>45737</v>
      </c>
      <c r="E25">
        <v>8.3000000000000007</v>
      </c>
      <c r="F25">
        <v>9.5</v>
      </c>
      <c r="G25">
        <v>9.5</v>
      </c>
      <c r="H25">
        <v>12</v>
      </c>
      <c r="I25">
        <v>8.3000000000000007</v>
      </c>
      <c r="J25">
        <v>5</v>
      </c>
      <c r="K25">
        <v>45</v>
      </c>
      <c r="L25">
        <v>41.980000000000004</v>
      </c>
      <c r="M25">
        <v>3.0199999999999996</v>
      </c>
      <c r="N25">
        <v>4.6644444444444444</v>
      </c>
      <c r="O25">
        <v>8.3000000000000007</v>
      </c>
      <c r="P25" t="s">
        <v>66</v>
      </c>
    </row>
    <row r="26" spans="1:16" x14ac:dyDescent="0.25">
      <c r="A26" t="s">
        <v>130</v>
      </c>
      <c r="B26" t="s">
        <v>154</v>
      </c>
      <c r="C26" t="s">
        <v>128</v>
      </c>
      <c r="D26">
        <v>45738</v>
      </c>
      <c r="E26">
        <v>6.61</v>
      </c>
      <c r="F26">
        <v>8</v>
      </c>
      <c r="G26">
        <v>8</v>
      </c>
      <c r="H26">
        <v>12</v>
      </c>
      <c r="I26">
        <v>6.61</v>
      </c>
      <c r="J26">
        <v>5</v>
      </c>
      <c r="K26">
        <v>45</v>
      </c>
      <c r="L26">
        <v>41.980000000000004</v>
      </c>
      <c r="M26">
        <v>3.0199999999999996</v>
      </c>
      <c r="N26">
        <v>4.6644444444444444</v>
      </c>
      <c r="O26">
        <v>6.61</v>
      </c>
      <c r="P26" t="s">
        <v>66</v>
      </c>
    </row>
    <row r="27" spans="1:16" x14ac:dyDescent="0.25">
      <c r="A27" t="s">
        <v>129</v>
      </c>
      <c r="B27" t="s">
        <v>173</v>
      </c>
      <c r="C27" t="s">
        <v>127</v>
      </c>
      <c r="D27">
        <v>45726</v>
      </c>
      <c r="E27">
        <v>8.82</v>
      </c>
      <c r="F27">
        <v>10.5</v>
      </c>
      <c r="G27">
        <v>10.5</v>
      </c>
      <c r="H27">
        <v>9</v>
      </c>
      <c r="I27">
        <v>8.82</v>
      </c>
      <c r="J27">
        <v>5</v>
      </c>
      <c r="K27">
        <v>45</v>
      </c>
      <c r="L27">
        <v>38.880000000000003</v>
      </c>
      <c r="M27">
        <v>6.12</v>
      </c>
      <c r="N27">
        <v>4.32</v>
      </c>
      <c r="O27">
        <v>8.82</v>
      </c>
      <c r="P27" t="s">
        <v>66</v>
      </c>
    </row>
    <row r="28" spans="1:16" x14ac:dyDescent="0.25">
      <c r="A28" t="s">
        <v>129</v>
      </c>
      <c r="B28" t="s">
        <v>173</v>
      </c>
      <c r="C28" t="s">
        <v>127</v>
      </c>
      <c r="D28">
        <v>45727</v>
      </c>
      <c r="E28">
        <v>6.63</v>
      </c>
      <c r="F28">
        <v>9</v>
      </c>
      <c r="G28">
        <v>9</v>
      </c>
      <c r="H28">
        <v>4</v>
      </c>
      <c r="I28">
        <v>6.63</v>
      </c>
      <c r="J28">
        <v>5</v>
      </c>
      <c r="K28">
        <v>45</v>
      </c>
      <c r="L28">
        <v>38.880000000000003</v>
      </c>
      <c r="M28">
        <v>6.12</v>
      </c>
      <c r="N28">
        <v>4.32</v>
      </c>
      <c r="O28">
        <v>6.63</v>
      </c>
      <c r="P28" t="s">
        <v>66</v>
      </c>
    </row>
    <row r="29" spans="1:16" x14ac:dyDescent="0.25">
      <c r="A29" t="s">
        <v>129</v>
      </c>
      <c r="B29" t="s">
        <v>173</v>
      </c>
      <c r="C29" t="s">
        <v>127</v>
      </c>
      <c r="D29">
        <v>45728</v>
      </c>
      <c r="E29">
        <v>7.96</v>
      </c>
      <c r="F29">
        <v>9</v>
      </c>
      <c r="G29">
        <v>9</v>
      </c>
      <c r="H29">
        <v>13</v>
      </c>
      <c r="I29">
        <v>7.96</v>
      </c>
      <c r="J29">
        <v>5</v>
      </c>
      <c r="K29">
        <v>45</v>
      </c>
      <c r="L29">
        <v>38.880000000000003</v>
      </c>
      <c r="M29">
        <v>6.12</v>
      </c>
      <c r="N29">
        <v>4.32</v>
      </c>
      <c r="O29">
        <v>7.96</v>
      </c>
      <c r="P29" t="s">
        <v>66</v>
      </c>
    </row>
    <row r="30" spans="1:16" x14ac:dyDescent="0.25">
      <c r="A30" t="s">
        <v>129</v>
      </c>
      <c r="B30" t="s">
        <v>173</v>
      </c>
      <c r="C30" t="s">
        <v>127</v>
      </c>
      <c r="D30">
        <v>45730</v>
      </c>
      <c r="E30">
        <v>9.59</v>
      </c>
      <c r="F30">
        <v>10.5</v>
      </c>
      <c r="G30">
        <v>10.5</v>
      </c>
      <c r="H30">
        <v>10</v>
      </c>
      <c r="I30">
        <v>9.59</v>
      </c>
      <c r="J30">
        <v>5</v>
      </c>
      <c r="K30">
        <v>45</v>
      </c>
      <c r="L30">
        <v>38.880000000000003</v>
      </c>
      <c r="M30">
        <v>6.12</v>
      </c>
      <c r="N30">
        <v>4.32</v>
      </c>
      <c r="O30">
        <v>9.59</v>
      </c>
      <c r="P30" t="s">
        <v>66</v>
      </c>
    </row>
    <row r="31" spans="1:16" x14ac:dyDescent="0.25">
      <c r="A31" t="s">
        <v>129</v>
      </c>
      <c r="B31" t="s">
        <v>173</v>
      </c>
      <c r="C31" t="s">
        <v>128</v>
      </c>
      <c r="D31">
        <v>45733</v>
      </c>
      <c r="E31">
        <v>9.2799999999999994</v>
      </c>
      <c r="F31">
        <v>10.5</v>
      </c>
      <c r="G31">
        <v>10.5</v>
      </c>
      <c r="H31">
        <v>9</v>
      </c>
      <c r="I31">
        <v>9.2799999999999994</v>
      </c>
      <c r="J31">
        <v>5</v>
      </c>
      <c r="K31">
        <v>45</v>
      </c>
      <c r="L31">
        <v>38.709999999999994</v>
      </c>
      <c r="M31">
        <v>6.2900000000000009</v>
      </c>
      <c r="N31">
        <v>4.3011111111111111</v>
      </c>
      <c r="O31">
        <v>9.2799999999999994</v>
      </c>
      <c r="P31" t="s">
        <v>66</v>
      </c>
    </row>
    <row r="32" spans="1:16" x14ac:dyDescent="0.25">
      <c r="A32" t="s">
        <v>129</v>
      </c>
      <c r="B32" t="s">
        <v>173</v>
      </c>
      <c r="C32" t="s">
        <v>128</v>
      </c>
      <c r="D32">
        <v>45734</v>
      </c>
      <c r="E32">
        <v>7.21</v>
      </c>
      <c r="F32">
        <v>8.5</v>
      </c>
      <c r="G32">
        <v>8.5</v>
      </c>
      <c r="H32">
        <v>12</v>
      </c>
      <c r="I32">
        <v>7.21</v>
      </c>
      <c r="J32">
        <v>5</v>
      </c>
      <c r="K32">
        <v>45</v>
      </c>
      <c r="L32">
        <v>38.709999999999994</v>
      </c>
      <c r="M32">
        <v>6.2900000000000009</v>
      </c>
      <c r="N32">
        <v>4.3011111111111111</v>
      </c>
      <c r="O32">
        <v>7.21</v>
      </c>
      <c r="P32" t="s">
        <v>66</v>
      </c>
    </row>
    <row r="33" spans="1:16" x14ac:dyDescent="0.25">
      <c r="A33" t="s">
        <v>129</v>
      </c>
      <c r="B33" t="s">
        <v>173</v>
      </c>
      <c r="C33" t="s">
        <v>128</v>
      </c>
      <c r="D33">
        <v>45735</v>
      </c>
      <c r="E33">
        <v>7.43</v>
      </c>
      <c r="F33">
        <v>9</v>
      </c>
      <c r="G33">
        <v>9</v>
      </c>
      <c r="H33">
        <v>9</v>
      </c>
      <c r="I33">
        <v>7.43</v>
      </c>
      <c r="J33">
        <v>5</v>
      </c>
      <c r="K33">
        <v>45</v>
      </c>
      <c r="L33">
        <v>38.709999999999994</v>
      </c>
      <c r="M33">
        <v>6.2900000000000009</v>
      </c>
      <c r="N33">
        <v>4.3011111111111111</v>
      </c>
      <c r="O33">
        <v>7.43</v>
      </c>
      <c r="P33" t="s">
        <v>66</v>
      </c>
    </row>
    <row r="34" spans="1:16" x14ac:dyDescent="0.25">
      <c r="A34" t="s">
        <v>129</v>
      </c>
      <c r="B34" t="s">
        <v>173</v>
      </c>
      <c r="C34" t="s">
        <v>128</v>
      </c>
      <c r="D34">
        <v>45736</v>
      </c>
      <c r="E34">
        <v>7.79</v>
      </c>
      <c r="F34">
        <v>9</v>
      </c>
      <c r="G34">
        <v>9</v>
      </c>
      <c r="H34">
        <v>11</v>
      </c>
      <c r="I34">
        <v>7.79</v>
      </c>
      <c r="J34">
        <v>5</v>
      </c>
      <c r="K34">
        <v>45</v>
      </c>
      <c r="L34">
        <v>38.709999999999994</v>
      </c>
      <c r="M34">
        <v>6.2900000000000009</v>
      </c>
      <c r="N34">
        <v>4.3011111111111111</v>
      </c>
      <c r="O34">
        <v>7.79</v>
      </c>
      <c r="P34" t="s">
        <v>66</v>
      </c>
    </row>
    <row r="35" spans="1:16" x14ac:dyDescent="0.25">
      <c r="A35" t="s">
        <v>129</v>
      </c>
      <c r="B35" t="s">
        <v>173</v>
      </c>
      <c r="C35" t="s">
        <v>128</v>
      </c>
      <c r="D35">
        <v>45737</v>
      </c>
      <c r="E35">
        <v>7</v>
      </c>
      <c r="F35">
        <v>9</v>
      </c>
      <c r="G35">
        <v>9</v>
      </c>
      <c r="H35">
        <v>9</v>
      </c>
      <c r="I35">
        <v>7</v>
      </c>
      <c r="J35">
        <v>5</v>
      </c>
      <c r="K35">
        <v>45</v>
      </c>
      <c r="L35">
        <v>38.709999999999994</v>
      </c>
      <c r="M35">
        <v>6.2900000000000009</v>
      </c>
      <c r="N35">
        <v>4.3011111111111111</v>
      </c>
      <c r="O35">
        <v>7</v>
      </c>
      <c r="P35" t="s">
        <v>66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49EFD-BB6C-4978-B44F-8EB3895DCDFB}">
  <dimension ref="A1:O4"/>
  <sheetViews>
    <sheetView workbookViewId="0">
      <selection activeCell="C4" sqref="C4"/>
    </sheetView>
  </sheetViews>
  <sheetFormatPr defaultRowHeight="15" x14ac:dyDescent="0.25"/>
  <cols>
    <col min="1" max="1" width="22.42578125" bestFit="1" customWidth="1"/>
    <col min="2" max="2" width="18.85546875" bestFit="1" customWidth="1"/>
    <col min="3" max="3" width="8.5703125" bestFit="1" customWidth="1"/>
    <col min="4" max="4" width="7.42578125" bestFit="1" customWidth="1"/>
    <col min="5" max="5" width="21.85546875" bestFit="1" customWidth="1"/>
    <col min="6" max="6" width="20.85546875" bestFit="1" customWidth="1"/>
    <col min="7" max="7" width="38" bestFit="1" customWidth="1"/>
    <col min="8" max="8" width="21.140625" bestFit="1" customWidth="1"/>
    <col min="9" max="9" width="16.5703125" bestFit="1" customWidth="1"/>
    <col min="10" max="10" width="12.140625" bestFit="1" customWidth="1"/>
    <col min="11" max="11" width="21.7109375" bestFit="1" customWidth="1"/>
    <col min="12" max="12" width="20.42578125" bestFit="1" customWidth="1"/>
    <col min="13" max="13" width="17.42578125" bestFit="1" customWidth="1"/>
    <col min="14" max="14" width="19.85546875" bestFit="1" customWidth="1"/>
    <col min="15" max="15" width="9.5703125" bestFit="1" customWidth="1"/>
    <col min="16" max="16" width="19.85546875" bestFit="1" customWidth="1"/>
    <col min="17" max="17" width="9.5703125" bestFit="1" customWidth="1"/>
    <col min="18" max="18" width="9.28515625" customWidth="1"/>
  </cols>
  <sheetData>
    <row r="1" spans="1:15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174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</row>
    <row r="2" spans="1:15" x14ac:dyDescent="0.25">
      <c r="A2" t="s">
        <v>126</v>
      </c>
      <c r="B2" t="s">
        <v>140</v>
      </c>
      <c r="C2" t="s">
        <v>128</v>
      </c>
      <c r="D2">
        <v>45739</v>
      </c>
      <c r="E2">
        <v>7.01</v>
      </c>
      <c r="F2">
        <v>7.5639444444444441</v>
      </c>
      <c r="G2">
        <v>9.48</v>
      </c>
      <c r="H2">
        <v>50</v>
      </c>
      <c r="I2">
        <v>5</v>
      </c>
      <c r="J2">
        <v>45</v>
      </c>
      <c r="K2">
        <v>40.94</v>
      </c>
      <c r="L2">
        <v>4.0600000000000005</v>
      </c>
      <c r="M2">
        <v>4.5488888888888885</v>
      </c>
      <c r="N2">
        <v>7.5639444444444441</v>
      </c>
      <c r="O2" t="s">
        <v>65</v>
      </c>
    </row>
    <row r="3" spans="1:15" x14ac:dyDescent="0.25">
      <c r="A3" t="s">
        <v>130</v>
      </c>
      <c r="B3" t="s">
        <v>154</v>
      </c>
      <c r="C3" t="s">
        <v>127</v>
      </c>
      <c r="D3">
        <v>45731</v>
      </c>
      <c r="E3">
        <v>7.07</v>
      </c>
      <c r="F3">
        <v>7.456666666666667</v>
      </c>
      <c r="G3">
        <v>8.17</v>
      </c>
      <c r="H3">
        <v>50</v>
      </c>
      <c r="I3">
        <v>5</v>
      </c>
      <c r="J3">
        <v>45</v>
      </c>
      <c r="K3">
        <v>39.120000000000005</v>
      </c>
      <c r="L3">
        <v>5.8800000000000008</v>
      </c>
      <c r="M3">
        <v>4.3466666666666667</v>
      </c>
      <c r="N3">
        <v>7.456666666666667</v>
      </c>
      <c r="O3" t="s">
        <v>65</v>
      </c>
    </row>
    <row r="4" spans="1:15" x14ac:dyDescent="0.25">
      <c r="A4" t="s">
        <v>129</v>
      </c>
      <c r="B4" t="s">
        <v>173</v>
      </c>
      <c r="C4" t="s">
        <v>127</v>
      </c>
      <c r="D4">
        <v>45729</v>
      </c>
      <c r="E4">
        <v>8.59</v>
      </c>
      <c r="F4">
        <v>8.9236111111111107</v>
      </c>
      <c r="G4">
        <v>9.5</v>
      </c>
      <c r="H4">
        <v>50</v>
      </c>
      <c r="I4">
        <v>5</v>
      </c>
      <c r="J4">
        <v>45</v>
      </c>
      <c r="K4">
        <v>38.880000000000003</v>
      </c>
      <c r="L4">
        <v>6.12</v>
      </c>
      <c r="M4">
        <v>4.32</v>
      </c>
      <c r="N4">
        <v>8.9236111111111107</v>
      </c>
      <c r="O4" t="s">
        <v>65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C90F-489B-48DC-80BA-43DD546F7078}">
  <dimension ref="A1:G7"/>
  <sheetViews>
    <sheetView workbookViewId="0">
      <selection activeCell="C3" sqref="C3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16" bestFit="1" customWidth="1"/>
    <col min="4" max="4" width="12.140625" bestFit="1" customWidth="1"/>
    <col min="5" max="5" width="16.85546875" bestFit="1" customWidth="1"/>
    <col min="6" max="6" width="15.5703125" bestFit="1" customWidth="1"/>
    <col min="7" max="7" width="12.5703125" bestFit="1" customWidth="1"/>
  </cols>
  <sheetData>
    <row r="1" spans="1:7" x14ac:dyDescent="0.25">
      <c r="A1" t="s">
        <v>46</v>
      </c>
      <c r="B1" t="s">
        <v>3</v>
      </c>
      <c r="C1" t="s">
        <v>175</v>
      </c>
      <c r="D1" t="s">
        <v>167</v>
      </c>
      <c r="E1" t="s">
        <v>176</v>
      </c>
      <c r="F1" t="s">
        <v>177</v>
      </c>
      <c r="G1" t="s">
        <v>178</v>
      </c>
    </row>
    <row r="2" spans="1:7" x14ac:dyDescent="0.25">
      <c r="A2" t="s">
        <v>126</v>
      </c>
      <c r="B2" t="s">
        <v>127</v>
      </c>
      <c r="C2">
        <v>5</v>
      </c>
      <c r="D2">
        <v>45</v>
      </c>
      <c r="E2">
        <v>40.159999999999997</v>
      </c>
      <c r="F2">
        <v>4.8400000000000007</v>
      </c>
      <c r="G2">
        <v>4.4622222222222216</v>
      </c>
    </row>
    <row r="3" spans="1:7" x14ac:dyDescent="0.25">
      <c r="A3" t="s">
        <v>126</v>
      </c>
      <c r="B3" t="s">
        <v>128</v>
      </c>
      <c r="C3">
        <v>5</v>
      </c>
      <c r="D3">
        <v>45</v>
      </c>
      <c r="E3">
        <v>40.94</v>
      </c>
      <c r="F3">
        <v>4.0600000000000005</v>
      </c>
      <c r="G3">
        <v>4.5488888888888885</v>
      </c>
    </row>
    <row r="4" spans="1:7" x14ac:dyDescent="0.25">
      <c r="A4" t="s">
        <v>130</v>
      </c>
      <c r="B4" t="s">
        <v>127</v>
      </c>
      <c r="C4">
        <v>5</v>
      </c>
      <c r="D4">
        <v>45</v>
      </c>
      <c r="E4">
        <v>39.120000000000005</v>
      </c>
      <c r="F4">
        <v>5.8800000000000008</v>
      </c>
      <c r="G4">
        <v>4.3466666666666667</v>
      </c>
    </row>
    <row r="5" spans="1:7" x14ac:dyDescent="0.25">
      <c r="A5" t="s">
        <v>130</v>
      </c>
      <c r="B5" t="s">
        <v>128</v>
      </c>
      <c r="C5">
        <v>5</v>
      </c>
      <c r="D5">
        <v>45</v>
      </c>
      <c r="E5">
        <v>41.980000000000004</v>
      </c>
      <c r="F5">
        <v>3.0199999999999996</v>
      </c>
      <c r="G5">
        <v>4.6644444444444444</v>
      </c>
    </row>
    <row r="6" spans="1:7" x14ac:dyDescent="0.25">
      <c r="A6" t="s">
        <v>129</v>
      </c>
      <c r="B6" t="s">
        <v>127</v>
      </c>
      <c r="C6">
        <v>5</v>
      </c>
      <c r="D6">
        <v>45</v>
      </c>
      <c r="E6">
        <v>38.880000000000003</v>
      </c>
      <c r="F6">
        <v>6.12</v>
      </c>
      <c r="G6">
        <v>4.32</v>
      </c>
    </row>
    <row r="7" spans="1:7" x14ac:dyDescent="0.25">
      <c r="A7" t="s">
        <v>129</v>
      </c>
      <c r="B7" t="s">
        <v>128</v>
      </c>
      <c r="C7">
        <v>5</v>
      </c>
      <c r="D7">
        <v>45</v>
      </c>
      <c r="E7">
        <v>38.709999999999994</v>
      </c>
      <c r="F7">
        <v>6.2900000000000009</v>
      </c>
      <c r="G7">
        <v>4.3011111111111111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03E7-1D0F-46A7-8CF4-A3613AA8803A}">
  <sheetPr codeName="Sheet13"/>
  <dimension ref="A1:AD44"/>
  <sheetViews>
    <sheetView tabSelected="1" workbookViewId="0">
      <selection activeCell="I25" sqref="I25"/>
    </sheetView>
  </sheetViews>
  <sheetFormatPr defaultRowHeight="15" x14ac:dyDescent="0.25"/>
  <cols>
    <col min="1" max="1" width="33.42578125" bestFit="1" customWidth="1"/>
    <col min="2" max="2" width="8.5703125" bestFit="1" customWidth="1"/>
    <col min="3" max="3" width="20.85546875" bestFit="1" customWidth="1"/>
    <col min="4" max="4" width="17.140625" bestFit="1" customWidth="1"/>
    <col min="5" max="5" width="21.85546875" bestFit="1" customWidth="1"/>
    <col min="6" max="6" width="31.7109375" bestFit="1" customWidth="1"/>
    <col min="7" max="7" width="14.28515625" bestFit="1" customWidth="1"/>
    <col min="8" max="8" width="15.85546875" bestFit="1" customWidth="1"/>
    <col min="9" max="9" width="25.42578125" bestFit="1" customWidth="1"/>
    <col min="10" max="10" width="8.7109375" bestFit="1" customWidth="1"/>
    <col min="11" max="11" width="15.7109375" bestFit="1" customWidth="1"/>
    <col min="12" max="12" width="30.7109375" bestFit="1" customWidth="1"/>
    <col min="13" max="13" width="37.85546875" bestFit="1" customWidth="1"/>
    <col min="14" max="16" width="30.85546875" bestFit="1" customWidth="1"/>
    <col min="17" max="17" width="17" bestFit="1" customWidth="1"/>
    <col min="18" max="18" width="30.7109375" bestFit="1" customWidth="1"/>
    <col min="19" max="19" width="23" bestFit="1" customWidth="1"/>
    <col min="20" max="20" width="22" bestFit="1" customWidth="1"/>
    <col min="21" max="23" width="35.28515625" bestFit="1" customWidth="1"/>
    <col min="24" max="26" width="25.5703125" bestFit="1" customWidth="1"/>
    <col min="27" max="27" width="17.140625" bestFit="1" customWidth="1"/>
    <col min="28" max="30" width="14" bestFit="1" customWidth="1"/>
    <col min="31" max="32" width="11.5703125" bestFit="1" customWidth="1"/>
    <col min="33" max="33" width="7.140625" bestFit="1" customWidth="1"/>
    <col min="34" max="34" width="7.5703125" bestFit="1" customWidth="1"/>
    <col min="35" max="35" width="20.28515625" bestFit="1" customWidth="1"/>
    <col min="36" max="36" width="10.5703125" bestFit="1" customWidth="1"/>
    <col min="37" max="37" width="11" bestFit="1" customWidth="1"/>
    <col min="38" max="38" width="13.5703125" bestFit="1" customWidth="1"/>
    <col min="39" max="39" width="13.5703125" customWidth="1"/>
  </cols>
  <sheetData>
    <row r="1" spans="1:30" x14ac:dyDescent="0.25">
      <c r="A1" t="s">
        <v>46</v>
      </c>
      <c r="B1" t="s">
        <v>3</v>
      </c>
      <c r="C1" t="s">
        <v>62</v>
      </c>
      <c r="D1" t="s">
        <v>51</v>
      </c>
      <c r="E1" t="s">
        <v>48</v>
      </c>
      <c r="F1" t="s">
        <v>179</v>
      </c>
      <c r="G1" t="s">
        <v>50</v>
      </c>
      <c r="H1" t="s">
        <v>87</v>
      </c>
      <c r="I1" t="s">
        <v>180</v>
      </c>
      <c r="J1" t="s">
        <v>17</v>
      </c>
      <c r="K1" t="s">
        <v>90</v>
      </c>
      <c r="L1" t="s">
        <v>165</v>
      </c>
      <c r="M1" t="s">
        <v>181</v>
      </c>
      <c r="N1" t="s">
        <v>182</v>
      </c>
      <c r="O1" t="s">
        <v>183</v>
      </c>
      <c r="P1" t="s">
        <v>184</v>
      </c>
      <c r="Q1" t="s">
        <v>49</v>
      </c>
      <c r="R1" t="s">
        <v>52</v>
      </c>
      <c r="S1" t="s">
        <v>53</v>
      </c>
      <c r="T1" t="s">
        <v>54</v>
      </c>
      <c r="U1" t="s">
        <v>55</v>
      </c>
      <c r="V1" t="s">
        <v>56</v>
      </c>
      <c r="W1" t="s">
        <v>57</v>
      </c>
      <c r="X1" t="s">
        <v>58</v>
      </c>
      <c r="Y1" t="s">
        <v>59</v>
      </c>
      <c r="Z1" t="s">
        <v>60</v>
      </c>
      <c r="AA1" t="s">
        <v>185</v>
      </c>
      <c r="AB1" t="s">
        <v>186</v>
      </c>
      <c r="AC1" t="s">
        <v>187</v>
      </c>
      <c r="AD1" t="s">
        <v>188</v>
      </c>
    </row>
    <row r="2" spans="1:30" x14ac:dyDescent="0.25">
      <c r="A2" t="s">
        <v>189</v>
      </c>
      <c r="B2" t="s">
        <v>127</v>
      </c>
      <c r="C2">
        <v>52.43</v>
      </c>
      <c r="D2">
        <v>52.5</v>
      </c>
      <c r="E2">
        <v>46.05</v>
      </c>
      <c r="F2">
        <v>0.99866666666666704</v>
      </c>
      <c r="G2">
        <v>0</v>
      </c>
      <c r="H2">
        <v>1178.8800000000001</v>
      </c>
      <c r="I2">
        <v>294.72000000000003</v>
      </c>
      <c r="J2">
        <v>0</v>
      </c>
      <c r="K2">
        <v>1473.6</v>
      </c>
      <c r="L2">
        <v>46.05</v>
      </c>
      <c r="M2">
        <v>52.5</v>
      </c>
      <c r="N2">
        <v>294.72000000000003</v>
      </c>
      <c r="O2">
        <v>0</v>
      </c>
      <c r="P2">
        <v>0</v>
      </c>
      <c r="Q2">
        <v>67</v>
      </c>
      <c r="R2">
        <v>32</v>
      </c>
      <c r="S2">
        <v>6.4</v>
      </c>
      <c r="T2">
        <v>25.6</v>
      </c>
      <c r="U2">
        <v>0.98</v>
      </c>
      <c r="V2">
        <v>0.96</v>
      </c>
      <c r="W2">
        <v>0.94</v>
      </c>
      <c r="X2">
        <v>0.2</v>
      </c>
      <c r="Y2">
        <v>0.1</v>
      </c>
      <c r="Z2">
        <v>0.05</v>
      </c>
      <c r="AA2">
        <v>0</v>
      </c>
      <c r="AB2">
        <v>0</v>
      </c>
      <c r="AC2">
        <v>0</v>
      </c>
      <c r="AD2">
        <v>0</v>
      </c>
    </row>
    <row r="3" spans="1:30" x14ac:dyDescent="0.25">
      <c r="A3" t="s">
        <v>189</v>
      </c>
      <c r="B3" t="s">
        <v>128</v>
      </c>
      <c r="C3">
        <v>52.08</v>
      </c>
      <c r="D3">
        <v>52.5</v>
      </c>
      <c r="E3">
        <v>40.64</v>
      </c>
      <c r="F3">
        <v>0.99199999999999999</v>
      </c>
      <c r="G3">
        <v>0</v>
      </c>
      <c r="H3">
        <v>1040.384</v>
      </c>
      <c r="I3">
        <v>260.096</v>
      </c>
      <c r="J3">
        <v>0</v>
      </c>
      <c r="K3">
        <v>1300.48</v>
      </c>
      <c r="L3">
        <v>40.64</v>
      </c>
      <c r="M3">
        <v>52.08</v>
      </c>
      <c r="N3">
        <v>260.096</v>
      </c>
      <c r="O3">
        <v>0</v>
      </c>
      <c r="P3">
        <v>0</v>
      </c>
      <c r="Q3">
        <v>50</v>
      </c>
      <c r="R3">
        <v>32</v>
      </c>
      <c r="S3">
        <v>6.4</v>
      </c>
      <c r="T3">
        <v>25.6</v>
      </c>
      <c r="U3">
        <v>0.98</v>
      </c>
      <c r="V3">
        <v>0.96</v>
      </c>
      <c r="W3">
        <v>0.94</v>
      </c>
      <c r="X3">
        <v>0.2</v>
      </c>
      <c r="Y3">
        <v>0.1</v>
      </c>
      <c r="Z3">
        <v>0.05</v>
      </c>
      <c r="AA3">
        <v>0</v>
      </c>
      <c r="AB3">
        <v>0</v>
      </c>
      <c r="AC3">
        <v>0</v>
      </c>
      <c r="AD3">
        <v>0</v>
      </c>
    </row>
    <row r="4" spans="1:30" x14ac:dyDescent="0.25">
      <c r="A4" t="s">
        <v>137</v>
      </c>
      <c r="B4" t="s">
        <v>127</v>
      </c>
      <c r="C4">
        <v>40.980000000000004</v>
      </c>
      <c r="D4">
        <v>43</v>
      </c>
      <c r="E4">
        <v>33.64</v>
      </c>
      <c r="F4">
        <v>0.95302325581395397</v>
      </c>
      <c r="G4">
        <v>0</v>
      </c>
      <c r="H4">
        <v>861.18399999999997</v>
      </c>
      <c r="I4">
        <v>53.823999999999998</v>
      </c>
      <c r="J4">
        <v>0</v>
      </c>
      <c r="K4">
        <v>915.00800000000004</v>
      </c>
      <c r="L4">
        <v>33.64</v>
      </c>
      <c r="M4">
        <v>40.980000000000004</v>
      </c>
      <c r="N4">
        <v>0</v>
      </c>
      <c r="O4">
        <v>0</v>
      </c>
      <c r="P4">
        <v>53.823999999999998</v>
      </c>
      <c r="Q4">
        <v>35</v>
      </c>
      <c r="R4">
        <v>32</v>
      </c>
      <c r="S4">
        <v>6.4</v>
      </c>
      <c r="T4">
        <v>25.6</v>
      </c>
      <c r="U4">
        <v>0.98</v>
      </c>
      <c r="V4">
        <v>0.96</v>
      </c>
      <c r="W4">
        <v>0.94</v>
      </c>
      <c r="X4">
        <v>0.2</v>
      </c>
      <c r="Y4">
        <v>0.1</v>
      </c>
      <c r="Z4">
        <v>0.05</v>
      </c>
      <c r="AA4">
        <v>0</v>
      </c>
      <c r="AB4">
        <v>0</v>
      </c>
      <c r="AC4">
        <v>0</v>
      </c>
      <c r="AD4">
        <v>0</v>
      </c>
    </row>
    <row r="5" spans="1:30" x14ac:dyDescent="0.25">
      <c r="A5" t="s">
        <v>137</v>
      </c>
      <c r="B5" t="s">
        <v>128</v>
      </c>
      <c r="C5">
        <v>36.5</v>
      </c>
      <c r="D5">
        <v>43</v>
      </c>
      <c r="E5">
        <v>33.17</v>
      </c>
      <c r="F5">
        <v>0.84883720930232598</v>
      </c>
      <c r="G5">
        <v>0</v>
      </c>
      <c r="H5">
        <v>849.15200000000004</v>
      </c>
      <c r="I5">
        <v>0</v>
      </c>
      <c r="J5">
        <v>0</v>
      </c>
      <c r="K5">
        <v>849.15200000000004</v>
      </c>
      <c r="L5">
        <v>33.17</v>
      </c>
      <c r="M5">
        <v>36.5</v>
      </c>
      <c r="N5">
        <v>0</v>
      </c>
      <c r="O5">
        <v>0</v>
      </c>
      <c r="P5">
        <v>0</v>
      </c>
      <c r="Q5">
        <v>50</v>
      </c>
      <c r="R5">
        <v>32</v>
      </c>
      <c r="S5">
        <v>6.4</v>
      </c>
      <c r="T5">
        <v>25.6</v>
      </c>
      <c r="U5">
        <v>0.98</v>
      </c>
      <c r="V5">
        <v>0.96</v>
      </c>
      <c r="W5">
        <v>0.94</v>
      </c>
      <c r="X5">
        <v>0.2</v>
      </c>
      <c r="Y5">
        <v>0.1</v>
      </c>
      <c r="Z5">
        <v>0.05</v>
      </c>
      <c r="AA5">
        <v>0</v>
      </c>
      <c r="AB5">
        <v>0</v>
      </c>
      <c r="AC5">
        <v>0</v>
      </c>
      <c r="AD5">
        <v>0</v>
      </c>
    </row>
    <row r="6" spans="1:30" x14ac:dyDescent="0.25">
      <c r="A6" t="s">
        <v>139</v>
      </c>
      <c r="B6" t="s">
        <v>127</v>
      </c>
      <c r="C6">
        <v>41</v>
      </c>
      <c r="D6">
        <v>40</v>
      </c>
      <c r="E6">
        <v>38.21</v>
      </c>
      <c r="F6">
        <v>1</v>
      </c>
      <c r="G6">
        <v>0</v>
      </c>
      <c r="H6">
        <v>978.17600000000004</v>
      </c>
      <c r="I6">
        <v>244.54400000000001</v>
      </c>
      <c r="J6">
        <v>0</v>
      </c>
      <c r="K6">
        <v>1222.72</v>
      </c>
      <c r="L6">
        <v>38.21</v>
      </c>
      <c r="M6">
        <v>41</v>
      </c>
      <c r="N6">
        <v>244.54400000000001</v>
      </c>
      <c r="O6">
        <v>0</v>
      </c>
      <c r="P6">
        <v>0</v>
      </c>
      <c r="Q6">
        <v>35</v>
      </c>
      <c r="R6">
        <v>32</v>
      </c>
      <c r="S6">
        <v>6.4</v>
      </c>
      <c r="T6">
        <v>25.6</v>
      </c>
      <c r="U6">
        <v>0.98</v>
      </c>
      <c r="V6">
        <v>0.96</v>
      </c>
      <c r="W6">
        <v>0.94</v>
      </c>
      <c r="X6">
        <v>0.2</v>
      </c>
      <c r="Y6">
        <v>0.1</v>
      </c>
      <c r="Z6">
        <v>0.05</v>
      </c>
      <c r="AA6">
        <v>0</v>
      </c>
      <c r="AB6">
        <v>0</v>
      </c>
      <c r="AC6">
        <v>0</v>
      </c>
      <c r="AD6">
        <v>0</v>
      </c>
    </row>
    <row r="7" spans="1:30" x14ac:dyDescent="0.25">
      <c r="A7" t="s">
        <v>139</v>
      </c>
      <c r="B7" t="s">
        <v>128</v>
      </c>
      <c r="C7">
        <v>36.5</v>
      </c>
      <c r="D7">
        <v>40</v>
      </c>
      <c r="E7">
        <v>33.230000000000004</v>
      </c>
      <c r="F7">
        <v>0.91249999999999998</v>
      </c>
      <c r="G7">
        <v>0</v>
      </c>
      <c r="H7">
        <v>850.68799999999999</v>
      </c>
      <c r="I7">
        <v>0</v>
      </c>
      <c r="J7">
        <v>0</v>
      </c>
      <c r="K7">
        <v>850.68799999999999</v>
      </c>
      <c r="L7">
        <v>33.230000000000004</v>
      </c>
      <c r="M7">
        <v>36.5</v>
      </c>
      <c r="N7">
        <v>0</v>
      </c>
      <c r="O7">
        <v>0</v>
      </c>
      <c r="P7">
        <v>0</v>
      </c>
      <c r="Q7">
        <v>35</v>
      </c>
      <c r="R7">
        <v>32</v>
      </c>
      <c r="S7">
        <v>6.4</v>
      </c>
      <c r="T7">
        <v>25.6</v>
      </c>
      <c r="U7">
        <v>0.98</v>
      </c>
      <c r="V7">
        <v>0.96</v>
      </c>
      <c r="W7">
        <v>0.94</v>
      </c>
      <c r="X7">
        <v>0.2</v>
      </c>
      <c r="Y7">
        <v>0.1</v>
      </c>
      <c r="Z7">
        <v>0.05</v>
      </c>
      <c r="AA7">
        <v>0</v>
      </c>
      <c r="AB7">
        <v>0</v>
      </c>
      <c r="AC7">
        <v>0</v>
      </c>
      <c r="AD7">
        <v>0</v>
      </c>
    </row>
    <row r="8" spans="1:30" x14ac:dyDescent="0.25">
      <c r="A8" t="s">
        <v>190</v>
      </c>
      <c r="B8" t="s">
        <v>127</v>
      </c>
      <c r="C8">
        <v>41.75</v>
      </c>
      <c r="D8">
        <v>42</v>
      </c>
      <c r="E8">
        <v>36</v>
      </c>
      <c r="F8">
        <v>0.99404761904761896</v>
      </c>
      <c r="G8">
        <v>0</v>
      </c>
      <c r="H8">
        <v>921.6</v>
      </c>
      <c r="I8">
        <v>230.4</v>
      </c>
      <c r="J8">
        <v>0</v>
      </c>
      <c r="K8">
        <v>1152</v>
      </c>
      <c r="L8">
        <v>36</v>
      </c>
      <c r="M8">
        <v>41.75</v>
      </c>
      <c r="N8">
        <v>230.4</v>
      </c>
      <c r="O8">
        <v>0</v>
      </c>
      <c r="P8">
        <v>0</v>
      </c>
      <c r="Q8">
        <v>45</v>
      </c>
      <c r="R8">
        <v>32</v>
      </c>
      <c r="S8">
        <v>6.4</v>
      </c>
      <c r="T8">
        <v>25.6</v>
      </c>
      <c r="U8">
        <v>0.98</v>
      </c>
      <c r="V8">
        <v>0.96</v>
      </c>
      <c r="W8">
        <v>0.94</v>
      </c>
      <c r="X8">
        <v>0.2</v>
      </c>
      <c r="Y8">
        <v>0.1</v>
      </c>
      <c r="Z8">
        <v>0.05</v>
      </c>
      <c r="AA8">
        <v>0</v>
      </c>
      <c r="AB8">
        <v>0</v>
      </c>
      <c r="AC8">
        <v>0</v>
      </c>
      <c r="AD8">
        <v>0</v>
      </c>
    </row>
    <row r="9" spans="1:30" x14ac:dyDescent="0.25">
      <c r="A9" t="s">
        <v>190</v>
      </c>
      <c r="B9" t="s">
        <v>128</v>
      </c>
      <c r="C9">
        <v>21</v>
      </c>
      <c r="D9">
        <v>42</v>
      </c>
      <c r="E9">
        <v>19.060000000000002</v>
      </c>
      <c r="F9">
        <v>0.5</v>
      </c>
      <c r="G9">
        <v>0</v>
      </c>
      <c r="H9">
        <v>487.93599999999998</v>
      </c>
      <c r="I9">
        <v>0</v>
      </c>
      <c r="J9">
        <v>0</v>
      </c>
      <c r="K9">
        <v>487.93599999999998</v>
      </c>
      <c r="L9">
        <v>19.060000000000002</v>
      </c>
      <c r="M9">
        <v>21</v>
      </c>
      <c r="N9">
        <v>0</v>
      </c>
      <c r="O9">
        <v>0</v>
      </c>
      <c r="P9">
        <v>0</v>
      </c>
      <c r="Q9">
        <v>30</v>
      </c>
      <c r="R9">
        <v>32</v>
      </c>
      <c r="S9">
        <v>6.4</v>
      </c>
      <c r="T9">
        <v>25.6</v>
      </c>
      <c r="U9">
        <v>0.98</v>
      </c>
      <c r="V9">
        <v>0.96</v>
      </c>
      <c r="W9">
        <v>0.94</v>
      </c>
      <c r="X9">
        <v>0.2</v>
      </c>
      <c r="Y9">
        <v>0.1</v>
      </c>
      <c r="Z9">
        <v>0.05</v>
      </c>
      <c r="AA9">
        <v>0</v>
      </c>
      <c r="AB9">
        <v>0</v>
      </c>
      <c r="AC9">
        <v>0</v>
      </c>
      <c r="AD9">
        <v>0</v>
      </c>
    </row>
    <row r="10" spans="1:30" x14ac:dyDescent="0.25">
      <c r="A10" t="s">
        <v>191</v>
      </c>
      <c r="B10" t="s">
        <v>127</v>
      </c>
      <c r="C10">
        <v>34.950000000000003</v>
      </c>
      <c r="D10">
        <v>42</v>
      </c>
      <c r="E10">
        <v>27.71</v>
      </c>
      <c r="F10">
        <v>0.83214285714285696</v>
      </c>
      <c r="G10">
        <v>0</v>
      </c>
      <c r="H10">
        <v>709.37599999999998</v>
      </c>
      <c r="I10">
        <v>0</v>
      </c>
      <c r="J10">
        <v>0</v>
      </c>
      <c r="K10">
        <v>709.37599999999998</v>
      </c>
      <c r="L10">
        <v>27.71</v>
      </c>
      <c r="M10">
        <v>35</v>
      </c>
      <c r="N10">
        <v>0</v>
      </c>
      <c r="O10">
        <v>0</v>
      </c>
      <c r="P10">
        <v>0</v>
      </c>
      <c r="Q10">
        <v>34</v>
      </c>
      <c r="R10">
        <v>32</v>
      </c>
      <c r="S10">
        <v>6.4</v>
      </c>
      <c r="T10">
        <v>25.6</v>
      </c>
      <c r="U10">
        <v>0.98</v>
      </c>
      <c r="V10">
        <v>0.96</v>
      </c>
      <c r="W10">
        <v>0.94</v>
      </c>
      <c r="X10">
        <v>0.2</v>
      </c>
      <c r="Y10">
        <v>0.1</v>
      </c>
      <c r="Z10">
        <v>0.05</v>
      </c>
      <c r="AA10">
        <v>0</v>
      </c>
      <c r="AB10">
        <v>0</v>
      </c>
      <c r="AC10">
        <v>0</v>
      </c>
      <c r="AD10">
        <v>0</v>
      </c>
    </row>
    <row r="11" spans="1:30" x14ac:dyDescent="0.25">
      <c r="A11" t="s">
        <v>191</v>
      </c>
      <c r="B11" t="s">
        <v>128</v>
      </c>
      <c r="C11">
        <v>43.1</v>
      </c>
      <c r="D11">
        <v>42</v>
      </c>
      <c r="E11">
        <v>35.119999999999997</v>
      </c>
      <c r="F11">
        <v>1</v>
      </c>
      <c r="G11">
        <v>0</v>
      </c>
      <c r="H11">
        <v>899.072</v>
      </c>
      <c r="I11">
        <v>224.768</v>
      </c>
      <c r="J11">
        <v>0</v>
      </c>
      <c r="K11">
        <v>1123.8399999999999</v>
      </c>
      <c r="L11">
        <v>35.119999999999997</v>
      </c>
      <c r="M11">
        <v>44</v>
      </c>
      <c r="N11">
        <v>224.768</v>
      </c>
      <c r="O11">
        <v>0</v>
      </c>
      <c r="P11">
        <v>0</v>
      </c>
      <c r="Q11">
        <v>51</v>
      </c>
      <c r="R11">
        <v>32</v>
      </c>
      <c r="S11">
        <v>6.4</v>
      </c>
      <c r="T11">
        <v>25.6</v>
      </c>
      <c r="U11">
        <v>0.98</v>
      </c>
      <c r="V11">
        <v>0.96</v>
      </c>
      <c r="W11">
        <v>0.94</v>
      </c>
      <c r="X11">
        <v>0.2</v>
      </c>
      <c r="Y11">
        <v>0.1</v>
      </c>
      <c r="Z11">
        <v>0.05</v>
      </c>
      <c r="AA11">
        <v>0</v>
      </c>
      <c r="AB11">
        <v>0</v>
      </c>
      <c r="AC11">
        <v>0</v>
      </c>
      <c r="AD11">
        <v>0</v>
      </c>
    </row>
    <row r="12" spans="1:30" x14ac:dyDescent="0.25">
      <c r="A12" t="s">
        <v>142</v>
      </c>
      <c r="B12" t="s">
        <v>127</v>
      </c>
      <c r="C12">
        <v>233.22388888888889</v>
      </c>
      <c r="D12">
        <v>286</v>
      </c>
      <c r="E12">
        <v>199.54</v>
      </c>
      <c r="F12">
        <v>0.81546814296814296</v>
      </c>
      <c r="G12">
        <v>0</v>
      </c>
      <c r="H12">
        <v>5427.4880000000003</v>
      </c>
      <c r="I12">
        <v>0</v>
      </c>
      <c r="J12">
        <v>0</v>
      </c>
      <c r="K12">
        <v>5427.4880000000003</v>
      </c>
      <c r="L12">
        <v>199.54</v>
      </c>
      <c r="M12">
        <v>235</v>
      </c>
      <c r="N12">
        <v>0</v>
      </c>
      <c r="O12">
        <v>0</v>
      </c>
      <c r="P12">
        <v>0</v>
      </c>
      <c r="Q12">
        <v>256</v>
      </c>
      <c r="R12">
        <v>34</v>
      </c>
      <c r="S12">
        <v>6.8</v>
      </c>
      <c r="T12">
        <v>27.2</v>
      </c>
      <c r="U12">
        <v>0.98</v>
      </c>
      <c r="V12">
        <v>0.96</v>
      </c>
      <c r="W12">
        <v>0.94</v>
      </c>
      <c r="X12">
        <v>0.2</v>
      </c>
      <c r="Y12">
        <v>0.1</v>
      </c>
      <c r="Z12">
        <v>0.05</v>
      </c>
      <c r="AA12">
        <v>0</v>
      </c>
      <c r="AB12">
        <v>0</v>
      </c>
      <c r="AC12">
        <v>0</v>
      </c>
      <c r="AD12">
        <v>0</v>
      </c>
    </row>
    <row r="13" spans="1:30" x14ac:dyDescent="0.25">
      <c r="A13" t="s">
        <v>142</v>
      </c>
      <c r="B13" t="s">
        <v>128</v>
      </c>
      <c r="C13">
        <v>225.11944444444444</v>
      </c>
      <c r="D13">
        <v>286</v>
      </c>
      <c r="E13">
        <v>189.16</v>
      </c>
      <c r="F13">
        <v>0.78713092463092404</v>
      </c>
      <c r="G13">
        <v>0</v>
      </c>
      <c r="H13">
        <v>5145.152</v>
      </c>
      <c r="I13">
        <v>0</v>
      </c>
      <c r="J13">
        <v>0</v>
      </c>
      <c r="K13">
        <v>5145.152</v>
      </c>
      <c r="L13">
        <v>189.16</v>
      </c>
      <c r="M13">
        <v>226.48</v>
      </c>
      <c r="N13">
        <v>0</v>
      </c>
      <c r="O13">
        <v>0</v>
      </c>
      <c r="P13">
        <v>0</v>
      </c>
      <c r="Q13">
        <v>232</v>
      </c>
      <c r="R13">
        <v>34</v>
      </c>
      <c r="S13">
        <v>6.8</v>
      </c>
      <c r="T13">
        <v>27.2</v>
      </c>
      <c r="U13">
        <v>0.98</v>
      </c>
      <c r="V13">
        <v>0.96</v>
      </c>
      <c r="W13">
        <v>0.94</v>
      </c>
      <c r="X13">
        <v>0.2</v>
      </c>
      <c r="Y13">
        <v>0.1</v>
      </c>
      <c r="Z13">
        <v>0.05</v>
      </c>
      <c r="AA13">
        <v>0</v>
      </c>
      <c r="AB13">
        <v>0</v>
      </c>
      <c r="AC13">
        <v>0</v>
      </c>
      <c r="AD13">
        <v>0</v>
      </c>
    </row>
    <row r="14" spans="1:30" x14ac:dyDescent="0.25">
      <c r="A14" t="s">
        <v>1720</v>
      </c>
      <c r="B14" t="s">
        <v>127</v>
      </c>
      <c r="C14">
        <v>39.99</v>
      </c>
      <c r="D14">
        <v>42</v>
      </c>
      <c r="E14">
        <v>35.660000000000004</v>
      </c>
      <c r="F14">
        <v>0.95214285714285696</v>
      </c>
      <c r="G14">
        <v>0</v>
      </c>
      <c r="H14">
        <v>912.89599999999996</v>
      </c>
      <c r="I14">
        <v>57.055999999999997</v>
      </c>
      <c r="J14">
        <v>0</v>
      </c>
      <c r="K14">
        <v>969.952</v>
      </c>
      <c r="L14">
        <v>35.660000000000004</v>
      </c>
      <c r="M14">
        <v>40</v>
      </c>
      <c r="N14">
        <v>0</v>
      </c>
      <c r="O14">
        <v>0</v>
      </c>
      <c r="P14">
        <v>57.055999999999997</v>
      </c>
      <c r="Q14">
        <v>49</v>
      </c>
      <c r="R14">
        <v>32</v>
      </c>
      <c r="S14">
        <v>6.4</v>
      </c>
      <c r="T14">
        <v>25.6</v>
      </c>
      <c r="U14">
        <v>0.98</v>
      </c>
      <c r="V14">
        <v>0.96</v>
      </c>
      <c r="W14">
        <v>0.94</v>
      </c>
      <c r="X14">
        <v>0.2</v>
      </c>
      <c r="Y14">
        <v>0.1</v>
      </c>
      <c r="Z14">
        <v>0.05</v>
      </c>
      <c r="AA14">
        <v>0</v>
      </c>
      <c r="AB14">
        <v>0</v>
      </c>
      <c r="AC14">
        <v>0</v>
      </c>
      <c r="AD14">
        <v>0</v>
      </c>
    </row>
    <row r="15" spans="1:30" x14ac:dyDescent="0.25">
      <c r="A15" t="s">
        <v>1720</v>
      </c>
      <c r="B15" t="s">
        <v>128</v>
      </c>
      <c r="C15">
        <v>47.160000000000004</v>
      </c>
      <c r="D15">
        <v>42</v>
      </c>
      <c r="E15">
        <v>42.660000000000004</v>
      </c>
      <c r="F15">
        <v>1</v>
      </c>
      <c r="G15">
        <v>0</v>
      </c>
      <c r="H15">
        <v>1092.096</v>
      </c>
      <c r="I15">
        <v>273.024</v>
      </c>
      <c r="J15">
        <v>0</v>
      </c>
      <c r="K15">
        <v>1365.12</v>
      </c>
      <c r="L15">
        <v>42.660000000000004</v>
      </c>
      <c r="M15">
        <v>47.25</v>
      </c>
      <c r="N15">
        <v>273.024</v>
      </c>
      <c r="O15">
        <v>0</v>
      </c>
      <c r="P15">
        <v>0</v>
      </c>
      <c r="Q15">
        <v>61</v>
      </c>
      <c r="R15">
        <v>32</v>
      </c>
      <c r="S15">
        <v>6.4</v>
      </c>
      <c r="T15">
        <v>25.6</v>
      </c>
      <c r="U15">
        <v>0.98</v>
      </c>
      <c r="V15">
        <v>0.96</v>
      </c>
      <c r="W15">
        <v>0.94</v>
      </c>
      <c r="X15">
        <v>0.2</v>
      </c>
      <c r="Y15">
        <v>0.1</v>
      </c>
      <c r="Z15">
        <v>0.05</v>
      </c>
      <c r="AA15">
        <v>0</v>
      </c>
      <c r="AB15">
        <v>0</v>
      </c>
      <c r="AC15">
        <v>0</v>
      </c>
      <c r="AD15">
        <v>0</v>
      </c>
    </row>
    <row r="16" spans="1:30" x14ac:dyDescent="0.25">
      <c r="A16" t="s">
        <v>144</v>
      </c>
      <c r="B16" t="s">
        <v>127</v>
      </c>
      <c r="C16">
        <v>89.484444444444449</v>
      </c>
      <c r="D16">
        <v>91</v>
      </c>
      <c r="E16">
        <v>70.500000000000014</v>
      </c>
      <c r="F16">
        <v>0.98334554334554403</v>
      </c>
      <c r="G16">
        <v>0</v>
      </c>
      <c r="H16">
        <v>1917.6</v>
      </c>
      <c r="I16">
        <v>479.4</v>
      </c>
      <c r="J16">
        <v>0</v>
      </c>
      <c r="K16">
        <v>2397</v>
      </c>
      <c r="L16">
        <v>70.500000000000014</v>
      </c>
      <c r="M16">
        <v>91</v>
      </c>
      <c r="N16">
        <v>479.4</v>
      </c>
      <c r="O16">
        <v>0</v>
      </c>
      <c r="P16">
        <v>0</v>
      </c>
      <c r="Q16">
        <v>96</v>
      </c>
      <c r="R16">
        <v>34</v>
      </c>
      <c r="S16">
        <v>6.8</v>
      </c>
      <c r="T16">
        <v>27.2</v>
      </c>
      <c r="U16">
        <v>0.98</v>
      </c>
      <c r="V16">
        <v>0.96</v>
      </c>
      <c r="W16">
        <v>0.94</v>
      </c>
      <c r="X16">
        <v>0.2</v>
      </c>
      <c r="Y16">
        <v>0.1</v>
      </c>
      <c r="Z16">
        <v>0.05</v>
      </c>
      <c r="AA16">
        <v>0</v>
      </c>
      <c r="AB16">
        <v>0</v>
      </c>
      <c r="AC16">
        <v>0</v>
      </c>
      <c r="AD16">
        <v>0</v>
      </c>
    </row>
    <row r="17" spans="1:30" x14ac:dyDescent="0.25">
      <c r="A17" t="s">
        <v>144</v>
      </c>
      <c r="B17" t="s">
        <v>128</v>
      </c>
      <c r="C17">
        <v>89.984722222222217</v>
      </c>
      <c r="D17">
        <v>91</v>
      </c>
      <c r="E17">
        <v>73.679999999999993</v>
      </c>
      <c r="F17">
        <v>0.98884310134310105</v>
      </c>
      <c r="G17">
        <v>0</v>
      </c>
      <c r="H17">
        <v>2004.096</v>
      </c>
      <c r="I17">
        <v>501.024</v>
      </c>
      <c r="J17">
        <v>0</v>
      </c>
      <c r="K17">
        <v>2505.12</v>
      </c>
      <c r="L17">
        <v>73.679999999999993</v>
      </c>
      <c r="M17">
        <v>91</v>
      </c>
      <c r="N17">
        <v>501.024</v>
      </c>
      <c r="O17">
        <v>0</v>
      </c>
      <c r="P17">
        <v>0</v>
      </c>
      <c r="Q17">
        <v>87</v>
      </c>
      <c r="R17">
        <v>34</v>
      </c>
      <c r="S17">
        <v>6.8</v>
      </c>
      <c r="T17">
        <v>27.2</v>
      </c>
      <c r="U17">
        <v>0.98</v>
      </c>
      <c r="V17">
        <v>0.96</v>
      </c>
      <c r="W17">
        <v>0.94</v>
      </c>
      <c r="X17">
        <v>0.2</v>
      </c>
      <c r="Y17">
        <v>0.1</v>
      </c>
      <c r="Z17">
        <v>0.05</v>
      </c>
      <c r="AA17">
        <v>0</v>
      </c>
      <c r="AB17">
        <v>0</v>
      </c>
      <c r="AC17">
        <v>0</v>
      </c>
      <c r="AD17">
        <v>0</v>
      </c>
    </row>
    <row r="18" spans="1:30" x14ac:dyDescent="0.25">
      <c r="A18" t="s">
        <v>146</v>
      </c>
      <c r="B18" t="s">
        <v>127</v>
      </c>
      <c r="C18">
        <v>52.5</v>
      </c>
      <c r="D18">
        <v>50</v>
      </c>
      <c r="E18">
        <v>46.18</v>
      </c>
      <c r="F18">
        <v>1</v>
      </c>
      <c r="G18">
        <v>0</v>
      </c>
      <c r="H18">
        <v>1182.2080000000001</v>
      </c>
      <c r="I18">
        <v>295.55200000000002</v>
      </c>
      <c r="J18">
        <v>0</v>
      </c>
      <c r="K18">
        <v>1477.76</v>
      </c>
      <c r="L18">
        <v>46.18</v>
      </c>
      <c r="M18">
        <v>52.5</v>
      </c>
      <c r="N18">
        <v>295.55200000000002</v>
      </c>
      <c r="O18">
        <v>0</v>
      </c>
      <c r="P18">
        <v>0</v>
      </c>
      <c r="Q18">
        <v>53</v>
      </c>
      <c r="R18">
        <v>32</v>
      </c>
      <c r="S18">
        <v>6.4</v>
      </c>
      <c r="T18">
        <v>25.6</v>
      </c>
      <c r="U18">
        <v>0.98</v>
      </c>
      <c r="V18">
        <v>0.96</v>
      </c>
      <c r="W18">
        <v>0.94</v>
      </c>
      <c r="X18">
        <v>0.2</v>
      </c>
      <c r="Y18">
        <v>0.1</v>
      </c>
      <c r="Z18">
        <v>0.05</v>
      </c>
      <c r="AA18">
        <v>0</v>
      </c>
      <c r="AB18">
        <v>0</v>
      </c>
      <c r="AC18">
        <v>0</v>
      </c>
      <c r="AD18">
        <v>0</v>
      </c>
    </row>
    <row r="19" spans="1:30" x14ac:dyDescent="0.25">
      <c r="A19" t="s">
        <v>146</v>
      </c>
      <c r="B19" t="s">
        <v>128</v>
      </c>
      <c r="C19">
        <v>47.25</v>
      </c>
      <c r="D19">
        <v>50</v>
      </c>
      <c r="E19">
        <v>43.68</v>
      </c>
      <c r="F19">
        <v>0.94499999999999995</v>
      </c>
      <c r="G19">
        <v>0</v>
      </c>
      <c r="H19">
        <v>1118.2080000000001</v>
      </c>
      <c r="I19">
        <v>69.888000000000005</v>
      </c>
      <c r="J19">
        <v>0</v>
      </c>
      <c r="K19">
        <v>1188.096</v>
      </c>
      <c r="L19">
        <v>43.68</v>
      </c>
      <c r="M19">
        <v>47.25</v>
      </c>
      <c r="N19">
        <v>0</v>
      </c>
      <c r="O19">
        <v>0</v>
      </c>
      <c r="P19">
        <v>69.888000000000005</v>
      </c>
      <c r="Q19">
        <v>54</v>
      </c>
      <c r="R19">
        <v>32</v>
      </c>
      <c r="S19">
        <v>6.4</v>
      </c>
      <c r="T19">
        <v>25.6</v>
      </c>
      <c r="U19">
        <v>0.98</v>
      </c>
      <c r="V19">
        <v>0.96</v>
      </c>
      <c r="W19">
        <v>0.94</v>
      </c>
      <c r="X19">
        <v>0.2</v>
      </c>
      <c r="Y19">
        <v>0.1</v>
      </c>
      <c r="Z19">
        <v>0.05</v>
      </c>
      <c r="AA19">
        <v>0</v>
      </c>
      <c r="AB19">
        <v>0</v>
      </c>
      <c r="AC19">
        <v>0</v>
      </c>
      <c r="AD19">
        <v>0</v>
      </c>
    </row>
    <row r="20" spans="1:30" x14ac:dyDescent="0.25">
      <c r="A20" t="s">
        <v>193</v>
      </c>
      <c r="B20" t="s">
        <v>127</v>
      </c>
      <c r="C20">
        <v>8.5</v>
      </c>
      <c r="D20">
        <v>42</v>
      </c>
      <c r="E20">
        <v>7.36</v>
      </c>
      <c r="F20">
        <v>0.202380952380952</v>
      </c>
      <c r="G20">
        <v>0</v>
      </c>
      <c r="H20">
        <v>200.19200000000001</v>
      </c>
      <c r="I20">
        <v>0</v>
      </c>
      <c r="J20">
        <v>0</v>
      </c>
      <c r="K20">
        <v>200.19200000000001</v>
      </c>
      <c r="L20">
        <v>7.36</v>
      </c>
      <c r="M20">
        <v>8.5</v>
      </c>
      <c r="N20">
        <v>0</v>
      </c>
      <c r="O20">
        <v>0</v>
      </c>
      <c r="P20">
        <v>0</v>
      </c>
      <c r="Q20">
        <v>8</v>
      </c>
      <c r="R20">
        <v>34</v>
      </c>
      <c r="S20">
        <v>6.8</v>
      </c>
      <c r="T20">
        <v>27.2</v>
      </c>
      <c r="U20">
        <v>0.98</v>
      </c>
      <c r="V20">
        <v>0.96</v>
      </c>
      <c r="W20">
        <v>0.94</v>
      </c>
      <c r="X20">
        <v>0.2</v>
      </c>
      <c r="Y20">
        <v>0.1</v>
      </c>
      <c r="Z20">
        <v>0.05</v>
      </c>
      <c r="AA20">
        <v>0</v>
      </c>
      <c r="AB20">
        <v>0</v>
      </c>
      <c r="AC20">
        <v>0</v>
      </c>
      <c r="AD20">
        <v>0</v>
      </c>
    </row>
    <row r="21" spans="1:30" x14ac:dyDescent="0.25">
      <c r="A21" t="s">
        <v>148</v>
      </c>
      <c r="B21" t="s">
        <v>127</v>
      </c>
      <c r="C21">
        <v>98.359444444444435</v>
      </c>
      <c r="D21">
        <v>91</v>
      </c>
      <c r="E21">
        <v>71.290000000000006</v>
      </c>
      <c r="F21">
        <v>1</v>
      </c>
      <c r="G21">
        <v>0</v>
      </c>
      <c r="H21">
        <v>1939.088</v>
      </c>
      <c r="I21">
        <v>484.77199999999999</v>
      </c>
      <c r="J21">
        <v>0</v>
      </c>
      <c r="K21">
        <v>2423.86</v>
      </c>
      <c r="L21">
        <v>71.290000000000006</v>
      </c>
      <c r="M21">
        <v>99.5</v>
      </c>
      <c r="N21">
        <v>484.77199999999999</v>
      </c>
      <c r="O21">
        <v>0</v>
      </c>
      <c r="P21">
        <v>0</v>
      </c>
      <c r="Q21">
        <v>90</v>
      </c>
      <c r="R21">
        <v>34</v>
      </c>
      <c r="S21">
        <v>6.8</v>
      </c>
      <c r="T21">
        <v>27.2</v>
      </c>
      <c r="U21">
        <v>0.98</v>
      </c>
      <c r="V21">
        <v>0.96</v>
      </c>
      <c r="W21">
        <v>0.94</v>
      </c>
      <c r="X21">
        <v>0.2</v>
      </c>
      <c r="Y21">
        <v>0.1</v>
      </c>
      <c r="Z21">
        <v>0.05</v>
      </c>
      <c r="AA21">
        <v>0</v>
      </c>
      <c r="AB21">
        <v>0</v>
      </c>
      <c r="AC21">
        <v>0</v>
      </c>
      <c r="AD21">
        <v>0</v>
      </c>
    </row>
    <row r="22" spans="1:30" x14ac:dyDescent="0.25">
      <c r="A22" t="s">
        <v>148</v>
      </c>
      <c r="B22" t="s">
        <v>128</v>
      </c>
      <c r="C22">
        <v>93.319722222222225</v>
      </c>
      <c r="D22">
        <v>91</v>
      </c>
      <c r="E22">
        <v>71.290000000000006</v>
      </c>
      <c r="F22">
        <v>1</v>
      </c>
      <c r="G22">
        <v>0</v>
      </c>
      <c r="H22">
        <v>1939.088</v>
      </c>
      <c r="I22">
        <v>484.77199999999999</v>
      </c>
      <c r="J22">
        <v>0</v>
      </c>
      <c r="K22">
        <v>2423.86</v>
      </c>
      <c r="L22">
        <v>71.290000000000006</v>
      </c>
      <c r="M22">
        <v>95.58</v>
      </c>
      <c r="N22">
        <v>484.77199999999999</v>
      </c>
      <c r="O22">
        <v>0</v>
      </c>
      <c r="P22">
        <v>0</v>
      </c>
      <c r="Q22">
        <v>89</v>
      </c>
      <c r="R22">
        <v>34</v>
      </c>
      <c r="S22">
        <v>6.8</v>
      </c>
      <c r="T22">
        <v>27.2</v>
      </c>
      <c r="U22">
        <v>0.98</v>
      </c>
      <c r="V22">
        <v>0.96</v>
      </c>
      <c r="W22">
        <v>0.94</v>
      </c>
      <c r="X22">
        <v>0.2</v>
      </c>
      <c r="Y22">
        <v>0.1</v>
      </c>
      <c r="Z22">
        <v>0.05</v>
      </c>
      <c r="AA22">
        <v>0</v>
      </c>
      <c r="AB22">
        <v>0</v>
      </c>
      <c r="AC22">
        <v>0</v>
      </c>
      <c r="AD22">
        <v>0</v>
      </c>
    </row>
    <row r="23" spans="1:30" x14ac:dyDescent="0.25">
      <c r="A23" t="s">
        <v>150</v>
      </c>
      <c r="B23" t="s">
        <v>127</v>
      </c>
      <c r="C23">
        <v>41</v>
      </c>
      <c r="D23">
        <v>41</v>
      </c>
      <c r="E23">
        <v>36.17</v>
      </c>
      <c r="F23">
        <v>1</v>
      </c>
      <c r="G23">
        <v>0</v>
      </c>
      <c r="H23">
        <v>925.952</v>
      </c>
      <c r="I23">
        <v>231.488</v>
      </c>
      <c r="J23">
        <v>0</v>
      </c>
      <c r="K23">
        <v>1157.44</v>
      </c>
      <c r="L23">
        <v>36.17</v>
      </c>
      <c r="M23">
        <v>41</v>
      </c>
      <c r="N23">
        <v>231.488</v>
      </c>
      <c r="O23">
        <v>0</v>
      </c>
      <c r="P23">
        <v>0</v>
      </c>
      <c r="Q23">
        <v>43</v>
      </c>
      <c r="R23">
        <v>32</v>
      </c>
      <c r="S23">
        <v>6.4</v>
      </c>
      <c r="T23">
        <v>25.6</v>
      </c>
      <c r="U23">
        <v>0.98</v>
      </c>
      <c r="V23">
        <v>0.96</v>
      </c>
      <c r="W23">
        <v>0.94</v>
      </c>
      <c r="X23">
        <v>0.2</v>
      </c>
      <c r="Y23">
        <v>0.1</v>
      </c>
      <c r="Z23">
        <v>0.05</v>
      </c>
      <c r="AA23">
        <v>0</v>
      </c>
      <c r="AB23">
        <v>0</v>
      </c>
      <c r="AC23">
        <v>0</v>
      </c>
      <c r="AD23">
        <v>0</v>
      </c>
    </row>
    <row r="24" spans="1:30" x14ac:dyDescent="0.25">
      <c r="A24" t="s">
        <v>150</v>
      </c>
      <c r="B24" t="s">
        <v>128</v>
      </c>
      <c r="C24">
        <v>48.47</v>
      </c>
      <c r="D24">
        <v>41</v>
      </c>
      <c r="E24">
        <v>42.4</v>
      </c>
      <c r="F24">
        <v>1</v>
      </c>
      <c r="G24">
        <v>0</v>
      </c>
      <c r="H24">
        <v>1085.44</v>
      </c>
      <c r="I24">
        <v>271.36</v>
      </c>
      <c r="J24">
        <v>0</v>
      </c>
      <c r="K24">
        <v>1356.8</v>
      </c>
      <c r="L24">
        <v>42.4</v>
      </c>
      <c r="M24">
        <v>49</v>
      </c>
      <c r="N24">
        <v>271.36</v>
      </c>
      <c r="O24">
        <v>0</v>
      </c>
      <c r="P24">
        <v>0</v>
      </c>
      <c r="Q24">
        <v>54</v>
      </c>
      <c r="R24">
        <v>32</v>
      </c>
      <c r="S24">
        <v>6.4</v>
      </c>
      <c r="T24">
        <v>25.6</v>
      </c>
      <c r="U24">
        <v>0.98</v>
      </c>
      <c r="V24">
        <v>0.96</v>
      </c>
      <c r="W24">
        <v>0.94</v>
      </c>
      <c r="X24">
        <v>0.2</v>
      </c>
      <c r="Y24">
        <v>0.1</v>
      </c>
      <c r="Z24">
        <v>0.05</v>
      </c>
      <c r="AA24">
        <v>0</v>
      </c>
      <c r="AB24">
        <v>0</v>
      </c>
      <c r="AC24">
        <v>0</v>
      </c>
      <c r="AD24">
        <v>0</v>
      </c>
    </row>
    <row r="25" spans="1:30" x14ac:dyDescent="0.25">
      <c r="A25" t="s">
        <v>194</v>
      </c>
      <c r="B25" t="s">
        <v>127</v>
      </c>
      <c r="C25">
        <v>36</v>
      </c>
      <c r="D25">
        <v>46</v>
      </c>
      <c r="E25">
        <v>31.84</v>
      </c>
      <c r="F25">
        <v>0.78260869565217395</v>
      </c>
      <c r="G25">
        <v>0</v>
      </c>
      <c r="H25">
        <v>815.10400000000004</v>
      </c>
      <c r="I25">
        <v>0</v>
      </c>
      <c r="J25">
        <v>0</v>
      </c>
      <c r="K25">
        <v>815.10400000000004</v>
      </c>
      <c r="L25">
        <v>31.84</v>
      </c>
      <c r="M25">
        <v>36</v>
      </c>
      <c r="N25">
        <v>0</v>
      </c>
      <c r="O25">
        <v>0</v>
      </c>
      <c r="P25">
        <v>0</v>
      </c>
      <c r="Q25">
        <v>35</v>
      </c>
      <c r="R25">
        <v>32</v>
      </c>
      <c r="S25">
        <v>6.4</v>
      </c>
      <c r="T25">
        <v>25.6</v>
      </c>
      <c r="U25">
        <v>0.98</v>
      </c>
      <c r="V25">
        <v>0.96</v>
      </c>
      <c r="W25">
        <v>0.94</v>
      </c>
      <c r="X25">
        <v>0.2</v>
      </c>
      <c r="Y25">
        <v>0.1</v>
      </c>
      <c r="Z25">
        <v>0.05</v>
      </c>
      <c r="AA25">
        <v>0</v>
      </c>
      <c r="AB25">
        <v>0</v>
      </c>
      <c r="AC25">
        <v>0</v>
      </c>
      <c r="AD25">
        <v>0</v>
      </c>
    </row>
    <row r="26" spans="1:30" x14ac:dyDescent="0.25">
      <c r="A26" t="s">
        <v>194</v>
      </c>
      <c r="B26" t="s">
        <v>128</v>
      </c>
      <c r="C26">
        <v>46</v>
      </c>
      <c r="D26">
        <v>46</v>
      </c>
      <c r="E26">
        <v>35.42</v>
      </c>
      <c r="F26">
        <v>1</v>
      </c>
      <c r="G26">
        <v>0</v>
      </c>
      <c r="H26">
        <v>906.75199999999995</v>
      </c>
      <c r="I26">
        <v>226.68799999999999</v>
      </c>
      <c r="J26">
        <v>0</v>
      </c>
      <c r="K26">
        <v>1133.44</v>
      </c>
      <c r="L26">
        <v>35.42</v>
      </c>
      <c r="M26">
        <v>46</v>
      </c>
      <c r="N26">
        <v>226.68799999999999</v>
      </c>
      <c r="O26">
        <v>0</v>
      </c>
      <c r="P26">
        <v>0</v>
      </c>
      <c r="Q26">
        <v>46</v>
      </c>
      <c r="R26">
        <v>32</v>
      </c>
      <c r="S26">
        <v>6.4</v>
      </c>
      <c r="T26">
        <v>25.6</v>
      </c>
      <c r="U26">
        <v>0.98</v>
      </c>
      <c r="V26">
        <v>0.96</v>
      </c>
      <c r="W26">
        <v>0.94</v>
      </c>
      <c r="X26">
        <v>0.2</v>
      </c>
      <c r="Y26">
        <v>0.1</v>
      </c>
      <c r="Z26">
        <v>0.05</v>
      </c>
      <c r="AA26">
        <v>0</v>
      </c>
      <c r="AB26">
        <v>0</v>
      </c>
      <c r="AC26">
        <v>0</v>
      </c>
      <c r="AD26">
        <v>0</v>
      </c>
    </row>
    <row r="27" spans="1:30" x14ac:dyDescent="0.25">
      <c r="A27" t="s">
        <v>195</v>
      </c>
      <c r="B27" t="s">
        <v>127</v>
      </c>
      <c r="C27">
        <v>42.5</v>
      </c>
      <c r="D27">
        <v>42.5</v>
      </c>
      <c r="E27">
        <v>38.080000000000005</v>
      </c>
      <c r="F27">
        <v>1</v>
      </c>
      <c r="G27">
        <v>0</v>
      </c>
      <c r="H27">
        <v>974.84799999999996</v>
      </c>
      <c r="I27">
        <v>243.71199999999999</v>
      </c>
      <c r="J27">
        <v>0</v>
      </c>
      <c r="K27">
        <v>1218.56</v>
      </c>
      <c r="L27">
        <v>38.080000000000005</v>
      </c>
      <c r="M27">
        <v>42.5</v>
      </c>
      <c r="N27">
        <v>243.71199999999999</v>
      </c>
      <c r="O27">
        <v>0</v>
      </c>
      <c r="P27">
        <v>0</v>
      </c>
      <c r="Q27">
        <v>49</v>
      </c>
      <c r="R27">
        <v>32</v>
      </c>
      <c r="S27">
        <v>6.4</v>
      </c>
      <c r="T27">
        <v>25.6</v>
      </c>
      <c r="U27">
        <v>0.98</v>
      </c>
      <c r="V27">
        <v>0.96</v>
      </c>
      <c r="W27">
        <v>0.94</v>
      </c>
      <c r="X27">
        <v>0.2</v>
      </c>
      <c r="Y27">
        <v>0.1</v>
      </c>
      <c r="Z27">
        <v>0.05</v>
      </c>
      <c r="AA27">
        <v>0</v>
      </c>
      <c r="AB27">
        <v>0</v>
      </c>
      <c r="AC27">
        <v>0</v>
      </c>
      <c r="AD27">
        <v>0</v>
      </c>
    </row>
    <row r="28" spans="1:30" x14ac:dyDescent="0.25">
      <c r="A28" t="s">
        <v>195</v>
      </c>
      <c r="B28" t="s">
        <v>128</v>
      </c>
      <c r="C28">
        <v>8.5</v>
      </c>
      <c r="D28">
        <v>42.5</v>
      </c>
      <c r="E28">
        <v>6.02</v>
      </c>
      <c r="F28">
        <v>0.2</v>
      </c>
      <c r="G28">
        <v>0</v>
      </c>
      <c r="H28">
        <v>154.11199999999999</v>
      </c>
      <c r="I28">
        <v>0</v>
      </c>
      <c r="J28">
        <v>0</v>
      </c>
      <c r="K28">
        <v>154.11199999999999</v>
      </c>
      <c r="L28">
        <v>6.02</v>
      </c>
      <c r="M28">
        <v>8.5</v>
      </c>
      <c r="N28">
        <v>0</v>
      </c>
      <c r="O28">
        <v>0</v>
      </c>
      <c r="P28">
        <v>0</v>
      </c>
      <c r="Q28">
        <v>13</v>
      </c>
      <c r="R28">
        <v>32</v>
      </c>
      <c r="S28">
        <v>6.4</v>
      </c>
      <c r="T28">
        <v>25.6</v>
      </c>
      <c r="U28">
        <v>0.98</v>
      </c>
      <c r="V28">
        <v>0.96</v>
      </c>
      <c r="W28">
        <v>0.94</v>
      </c>
      <c r="X28">
        <v>0.2</v>
      </c>
      <c r="Y28">
        <v>0.1</v>
      </c>
      <c r="Z28">
        <v>0.05</v>
      </c>
      <c r="AA28">
        <v>0</v>
      </c>
      <c r="AB28">
        <v>0</v>
      </c>
      <c r="AC28">
        <v>0</v>
      </c>
      <c r="AD28">
        <v>0</v>
      </c>
    </row>
    <row r="29" spans="1:30" x14ac:dyDescent="0.25">
      <c r="A29" t="s">
        <v>152</v>
      </c>
      <c r="B29" t="s">
        <v>127</v>
      </c>
      <c r="C29">
        <v>39.79</v>
      </c>
      <c r="D29">
        <v>42</v>
      </c>
      <c r="E29">
        <v>37.68</v>
      </c>
      <c r="F29">
        <v>0.94738095238095199</v>
      </c>
      <c r="G29">
        <v>0</v>
      </c>
      <c r="H29">
        <v>964.60799999999995</v>
      </c>
      <c r="I29">
        <v>60.287999999999997</v>
      </c>
      <c r="J29" s="7">
        <v>0</v>
      </c>
      <c r="K29">
        <v>1024.896</v>
      </c>
      <c r="L29">
        <v>37.68</v>
      </c>
      <c r="M29">
        <v>40</v>
      </c>
      <c r="N29">
        <v>0</v>
      </c>
      <c r="O29">
        <v>0</v>
      </c>
      <c r="P29">
        <v>60.287999999999997</v>
      </c>
      <c r="Q29">
        <v>46</v>
      </c>
      <c r="R29">
        <v>32</v>
      </c>
      <c r="S29">
        <v>6.4</v>
      </c>
      <c r="T29">
        <v>25.6</v>
      </c>
      <c r="U29">
        <v>0.98</v>
      </c>
      <c r="V29">
        <v>0.96</v>
      </c>
      <c r="W29">
        <v>0.94</v>
      </c>
      <c r="X29">
        <v>0.2</v>
      </c>
      <c r="Y29">
        <v>0.1</v>
      </c>
      <c r="Z29">
        <v>0.05</v>
      </c>
      <c r="AA29">
        <v>0</v>
      </c>
      <c r="AB29">
        <v>0</v>
      </c>
      <c r="AC29">
        <v>0</v>
      </c>
      <c r="AD29">
        <v>0</v>
      </c>
    </row>
    <row r="30" spans="1:30" x14ac:dyDescent="0.25">
      <c r="A30" t="s">
        <v>152</v>
      </c>
      <c r="B30" t="s">
        <v>128</v>
      </c>
      <c r="C30">
        <v>42</v>
      </c>
      <c r="D30">
        <v>42</v>
      </c>
      <c r="E30">
        <v>36.569999999999993</v>
      </c>
      <c r="F30">
        <v>1</v>
      </c>
      <c r="G30">
        <v>0</v>
      </c>
      <c r="H30">
        <v>936.19200000000001</v>
      </c>
      <c r="I30">
        <v>234.048</v>
      </c>
      <c r="J30">
        <v>0</v>
      </c>
      <c r="K30">
        <v>1170.24</v>
      </c>
      <c r="L30">
        <v>36.569999999999993</v>
      </c>
      <c r="M30">
        <v>42</v>
      </c>
      <c r="N30">
        <v>234.048</v>
      </c>
      <c r="O30">
        <v>0</v>
      </c>
      <c r="P30">
        <v>0</v>
      </c>
      <c r="Q30">
        <v>47</v>
      </c>
      <c r="R30">
        <v>32</v>
      </c>
      <c r="S30">
        <v>6.4</v>
      </c>
      <c r="T30">
        <v>25.6</v>
      </c>
      <c r="U30">
        <v>0.98</v>
      </c>
      <c r="V30">
        <v>0.96</v>
      </c>
      <c r="W30">
        <v>0.94</v>
      </c>
      <c r="X30">
        <v>0.2</v>
      </c>
      <c r="Y30">
        <v>0.1</v>
      </c>
      <c r="Z30">
        <v>0.05</v>
      </c>
      <c r="AA30">
        <v>0</v>
      </c>
      <c r="AB30">
        <v>0</v>
      </c>
      <c r="AC30">
        <v>0</v>
      </c>
      <c r="AD30">
        <v>0</v>
      </c>
    </row>
    <row r="31" spans="1:30" x14ac:dyDescent="0.25">
      <c r="A31" t="s">
        <v>67</v>
      </c>
      <c r="B31" t="s">
        <v>127</v>
      </c>
      <c r="C31">
        <v>45</v>
      </c>
      <c r="D31">
        <v>36.5</v>
      </c>
      <c r="E31">
        <v>38.89</v>
      </c>
      <c r="F31">
        <v>1</v>
      </c>
      <c r="G31">
        <v>0</v>
      </c>
      <c r="H31">
        <v>995.58399999999995</v>
      </c>
      <c r="I31">
        <v>248.89599999999999</v>
      </c>
      <c r="J31">
        <v>0</v>
      </c>
      <c r="K31">
        <v>1244.48</v>
      </c>
      <c r="L31">
        <v>38.89</v>
      </c>
      <c r="M31">
        <v>45</v>
      </c>
      <c r="N31">
        <v>248.89599999999999</v>
      </c>
      <c r="O31">
        <v>0</v>
      </c>
      <c r="P31">
        <v>0</v>
      </c>
      <c r="Q31">
        <v>55</v>
      </c>
      <c r="R31">
        <v>32</v>
      </c>
      <c r="S31">
        <v>6.4</v>
      </c>
      <c r="T31">
        <v>25.6</v>
      </c>
      <c r="U31">
        <v>0.98</v>
      </c>
      <c r="V31">
        <v>0.96</v>
      </c>
      <c r="W31">
        <v>0.94</v>
      </c>
      <c r="X31">
        <v>0.2</v>
      </c>
      <c r="Y31">
        <v>0.1</v>
      </c>
      <c r="Z31">
        <v>0.05</v>
      </c>
      <c r="AA31">
        <v>0</v>
      </c>
      <c r="AB31">
        <v>0</v>
      </c>
      <c r="AC31">
        <v>0</v>
      </c>
      <c r="AD31">
        <v>0</v>
      </c>
    </row>
    <row r="32" spans="1:30" x14ac:dyDescent="0.25">
      <c r="A32" t="s">
        <v>67</v>
      </c>
      <c r="B32" t="s">
        <v>128</v>
      </c>
      <c r="C32">
        <v>28.5</v>
      </c>
      <c r="D32">
        <v>36.5</v>
      </c>
      <c r="E32">
        <v>25.189999999999998</v>
      </c>
      <c r="F32">
        <v>0.78082191780821897</v>
      </c>
      <c r="G32">
        <v>0</v>
      </c>
      <c r="H32">
        <v>644.86400000000003</v>
      </c>
      <c r="I32">
        <v>0</v>
      </c>
      <c r="J32">
        <v>0</v>
      </c>
      <c r="K32">
        <v>644.86400000000003</v>
      </c>
      <c r="L32">
        <v>25.189999999999998</v>
      </c>
      <c r="M32">
        <v>28.5</v>
      </c>
      <c r="N32">
        <v>0</v>
      </c>
      <c r="O32">
        <v>0</v>
      </c>
      <c r="P32">
        <v>0</v>
      </c>
      <c r="Q32">
        <v>39</v>
      </c>
      <c r="R32">
        <v>32</v>
      </c>
      <c r="S32">
        <v>6.4</v>
      </c>
      <c r="T32">
        <v>25.6</v>
      </c>
      <c r="U32">
        <v>0.98</v>
      </c>
      <c r="V32">
        <v>0.96</v>
      </c>
      <c r="W32">
        <v>0.94</v>
      </c>
      <c r="X32">
        <v>0.2</v>
      </c>
      <c r="Y32">
        <v>0.1</v>
      </c>
      <c r="Z32">
        <v>0.05</v>
      </c>
      <c r="AA32">
        <v>0</v>
      </c>
      <c r="AB32">
        <v>0</v>
      </c>
      <c r="AC32">
        <v>0</v>
      </c>
      <c r="AD32">
        <v>0</v>
      </c>
    </row>
    <row r="33" spans="1:30" x14ac:dyDescent="0.25">
      <c r="A33" t="s">
        <v>196</v>
      </c>
      <c r="B33" t="s">
        <v>127</v>
      </c>
      <c r="C33">
        <v>42</v>
      </c>
      <c r="D33">
        <v>42</v>
      </c>
      <c r="E33">
        <v>36.21</v>
      </c>
      <c r="F33">
        <v>1</v>
      </c>
      <c r="G33">
        <v>0</v>
      </c>
      <c r="H33">
        <v>926.976</v>
      </c>
      <c r="I33">
        <v>231.744</v>
      </c>
      <c r="J33">
        <v>0</v>
      </c>
      <c r="K33">
        <v>1158.72</v>
      </c>
      <c r="L33">
        <v>36.21</v>
      </c>
      <c r="M33">
        <v>42</v>
      </c>
      <c r="N33">
        <v>231.744</v>
      </c>
      <c r="O33">
        <v>0</v>
      </c>
      <c r="P33">
        <v>0</v>
      </c>
      <c r="Q33">
        <v>43</v>
      </c>
      <c r="R33">
        <v>32</v>
      </c>
      <c r="S33">
        <v>6.4</v>
      </c>
      <c r="T33">
        <v>25.6</v>
      </c>
      <c r="U33">
        <v>0.98</v>
      </c>
      <c r="V33">
        <v>0.96</v>
      </c>
      <c r="W33">
        <v>0.94</v>
      </c>
      <c r="X33">
        <v>0.2</v>
      </c>
      <c r="Y33">
        <v>0.1</v>
      </c>
      <c r="Z33">
        <v>0.05</v>
      </c>
      <c r="AA33">
        <v>0</v>
      </c>
      <c r="AB33">
        <v>0</v>
      </c>
      <c r="AC33">
        <v>0</v>
      </c>
      <c r="AD33">
        <v>0</v>
      </c>
    </row>
    <row r="34" spans="1:30" x14ac:dyDescent="0.25">
      <c r="A34" t="s">
        <v>196</v>
      </c>
      <c r="B34" t="s">
        <v>128</v>
      </c>
      <c r="C34">
        <v>43</v>
      </c>
      <c r="D34">
        <v>42</v>
      </c>
      <c r="E34">
        <v>38.629999999999995</v>
      </c>
      <c r="F34">
        <v>1</v>
      </c>
      <c r="G34">
        <v>0</v>
      </c>
      <c r="H34">
        <v>988.928</v>
      </c>
      <c r="I34">
        <v>247.232</v>
      </c>
      <c r="J34">
        <v>0</v>
      </c>
      <c r="K34">
        <v>1236.1600000000001</v>
      </c>
      <c r="L34">
        <v>38.629999999999995</v>
      </c>
      <c r="M34">
        <v>43</v>
      </c>
      <c r="N34">
        <v>247.232</v>
      </c>
      <c r="O34">
        <v>0</v>
      </c>
      <c r="P34">
        <v>0</v>
      </c>
      <c r="Q34">
        <v>43</v>
      </c>
      <c r="R34">
        <v>32</v>
      </c>
      <c r="S34">
        <v>6.4</v>
      </c>
      <c r="T34">
        <v>25.6</v>
      </c>
      <c r="U34">
        <v>0.98</v>
      </c>
      <c r="V34">
        <v>0.96</v>
      </c>
      <c r="W34">
        <v>0.94</v>
      </c>
      <c r="X34">
        <v>0.2</v>
      </c>
      <c r="Y34">
        <v>0.1</v>
      </c>
      <c r="Z34">
        <v>0.05</v>
      </c>
      <c r="AA34">
        <v>0</v>
      </c>
      <c r="AB34">
        <v>0</v>
      </c>
      <c r="AC34">
        <v>0</v>
      </c>
      <c r="AD34">
        <v>0</v>
      </c>
    </row>
    <row r="35" spans="1:30" x14ac:dyDescent="0.25">
      <c r="A35" t="s">
        <v>197</v>
      </c>
      <c r="B35" t="s">
        <v>127</v>
      </c>
      <c r="C35">
        <v>68.23</v>
      </c>
      <c r="D35">
        <v>284.5</v>
      </c>
      <c r="E35">
        <v>57.550000000000004</v>
      </c>
      <c r="F35">
        <v>0.23982425307557101</v>
      </c>
      <c r="G35">
        <v>0</v>
      </c>
      <c r="H35">
        <v>1565.36</v>
      </c>
      <c r="I35">
        <v>0</v>
      </c>
      <c r="J35">
        <v>0</v>
      </c>
      <c r="K35">
        <v>1565.36</v>
      </c>
      <c r="L35">
        <v>57.550000000000004</v>
      </c>
      <c r="M35">
        <v>68.25</v>
      </c>
      <c r="N35">
        <v>0</v>
      </c>
      <c r="O35">
        <v>0</v>
      </c>
      <c r="P35">
        <v>0</v>
      </c>
      <c r="Q35">
        <v>85</v>
      </c>
      <c r="R35">
        <v>34</v>
      </c>
      <c r="S35">
        <v>6.8</v>
      </c>
      <c r="T35">
        <v>27.2</v>
      </c>
      <c r="U35">
        <v>0.98</v>
      </c>
      <c r="V35">
        <v>0.96</v>
      </c>
      <c r="W35">
        <v>0.94</v>
      </c>
      <c r="X35">
        <v>0.2</v>
      </c>
      <c r="Y35">
        <v>0.1</v>
      </c>
      <c r="Z35">
        <v>0.05</v>
      </c>
      <c r="AA35">
        <v>0</v>
      </c>
      <c r="AB35">
        <v>0</v>
      </c>
      <c r="AC35">
        <v>0</v>
      </c>
      <c r="AD35">
        <v>0</v>
      </c>
    </row>
    <row r="36" spans="1:30" x14ac:dyDescent="0.25">
      <c r="A36" t="s">
        <v>197</v>
      </c>
      <c r="B36" t="s">
        <v>128</v>
      </c>
      <c r="C36">
        <v>66.499722222222218</v>
      </c>
      <c r="D36">
        <v>284.5</v>
      </c>
      <c r="E36">
        <v>56.09</v>
      </c>
      <c r="F36">
        <v>0.23374243311853199</v>
      </c>
      <c r="G36">
        <v>0</v>
      </c>
      <c r="H36">
        <v>1525.6479999999999</v>
      </c>
      <c r="I36">
        <v>0</v>
      </c>
      <c r="J36">
        <v>0</v>
      </c>
      <c r="K36">
        <v>1525.6479999999999</v>
      </c>
      <c r="L36">
        <v>56.09</v>
      </c>
      <c r="M36">
        <v>67</v>
      </c>
      <c r="N36">
        <v>0</v>
      </c>
      <c r="O36">
        <v>0</v>
      </c>
      <c r="P36">
        <v>0</v>
      </c>
      <c r="Q36">
        <v>69</v>
      </c>
      <c r="R36">
        <v>34</v>
      </c>
      <c r="S36">
        <v>6.8</v>
      </c>
      <c r="T36">
        <v>27.2</v>
      </c>
      <c r="U36">
        <v>0.98</v>
      </c>
      <c r="V36">
        <v>0.96</v>
      </c>
      <c r="W36">
        <v>0.94</v>
      </c>
      <c r="X36">
        <v>0.2</v>
      </c>
      <c r="Y36">
        <v>0.1</v>
      </c>
      <c r="Z36">
        <v>0.05</v>
      </c>
      <c r="AA36">
        <v>0</v>
      </c>
      <c r="AB36">
        <v>0</v>
      </c>
      <c r="AC36">
        <v>0</v>
      </c>
      <c r="AD36">
        <v>0</v>
      </c>
    </row>
    <row r="37" spans="1:30" x14ac:dyDescent="0.25">
      <c r="A37" t="s">
        <v>199</v>
      </c>
      <c r="B37" t="s">
        <v>127</v>
      </c>
      <c r="C37">
        <v>38</v>
      </c>
      <c r="D37">
        <v>48</v>
      </c>
      <c r="E37">
        <v>35.32</v>
      </c>
      <c r="F37">
        <v>0.79166666666666596</v>
      </c>
      <c r="G37">
        <v>0</v>
      </c>
      <c r="H37">
        <v>904.19200000000001</v>
      </c>
      <c r="I37">
        <v>0</v>
      </c>
      <c r="J37">
        <v>0</v>
      </c>
      <c r="K37">
        <v>904.19200000000001</v>
      </c>
      <c r="L37">
        <v>35.32</v>
      </c>
      <c r="M37">
        <v>38</v>
      </c>
      <c r="N37">
        <v>0</v>
      </c>
      <c r="O37">
        <v>0</v>
      </c>
      <c r="P37">
        <v>0</v>
      </c>
      <c r="Q37">
        <v>33</v>
      </c>
      <c r="R37">
        <v>32</v>
      </c>
      <c r="S37">
        <v>6.4</v>
      </c>
      <c r="T37">
        <v>25.6</v>
      </c>
      <c r="U37">
        <v>0.98</v>
      </c>
      <c r="V37">
        <v>0.96</v>
      </c>
      <c r="W37">
        <v>0.94</v>
      </c>
      <c r="X37">
        <v>0.2</v>
      </c>
      <c r="Y37">
        <v>0.1</v>
      </c>
      <c r="Z37">
        <v>0.05</v>
      </c>
      <c r="AA37">
        <v>0</v>
      </c>
      <c r="AB37">
        <v>0</v>
      </c>
      <c r="AC37">
        <v>0</v>
      </c>
      <c r="AD37">
        <v>0</v>
      </c>
    </row>
    <row r="38" spans="1:30" x14ac:dyDescent="0.25">
      <c r="A38" t="s">
        <v>199</v>
      </c>
      <c r="B38" t="s">
        <v>128</v>
      </c>
      <c r="C38">
        <v>40</v>
      </c>
      <c r="D38">
        <v>48</v>
      </c>
      <c r="E38">
        <v>39</v>
      </c>
      <c r="F38">
        <v>0.83333333333333404</v>
      </c>
      <c r="G38">
        <v>0</v>
      </c>
      <c r="H38">
        <v>998.4</v>
      </c>
      <c r="I38">
        <v>0</v>
      </c>
      <c r="J38">
        <v>0</v>
      </c>
      <c r="K38">
        <v>998.4</v>
      </c>
      <c r="L38">
        <v>39</v>
      </c>
      <c r="M38">
        <v>40</v>
      </c>
      <c r="N38">
        <v>0</v>
      </c>
      <c r="O38">
        <v>0</v>
      </c>
      <c r="P38">
        <v>0</v>
      </c>
      <c r="Q38">
        <v>42</v>
      </c>
      <c r="R38">
        <v>32</v>
      </c>
      <c r="S38">
        <v>6.4</v>
      </c>
      <c r="T38">
        <v>25.6</v>
      </c>
      <c r="U38">
        <v>0.98</v>
      </c>
      <c r="V38">
        <v>0.96</v>
      </c>
      <c r="W38">
        <v>0.94</v>
      </c>
      <c r="X38">
        <v>0.2</v>
      </c>
      <c r="Y38">
        <v>0.1</v>
      </c>
      <c r="Z38">
        <v>0.05</v>
      </c>
      <c r="AA38">
        <v>0</v>
      </c>
      <c r="AB38">
        <v>0</v>
      </c>
      <c r="AC38">
        <v>0</v>
      </c>
      <c r="AD38">
        <v>0</v>
      </c>
    </row>
    <row r="39" spans="1:30" x14ac:dyDescent="0.25">
      <c r="A39" t="s">
        <v>153</v>
      </c>
      <c r="B39" t="s">
        <v>127</v>
      </c>
      <c r="C39">
        <v>66.95</v>
      </c>
      <c r="D39">
        <v>113</v>
      </c>
      <c r="E39">
        <v>58.34</v>
      </c>
      <c r="F39">
        <v>0.59247787610619496</v>
      </c>
      <c r="G39">
        <v>0</v>
      </c>
      <c r="H39">
        <v>1586.848</v>
      </c>
      <c r="I39">
        <v>0</v>
      </c>
      <c r="J39">
        <v>0</v>
      </c>
      <c r="K39">
        <v>1586.848</v>
      </c>
      <c r="L39">
        <v>58.34</v>
      </c>
      <c r="M39">
        <v>67</v>
      </c>
      <c r="N39">
        <v>0</v>
      </c>
      <c r="O39">
        <v>0</v>
      </c>
      <c r="P39">
        <v>0</v>
      </c>
      <c r="Q39">
        <v>76</v>
      </c>
      <c r="R39">
        <v>34</v>
      </c>
      <c r="S39">
        <v>6.8</v>
      </c>
      <c r="T39">
        <v>27.2</v>
      </c>
      <c r="U39">
        <v>0.98</v>
      </c>
      <c r="V39">
        <v>0.96</v>
      </c>
      <c r="W39">
        <v>0.94</v>
      </c>
      <c r="X39">
        <v>0.2</v>
      </c>
      <c r="Y39">
        <v>0.1</v>
      </c>
      <c r="Z39">
        <v>0.05</v>
      </c>
      <c r="AA39">
        <v>0</v>
      </c>
      <c r="AB39">
        <v>0</v>
      </c>
      <c r="AC39">
        <v>0</v>
      </c>
      <c r="AD39">
        <v>0</v>
      </c>
    </row>
    <row r="40" spans="1:30" x14ac:dyDescent="0.25">
      <c r="A40" t="s">
        <v>153</v>
      </c>
      <c r="B40" t="s">
        <v>128</v>
      </c>
      <c r="C40">
        <v>68.5</v>
      </c>
      <c r="D40">
        <v>113</v>
      </c>
      <c r="E40">
        <v>62.370000000000005</v>
      </c>
      <c r="F40">
        <v>0.606194690265487</v>
      </c>
      <c r="G40">
        <v>0</v>
      </c>
      <c r="H40">
        <v>1696.4639999999999</v>
      </c>
      <c r="I40">
        <v>0</v>
      </c>
      <c r="J40">
        <v>0</v>
      </c>
      <c r="K40">
        <v>1696.4639999999999</v>
      </c>
      <c r="L40">
        <v>62.370000000000005</v>
      </c>
      <c r="M40">
        <v>68.5</v>
      </c>
      <c r="N40">
        <v>0</v>
      </c>
      <c r="O40">
        <v>0</v>
      </c>
      <c r="P40">
        <v>0</v>
      </c>
      <c r="Q40">
        <v>75</v>
      </c>
      <c r="R40">
        <v>34</v>
      </c>
      <c r="S40">
        <v>6.8</v>
      </c>
      <c r="T40">
        <v>27.2</v>
      </c>
      <c r="U40">
        <v>0.98</v>
      </c>
      <c r="V40">
        <v>0.96</v>
      </c>
      <c r="W40">
        <v>0.94</v>
      </c>
      <c r="X40">
        <v>0.2</v>
      </c>
      <c r="Y40">
        <v>0.1</v>
      </c>
      <c r="Z40">
        <v>0.05</v>
      </c>
      <c r="AA40">
        <v>0</v>
      </c>
      <c r="AB40">
        <v>0</v>
      </c>
      <c r="AC40">
        <v>0</v>
      </c>
      <c r="AD40">
        <v>0</v>
      </c>
    </row>
    <row r="41" spans="1:30" x14ac:dyDescent="0.25">
      <c r="A41" t="s">
        <v>200</v>
      </c>
      <c r="B41" t="s">
        <v>127</v>
      </c>
      <c r="C41">
        <v>55</v>
      </c>
      <c r="D41">
        <v>92</v>
      </c>
      <c r="E41">
        <v>47.39</v>
      </c>
      <c r="F41">
        <v>0.59782608695652195</v>
      </c>
      <c r="G41">
        <v>0</v>
      </c>
      <c r="H41">
        <v>1289.008</v>
      </c>
      <c r="I41">
        <v>0</v>
      </c>
      <c r="J41">
        <v>0</v>
      </c>
      <c r="K41">
        <v>1289.008</v>
      </c>
      <c r="L41">
        <v>47.39</v>
      </c>
      <c r="M41">
        <v>55</v>
      </c>
      <c r="N41">
        <v>0</v>
      </c>
      <c r="O41">
        <v>0</v>
      </c>
      <c r="P41">
        <v>0</v>
      </c>
      <c r="Q41">
        <v>59</v>
      </c>
      <c r="R41">
        <v>34</v>
      </c>
      <c r="S41">
        <v>6.8</v>
      </c>
      <c r="T41">
        <v>27.2</v>
      </c>
      <c r="U41">
        <v>0.98</v>
      </c>
      <c r="V41">
        <v>0.96</v>
      </c>
      <c r="W41">
        <v>0.94</v>
      </c>
      <c r="X41">
        <v>0.2</v>
      </c>
      <c r="Y41">
        <v>0.1</v>
      </c>
      <c r="Z41">
        <v>0.05</v>
      </c>
      <c r="AA41">
        <v>0</v>
      </c>
      <c r="AB41">
        <v>0</v>
      </c>
      <c r="AC41">
        <v>0</v>
      </c>
      <c r="AD41">
        <v>0</v>
      </c>
    </row>
    <row r="42" spans="1:30" x14ac:dyDescent="0.25">
      <c r="A42" t="s">
        <v>156</v>
      </c>
      <c r="B42" t="s">
        <v>127</v>
      </c>
      <c r="C42">
        <v>272.70000000000005</v>
      </c>
      <c r="D42">
        <v>367</v>
      </c>
      <c r="E42">
        <v>230.63</v>
      </c>
      <c r="F42">
        <v>0.74305177111716603</v>
      </c>
      <c r="G42">
        <v>0</v>
      </c>
      <c r="H42">
        <v>6273.1360000000004</v>
      </c>
      <c r="I42">
        <v>0</v>
      </c>
      <c r="J42">
        <v>0</v>
      </c>
      <c r="K42">
        <v>6273.1360000000004</v>
      </c>
      <c r="L42">
        <v>230.63</v>
      </c>
      <c r="M42">
        <v>273.47000000000003</v>
      </c>
      <c r="N42">
        <v>0</v>
      </c>
      <c r="O42">
        <v>0</v>
      </c>
      <c r="P42">
        <v>0</v>
      </c>
      <c r="Q42">
        <v>285</v>
      </c>
      <c r="R42">
        <v>34</v>
      </c>
      <c r="S42">
        <v>6.8</v>
      </c>
      <c r="T42">
        <v>27.2</v>
      </c>
      <c r="U42">
        <v>0.98</v>
      </c>
      <c r="V42">
        <v>0.96</v>
      </c>
      <c r="W42">
        <v>0.94</v>
      </c>
      <c r="X42">
        <v>0.2</v>
      </c>
      <c r="Y42">
        <v>0.1</v>
      </c>
      <c r="Z42">
        <v>0.05</v>
      </c>
      <c r="AA42">
        <v>0</v>
      </c>
      <c r="AB42">
        <v>0</v>
      </c>
      <c r="AC42">
        <v>0</v>
      </c>
      <c r="AD42">
        <v>0</v>
      </c>
    </row>
    <row r="43" spans="1:30" x14ac:dyDescent="0.25">
      <c r="A43" t="s">
        <v>156</v>
      </c>
      <c r="B43" t="s">
        <v>128</v>
      </c>
      <c r="C43">
        <v>225.38666666666668</v>
      </c>
      <c r="D43">
        <v>367</v>
      </c>
      <c r="E43">
        <v>182.21999999999997</v>
      </c>
      <c r="F43">
        <v>0.61413260672116299</v>
      </c>
      <c r="G43">
        <v>0</v>
      </c>
      <c r="H43">
        <v>4956.384</v>
      </c>
      <c r="I43">
        <v>0</v>
      </c>
      <c r="J43">
        <v>0</v>
      </c>
      <c r="K43">
        <v>4956.384</v>
      </c>
      <c r="L43">
        <v>182.21999999999997</v>
      </c>
      <c r="M43">
        <v>226.98000000000002</v>
      </c>
      <c r="N43">
        <v>0</v>
      </c>
      <c r="O43">
        <v>0</v>
      </c>
      <c r="P43">
        <v>0</v>
      </c>
      <c r="Q43">
        <v>240</v>
      </c>
      <c r="R43">
        <v>34</v>
      </c>
      <c r="S43">
        <v>6.8</v>
      </c>
      <c r="T43">
        <v>27.2</v>
      </c>
      <c r="U43">
        <v>0.98</v>
      </c>
      <c r="V43">
        <v>0.96</v>
      </c>
      <c r="W43">
        <v>0.94</v>
      </c>
      <c r="X43">
        <v>0.2</v>
      </c>
      <c r="Y43">
        <v>0.1</v>
      </c>
      <c r="Z43">
        <v>0.05</v>
      </c>
      <c r="AA43">
        <v>0</v>
      </c>
      <c r="AB43">
        <v>0</v>
      </c>
      <c r="AC43">
        <v>0</v>
      </c>
      <c r="AD43">
        <v>0</v>
      </c>
    </row>
    <row r="44" spans="1:30" x14ac:dyDescent="0.25">
      <c r="A44" t="s">
        <v>158</v>
      </c>
      <c r="B44" t="s">
        <v>127</v>
      </c>
      <c r="C44">
        <v>26.83</v>
      </c>
      <c r="D44">
        <v>44</v>
      </c>
      <c r="E44">
        <v>24.75</v>
      </c>
      <c r="F44">
        <v>0.60977272727272702</v>
      </c>
      <c r="G44">
        <v>0</v>
      </c>
      <c r="H44">
        <v>633.6</v>
      </c>
      <c r="I44">
        <v>0</v>
      </c>
      <c r="J44">
        <v>0</v>
      </c>
      <c r="K44">
        <v>633.6</v>
      </c>
      <c r="L44">
        <v>24.75</v>
      </c>
      <c r="M44">
        <v>27</v>
      </c>
      <c r="N44">
        <v>0</v>
      </c>
      <c r="O44">
        <v>0</v>
      </c>
      <c r="P44">
        <v>0</v>
      </c>
      <c r="Q44">
        <v>34</v>
      </c>
      <c r="R44">
        <v>32</v>
      </c>
      <c r="S44">
        <v>6.4</v>
      </c>
      <c r="T44">
        <v>25.6</v>
      </c>
      <c r="U44">
        <v>0.98</v>
      </c>
      <c r="V44">
        <v>0.96</v>
      </c>
      <c r="W44">
        <v>0.94</v>
      </c>
      <c r="X44">
        <v>0.2</v>
      </c>
      <c r="Y44">
        <v>0.1</v>
      </c>
      <c r="Z44">
        <v>0.05</v>
      </c>
      <c r="AA44">
        <v>0</v>
      </c>
      <c r="AB44">
        <v>0</v>
      </c>
      <c r="AC44">
        <v>0</v>
      </c>
      <c r="AD44"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2951-4986-4EB6-9FB9-D3F6FFE7654E}">
  <sheetPr codeName="Sheet14"/>
  <dimension ref="A1:S2837"/>
  <sheetViews>
    <sheetView workbookViewId="0">
      <selection activeCell="D788" sqref="D788"/>
    </sheetView>
  </sheetViews>
  <sheetFormatPr defaultRowHeight="15" x14ac:dyDescent="0.25"/>
  <cols>
    <col min="1" max="1" width="8.5703125" bestFit="1" customWidth="1"/>
    <col min="2" max="2" width="9.7109375" bestFit="1" customWidth="1"/>
    <col min="3" max="3" width="25.7109375" bestFit="1" customWidth="1"/>
    <col min="4" max="4" width="32.28515625" bestFit="1" customWidth="1"/>
    <col min="5" max="5" width="11.42578125" bestFit="1" customWidth="1"/>
    <col min="6" max="6" width="33.42578125" bestFit="1" customWidth="1"/>
    <col min="7" max="7" width="38.42578125" bestFit="1" customWidth="1"/>
    <col min="8" max="10" width="25.28515625" bestFit="1" customWidth="1"/>
    <col min="11" max="11" width="33.85546875" bestFit="1" customWidth="1"/>
    <col min="12" max="12" width="15.140625" bestFit="1" customWidth="1"/>
    <col min="13" max="13" width="10.85546875" bestFit="1" customWidth="1"/>
    <col min="14" max="14" width="33.85546875" bestFit="1" customWidth="1"/>
    <col min="15" max="15" width="8.42578125" bestFit="1" customWidth="1"/>
    <col min="16" max="16" width="9.5703125" bestFit="1" customWidth="1"/>
    <col min="17" max="17" width="9.85546875" customWidth="1"/>
    <col min="18" max="18" width="25.7109375" bestFit="1" customWidth="1"/>
    <col min="19" max="19" width="19.7109375" bestFit="1" customWidth="1"/>
    <col min="24" max="24" width="26.140625" bestFit="1" customWidth="1"/>
    <col min="25" max="25" width="21" bestFit="1" customWidth="1"/>
    <col min="26" max="26" width="22.85546875" bestFit="1" customWidth="1"/>
    <col min="27" max="27" width="10.85546875" bestFit="1" customWidth="1"/>
    <col min="28" max="28" width="11.42578125" bestFit="1" customWidth="1"/>
    <col min="29" max="30" width="4" bestFit="1" customWidth="1"/>
    <col min="31" max="31" width="5" bestFit="1" customWidth="1"/>
    <col min="32" max="32" width="7" bestFit="1" customWidth="1"/>
    <col min="33" max="33" width="7.85546875" bestFit="1" customWidth="1"/>
    <col min="34" max="34" width="11.42578125" bestFit="1" customWidth="1"/>
  </cols>
  <sheetData>
    <row r="1" spans="1:19" x14ac:dyDescent="0.25">
      <c r="A1" t="s">
        <v>3</v>
      </c>
      <c r="B1" t="s">
        <v>98</v>
      </c>
      <c r="C1" t="s">
        <v>47</v>
      </c>
      <c r="D1" t="s">
        <v>103</v>
      </c>
      <c r="E1" t="s">
        <v>104</v>
      </c>
      <c r="F1" t="s">
        <v>46</v>
      </c>
      <c r="G1" t="s">
        <v>201</v>
      </c>
      <c r="H1" t="s">
        <v>202</v>
      </c>
      <c r="I1" t="s">
        <v>203</v>
      </c>
      <c r="J1" t="s">
        <v>204</v>
      </c>
    </row>
    <row r="2" spans="1:19" x14ac:dyDescent="0.25">
      <c r="A2" t="s">
        <v>127</v>
      </c>
      <c r="B2" s="1">
        <v>45727</v>
      </c>
      <c r="C2" t="s">
        <v>136</v>
      </c>
      <c r="D2" t="s">
        <v>521</v>
      </c>
      <c r="E2">
        <v>3.5</v>
      </c>
      <c r="F2" t="s">
        <v>137</v>
      </c>
      <c r="G2" t="s">
        <v>1722</v>
      </c>
      <c r="H2" t="s">
        <v>2132</v>
      </c>
      <c r="I2" t="s">
        <v>2133</v>
      </c>
      <c r="J2" t="s">
        <v>2134</v>
      </c>
    </row>
    <row r="3" spans="1:19" x14ac:dyDescent="0.25">
      <c r="A3" t="s">
        <v>127</v>
      </c>
      <c r="B3" s="1">
        <v>45727</v>
      </c>
      <c r="C3" t="s">
        <v>136</v>
      </c>
      <c r="D3" t="s">
        <v>2128</v>
      </c>
      <c r="E3">
        <v>3.5</v>
      </c>
      <c r="F3" t="s">
        <v>137</v>
      </c>
      <c r="G3" t="s">
        <v>1722</v>
      </c>
      <c r="H3" t="s">
        <v>2129</v>
      </c>
      <c r="I3" t="s">
        <v>2130</v>
      </c>
      <c r="J3" t="s">
        <v>2131</v>
      </c>
      <c r="Q3" s="3" t="s">
        <v>98</v>
      </c>
      <c r="R3" s="3" t="s">
        <v>47</v>
      </c>
      <c r="S3" t="s">
        <v>206</v>
      </c>
    </row>
    <row r="4" spans="1:19" x14ac:dyDescent="0.25">
      <c r="A4" t="s">
        <v>127</v>
      </c>
      <c r="B4" s="1">
        <v>45727</v>
      </c>
      <c r="C4" t="s">
        <v>136</v>
      </c>
      <c r="D4" t="s">
        <v>300</v>
      </c>
      <c r="E4">
        <v>3.5</v>
      </c>
      <c r="F4" t="s">
        <v>137</v>
      </c>
      <c r="G4" t="s">
        <v>1722</v>
      </c>
      <c r="H4" t="s">
        <v>2125</v>
      </c>
      <c r="I4" t="s">
        <v>2126</v>
      </c>
      <c r="J4" t="s">
        <v>2127</v>
      </c>
      <c r="Q4" s="1">
        <v>45727</v>
      </c>
      <c r="R4" t="s">
        <v>136</v>
      </c>
      <c r="S4">
        <v>7</v>
      </c>
    </row>
    <row r="5" spans="1:19" x14ac:dyDescent="0.25">
      <c r="A5" t="s">
        <v>127</v>
      </c>
      <c r="B5" s="1">
        <v>45727</v>
      </c>
      <c r="C5" t="s">
        <v>136</v>
      </c>
      <c r="D5" t="s">
        <v>2121</v>
      </c>
      <c r="E5">
        <v>3.5</v>
      </c>
      <c r="F5" t="s">
        <v>137</v>
      </c>
      <c r="G5" t="s">
        <v>1722</v>
      </c>
      <c r="H5" t="s">
        <v>2122</v>
      </c>
      <c r="I5" t="s">
        <v>2123</v>
      </c>
      <c r="J5" t="s">
        <v>2124</v>
      </c>
      <c r="Q5" s="1">
        <v>45727</v>
      </c>
      <c r="R5" t="s">
        <v>138</v>
      </c>
      <c r="S5">
        <v>9</v>
      </c>
    </row>
    <row r="6" spans="1:19" x14ac:dyDescent="0.25">
      <c r="A6" t="s">
        <v>127</v>
      </c>
      <c r="B6" s="1">
        <v>45727</v>
      </c>
      <c r="C6" t="s">
        <v>136</v>
      </c>
      <c r="D6" t="s">
        <v>632</v>
      </c>
      <c r="E6">
        <v>3.5</v>
      </c>
      <c r="F6" t="s">
        <v>137</v>
      </c>
      <c r="G6" t="s">
        <v>1722</v>
      </c>
      <c r="H6" t="s">
        <v>2118</v>
      </c>
      <c r="I6" t="s">
        <v>2119</v>
      </c>
      <c r="J6" t="s">
        <v>2120</v>
      </c>
      <c r="Q6" s="1">
        <v>45727</v>
      </c>
      <c r="R6" t="s">
        <v>209</v>
      </c>
      <c r="S6">
        <v>8</v>
      </c>
    </row>
    <row r="7" spans="1:19" x14ac:dyDescent="0.25">
      <c r="A7" t="s">
        <v>127</v>
      </c>
      <c r="B7" s="1">
        <v>45727</v>
      </c>
      <c r="C7" t="s">
        <v>136</v>
      </c>
      <c r="D7" t="s">
        <v>645</v>
      </c>
      <c r="E7">
        <v>3.5</v>
      </c>
      <c r="F7" t="s">
        <v>137</v>
      </c>
      <c r="G7" t="s">
        <v>1722</v>
      </c>
      <c r="H7" t="s">
        <v>2139</v>
      </c>
      <c r="I7" t="s">
        <v>2140</v>
      </c>
      <c r="J7" t="s">
        <v>2141</v>
      </c>
      <c r="Q7" s="1">
        <v>45727</v>
      </c>
      <c r="R7" t="s">
        <v>154</v>
      </c>
      <c r="S7">
        <v>9</v>
      </c>
    </row>
    <row r="8" spans="1:19" x14ac:dyDescent="0.25">
      <c r="A8" t="s">
        <v>127</v>
      </c>
      <c r="B8" s="1">
        <v>45727</v>
      </c>
      <c r="C8" t="s">
        <v>136</v>
      </c>
      <c r="D8" t="s">
        <v>2135</v>
      </c>
      <c r="E8">
        <v>3.5</v>
      </c>
      <c r="F8" t="s">
        <v>137</v>
      </c>
      <c r="G8" t="s">
        <v>1722</v>
      </c>
      <c r="H8" t="s">
        <v>2136</v>
      </c>
      <c r="I8" t="s">
        <v>2137</v>
      </c>
      <c r="J8" t="s">
        <v>2138</v>
      </c>
      <c r="Q8" s="1">
        <v>45727</v>
      </c>
      <c r="R8" t="s">
        <v>211</v>
      </c>
      <c r="S8">
        <v>8</v>
      </c>
    </row>
    <row r="9" spans="1:19" x14ac:dyDescent="0.25">
      <c r="A9" t="s">
        <v>127</v>
      </c>
      <c r="B9" s="1">
        <v>45728</v>
      </c>
      <c r="C9" t="s">
        <v>136</v>
      </c>
      <c r="D9" t="s">
        <v>2157</v>
      </c>
      <c r="E9">
        <v>3.5</v>
      </c>
      <c r="F9" t="s">
        <v>137</v>
      </c>
      <c r="G9" t="s">
        <v>1723</v>
      </c>
      <c r="H9" t="s">
        <v>2158</v>
      </c>
      <c r="I9" t="s">
        <v>2159</v>
      </c>
      <c r="J9" t="s">
        <v>2160</v>
      </c>
      <c r="Q9" s="1">
        <v>45727</v>
      </c>
      <c r="R9" t="s">
        <v>212</v>
      </c>
      <c r="S9">
        <v>9</v>
      </c>
    </row>
    <row r="10" spans="1:19" x14ac:dyDescent="0.25">
      <c r="A10" t="s">
        <v>127</v>
      </c>
      <c r="B10" s="1">
        <v>45728</v>
      </c>
      <c r="C10" t="s">
        <v>136</v>
      </c>
      <c r="D10" t="s">
        <v>680</v>
      </c>
      <c r="E10">
        <v>3.5</v>
      </c>
      <c r="F10" t="s">
        <v>137</v>
      </c>
      <c r="G10" t="s">
        <v>1723</v>
      </c>
      <c r="H10" t="s">
        <v>2151</v>
      </c>
      <c r="I10" t="s">
        <v>2152</v>
      </c>
      <c r="J10" t="s">
        <v>2153</v>
      </c>
      <c r="Q10" s="1">
        <v>45727</v>
      </c>
      <c r="R10" t="s">
        <v>215</v>
      </c>
      <c r="S10">
        <v>9</v>
      </c>
    </row>
    <row r="11" spans="1:19" x14ac:dyDescent="0.25">
      <c r="A11" t="s">
        <v>127</v>
      </c>
      <c r="B11" s="1">
        <v>45728</v>
      </c>
      <c r="C11" t="s">
        <v>136</v>
      </c>
      <c r="D11" t="s">
        <v>601</v>
      </c>
      <c r="E11">
        <v>3.5</v>
      </c>
      <c r="F11" t="s">
        <v>137</v>
      </c>
      <c r="G11" t="s">
        <v>1723</v>
      </c>
      <c r="H11" t="s">
        <v>2148</v>
      </c>
      <c r="I11" t="s">
        <v>2149</v>
      </c>
      <c r="J11" t="s">
        <v>2150</v>
      </c>
      <c r="Q11" s="1">
        <v>45727</v>
      </c>
      <c r="R11" t="s">
        <v>217</v>
      </c>
      <c r="S11">
        <v>8</v>
      </c>
    </row>
    <row r="12" spans="1:19" x14ac:dyDescent="0.25">
      <c r="A12" t="s">
        <v>127</v>
      </c>
      <c r="B12" s="1">
        <v>45728</v>
      </c>
      <c r="C12" t="s">
        <v>136</v>
      </c>
      <c r="D12" t="s">
        <v>783</v>
      </c>
      <c r="E12">
        <v>3.5</v>
      </c>
      <c r="F12" t="s">
        <v>137</v>
      </c>
      <c r="G12" t="s">
        <v>1723</v>
      </c>
      <c r="H12" t="s">
        <v>2167</v>
      </c>
      <c r="I12" t="s">
        <v>2168</v>
      </c>
      <c r="J12" t="s">
        <v>2169</v>
      </c>
      <c r="Q12" s="1">
        <v>45727</v>
      </c>
      <c r="R12" t="s">
        <v>157</v>
      </c>
      <c r="S12">
        <v>11</v>
      </c>
    </row>
    <row r="13" spans="1:19" x14ac:dyDescent="0.25">
      <c r="A13" t="s">
        <v>127</v>
      </c>
      <c r="B13" s="1">
        <v>45728</v>
      </c>
      <c r="C13" t="s">
        <v>136</v>
      </c>
      <c r="D13" t="s">
        <v>705</v>
      </c>
      <c r="E13">
        <v>3.5</v>
      </c>
      <c r="F13" t="s">
        <v>137</v>
      </c>
      <c r="G13" t="s">
        <v>1723</v>
      </c>
      <c r="H13" t="s">
        <v>2142</v>
      </c>
      <c r="I13" t="s">
        <v>2143</v>
      </c>
      <c r="J13" t="s">
        <v>2144</v>
      </c>
      <c r="Q13" s="1">
        <v>45727</v>
      </c>
      <c r="R13" t="s">
        <v>221</v>
      </c>
      <c r="S13">
        <v>8</v>
      </c>
    </row>
    <row r="14" spans="1:19" x14ac:dyDescent="0.25">
      <c r="A14" t="s">
        <v>127</v>
      </c>
      <c r="B14" s="1">
        <v>45728</v>
      </c>
      <c r="C14" t="s">
        <v>136</v>
      </c>
      <c r="D14" t="s">
        <v>675</v>
      </c>
      <c r="E14">
        <v>3.5</v>
      </c>
      <c r="F14" t="s">
        <v>137</v>
      </c>
      <c r="G14" t="s">
        <v>1723</v>
      </c>
      <c r="H14" t="s">
        <v>2164</v>
      </c>
      <c r="I14" t="s">
        <v>2165</v>
      </c>
      <c r="J14" t="s">
        <v>2166</v>
      </c>
      <c r="Q14" s="1">
        <v>45727</v>
      </c>
      <c r="R14" t="s">
        <v>145</v>
      </c>
      <c r="S14">
        <v>14</v>
      </c>
    </row>
    <row r="15" spans="1:19" x14ac:dyDescent="0.25">
      <c r="A15" t="s">
        <v>127</v>
      </c>
      <c r="B15" s="1">
        <v>45728</v>
      </c>
      <c r="C15" t="s">
        <v>136</v>
      </c>
      <c r="D15" t="s">
        <v>397</v>
      </c>
      <c r="E15">
        <v>3.5</v>
      </c>
      <c r="F15" t="s">
        <v>137</v>
      </c>
      <c r="G15" t="s">
        <v>1723</v>
      </c>
      <c r="H15" t="s">
        <v>2145</v>
      </c>
      <c r="I15" t="s">
        <v>2146</v>
      </c>
      <c r="J15" t="s">
        <v>2147</v>
      </c>
      <c r="Q15" s="1">
        <v>45727</v>
      </c>
      <c r="R15" t="s">
        <v>140</v>
      </c>
      <c r="S15">
        <v>6</v>
      </c>
    </row>
    <row r="16" spans="1:19" x14ac:dyDescent="0.25">
      <c r="A16" t="s">
        <v>127</v>
      </c>
      <c r="B16" s="1">
        <v>45728</v>
      </c>
      <c r="C16" t="s">
        <v>136</v>
      </c>
      <c r="D16" t="s">
        <v>1635</v>
      </c>
      <c r="E16">
        <v>3.5</v>
      </c>
      <c r="F16" t="s">
        <v>137</v>
      </c>
      <c r="G16" t="s">
        <v>1723</v>
      </c>
      <c r="H16" t="s">
        <v>2170</v>
      </c>
      <c r="I16" t="s">
        <v>2171</v>
      </c>
      <c r="J16" t="s">
        <v>2172</v>
      </c>
      <c r="Q16" s="1">
        <v>45727</v>
      </c>
      <c r="R16" t="s">
        <v>227</v>
      </c>
      <c r="S16">
        <v>11</v>
      </c>
    </row>
    <row r="17" spans="1:19" x14ac:dyDescent="0.25">
      <c r="A17" t="s">
        <v>127</v>
      </c>
      <c r="B17" s="1">
        <v>45728</v>
      </c>
      <c r="C17" t="s">
        <v>136</v>
      </c>
      <c r="D17" t="s">
        <v>401</v>
      </c>
      <c r="E17">
        <v>3.5</v>
      </c>
      <c r="F17" t="s">
        <v>137</v>
      </c>
      <c r="G17" t="s">
        <v>1723</v>
      </c>
      <c r="H17" t="s">
        <v>2154</v>
      </c>
      <c r="I17" t="s">
        <v>2155</v>
      </c>
      <c r="J17" t="s">
        <v>2156</v>
      </c>
      <c r="Q17" s="1">
        <v>45727</v>
      </c>
      <c r="R17" t="s">
        <v>173</v>
      </c>
      <c r="S17">
        <v>4</v>
      </c>
    </row>
    <row r="18" spans="1:19" x14ac:dyDescent="0.25">
      <c r="A18" t="s">
        <v>127</v>
      </c>
      <c r="B18" s="1">
        <v>45728</v>
      </c>
      <c r="C18" t="s">
        <v>136</v>
      </c>
      <c r="D18" t="s">
        <v>674</v>
      </c>
      <c r="E18">
        <v>3.5</v>
      </c>
      <c r="F18" t="s">
        <v>137</v>
      </c>
      <c r="G18" t="s">
        <v>1723</v>
      </c>
      <c r="H18" t="s">
        <v>2161</v>
      </c>
      <c r="I18" t="s">
        <v>2162</v>
      </c>
      <c r="J18" t="s">
        <v>2163</v>
      </c>
      <c r="Q18" s="1">
        <v>45727</v>
      </c>
      <c r="R18" t="s">
        <v>229</v>
      </c>
      <c r="S18">
        <v>7</v>
      </c>
    </row>
    <row r="19" spans="1:19" x14ac:dyDescent="0.25">
      <c r="A19" t="s">
        <v>127</v>
      </c>
      <c r="B19" s="1">
        <v>45729</v>
      </c>
      <c r="C19" t="s">
        <v>136</v>
      </c>
      <c r="D19" t="s">
        <v>1661</v>
      </c>
      <c r="E19">
        <v>3.5</v>
      </c>
      <c r="F19" t="s">
        <v>137</v>
      </c>
      <c r="G19" t="s">
        <v>1724</v>
      </c>
      <c r="H19" t="s">
        <v>2178</v>
      </c>
      <c r="I19" t="s">
        <v>2179</v>
      </c>
      <c r="J19" t="s">
        <v>2180</v>
      </c>
      <c r="Q19" s="1">
        <v>45727</v>
      </c>
      <c r="R19" t="s">
        <v>141</v>
      </c>
      <c r="S19">
        <v>9</v>
      </c>
    </row>
    <row r="20" spans="1:19" x14ac:dyDescent="0.25">
      <c r="A20" t="s">
        <v>127</v>
      </c>
      <c r="B20" s="1">
        <v>45729</v>
      </c>
      <c r="C20" t="s">
        <v>136</v>
      </c>
      <c r="D20" t="s">
        <v>520</v>
      </c>
      <c r="E20">
        <v>3.5</v>
      </c>
      <c r="F20" t="s">
        <v>137</v>
      </c>
      <c r="G20" t="s">
        <v>1724</v>
      </c>
      <c r="H20" t="s">
        <v>2176</v>
      </c>
      <c r="I20" t="s">
        <v>2177</v>
      </c>
      <c r="J20" t="s">
        <v>2177</v>
      </c>
      <c r="Q20" s="1">
        <v>45727</v>
      </c>
      <c r="R20" t="s">
        <v>231</v>
      </c>
      <c r="S20">
        <v>7</v>
      </c>
    </row>
    <row r="21" spans="1:19" x14ac:dyDescent="0.25">
      <c r="A21" t="s">
        <v>127</v>
      </c>
      <c r="B21" s="1">
        <v>45729</v>
      </c>
      <c r="C21" t="s">
        <v>136</v>
      </c>
      <c r="D21" t="s">
        <v>2181</v>
      </c>
      <c r="E21">
        <v>3.5</v>
      </c>
      <c r="F21" t="s">
        <v>137</v>
      </c>
      <c r="G21" t="s">
        <v>1724</v>
      </c>
      <c r="H21" t="s">
        <v>2182</v>
      </c>
      <c r="I21" t="s">
        <v>2183</v>
      </c>
      <c r="J21" t="s">
        <v>2184</v>
      </c>
      <c r="Q21" s="1">
        <v>45727</v>
      </c>
      <c r="R21" t="s">
        <v>147</v>
      </c>
      <c r="S21">
        <v>5</v>
      </c>
    </row>
    <row r="22" spans="1:19" x14ac:dyDescent="0.25">
      <c r="A22" t="s">
        <v>127</v>
      </c>
      <c r="B22" s="1">
        <v>45729</v>
      </c>
      <c r="C22" t="s">
        <v>136</v>
      </c>
      <c r="D22" t="s">
        <v>464</v>
      </c>
      <c r="E22">
        <v>3.5</v>
      </c>
      <c r="F22" t="s">
        <v>137</v>
      </c>
      <c r="G22" t="s">
        <v>1724</v>
      </c>
      <c r="H22" t="s">
        <v>2173</v>
      </c>
      <c r="I22" t="s">
        <v>2174</v>
      </c>
      <c r="J22" t="s">
        <v>2175</v>
      </c>
      <c r="Q22" s="1">
        <v>45727</v>
      </c>
      <c r="R22" t="s">
        <v>236</v>
      </c>
      <c r="S22">
        <v>8</v>
      </c>
    </row>
    <row r="23" spans="1:19" x14ac:dyDescent="0.25">
      <c r="A23" t="s">
        <v>127</v>
      </c>
      <c r="B23" s="1">
        <v>45730</v>
      </c>
      <c r="C23" t="s">
        <v>136</v>
      </c>
      <c r="D23" t="s">
        <v>614</v>
      </c>
      <c r="E23">
        <v>3.5</v>
      </c>
      <c r="F23" t="s">
        <v>137</v>
      </c>
      <c r="G23" t="s">
        <v>1725</v>
      </c>
      <c r="H23" t="s">
        <v>2185</v>
      </c>
      <c r="I23" t="s">
        <v>2186</v>
      </c>
      <c r="J23" t="s">
        <v>2186</v>
      </c>
      <c r="Q23" s="1">
        <v>45727</v>
      </c>
      <c r="R23" t="s">
        <v>237</v>
      </c>
      <c r="S23">
        <v>4</v>
      </c>
    </row>
    <row r="24" spans="1:19" x14ac:dyDescent="0.25">
      <c r="A24" t="s">
        <v>127</v>
      </c>
      <c r="B24" s="1">
        <v>45730</v>
      </c>
      <c r="C24" t="s">
        <v>136</v>
      </c>
      <c r="D24" t="s">
        <v>2190</v>
      </c>
      <c r="E24">
        <v>3.5</v>
      </c>
      <c r="F24" t="s">
        <v>137</v>
      </c>
      <c r="G24" t="s">
        <v>1725</v>
      </c>
      <c r="H24" t="s">
        <v>2191</v>
      </c>
      <c r="I24" t="s">
        <v>2192</v>
      </c>
      <c r="J24" t="s">
        <v>2192</v>
      </c>
      <c r="Q24" s="1">
        <v>45727</v>
      </c>
      <c r="R24" t="s">
        <v>283</v>
      </c>
      <c r="S24">
        <v>8</v>
      </c>
    </row>
    <row r="25" spans="1:19" x14ac:dyDescent="0.25">
      <c r="A25" t="s">
        <v>127</v>
      </c>
      <c r="B25" s="1">
        <v>45730</v>
      </c>
      <c r="C25" t="s">
        <v>136</v>
      </c>
      <c r="D25" t="s">
        <v>2193</v>
      </c>
      <c r="E25">
        <v>3.5</v>
      </c>
      <c r="F25" t="s">
        <v>137</v>
      </c>
      <c r="G25" t="s">
        <v>1725</v>
      </c>
      <c r="H25" t="s">
        <v>2194</v>
      </c>
      <c r="I25" t="s">
        <v>2195</v>
      </c>
      <c r="J25" t="s">
        <v>2196</v>
      </c>
      <c r="Q25" s="1">
        <v>45727</v>
      </c>
      <c r="R25" t="s">
        <v>337</v>
      </c>
      <c r="S25">
        <v>7</v>
      </c>
    </row>
    <row r="26" spans="1:19" x14ac:dyDescent="0.25">
      <c r="A26" t="s">
        <v>127</v>
      </c>
      <c r="B26" s="1">
        <v>45730</v>
      </c>
      <c r="C26" t="s">
        <v>136</v>
      </c>
      <c r="D26" t="s">
        <v>1621</v>
      </c>
      <c r="E26">
        <v>3.5</v>
      </c>
      <c r="F26" t="s">
        <v>137</v>
      </c>
      <c r="G26" t="s">
        <v>1725</v>
      </c>
      <c r="H26" t="s">
        <v>2187</v>
      </c>
      <c r="I26" t="s">
        <v>2188</v>
      </c>
      <c r="J26" t="s">
        <v>2189</v>
      </c>
      <c r="Q26" s="1">
        <v>45727</v>
      </c>
      <c r="R26" t="s">
        <v>263</v>
      </c>
      <c r="S26">
        <v>9</v>
      </c>
    </row>
    <row r="27" spans="1:19" x14ac:dyDescent="0.25">
      <c r="A27" t="s">
        <v>127</v>
      </c>
      <c r="B27" s="1">
        <v>45731</v>
      </c>
      <c r="C27" t="s">
        <v>136</v>
      </c>
      <c r="D27" t="s">
        <v>1587</v>
      </c>
      <c r="E27">
        <v>3.5</v>
      </c>
      <c r="F27" t="s">
        <v>137</v>
      </c>
      <c r="G27" t="s">
        <v>1726</v>
      </c>
      <c r="H27" t="s">
        <v>2203</v>
      </c>
      <c r="I27" t="s">
        <v>2204</v>
      </c>
      <c r="J27" t="s">
        <v>2205</v>
      </c>
      <c r="Q27" s="1">
        <v>45727</v>
      </c>
      <c r="R27" t="s">
        <v>238</v>
      </c>
      <c r="S27">
        <v>6</v>
      </c>
    </row>
    <row r="28" spans="1:19" x14ac:dyDescent="0.25">
      <c r="A28" t="s">
        <v>127</v>
      </c>
      <c r="B28" s="1">
        <v>45731</v>
      </c>
      <c r="C28" t="s">
        <v>136</v>
      </c>
      <c r="D28" t="s">
        <v>382</v>
      </c>
      <c r="E28">
        <v>3.5</v>
      </c>
      <c r="F28" t="s">
        <v>137</v>
      </c>
      <c r="G28" t="s">
        <v>1726</v>
      </c>
      <c r="H28" t="s">
        <v>2200</v>
      </c>
      <c r="I28" t="s">
        <v>2201</v>
      </c>
      <c r="J28" t="s">
        <v>2202</v>
      </c>
      <c r="Q28" s="1">
        <v>45727</v>
      </c>
      <c r="R28" t="s">
        <v>240</v>
      </c>
      <c r="S28">
        <v>11</v>
      </c>
    </row>
    <row r="29" spans="1:19" x14ac:dyDescent="0.25">
      <c r="A29" t="s">
        <v>127</v>
      </c>
      <c r="B29" s="1">
        <v>45731</v>
      </c>
      <c r="C29" t="s">
        <v>136</v>
      </c>
      <c r="D29" t="s">
        <v>847</v>
      </c>
      <c r="E29">
        <v>3.5</v>
      </c>
      <c r="F29" t="s">
        <v>137</v>
      </c>
      <c r="G29" t="s">
        <v>1726</v>
      </c>
      <c r="H29" t="s">
        <v>2206</v>
      </c>
      <c r="I29" t="s">
        <v>2207</v>
      </c>
      <c r="J29" t="s">
        <v>2208</v>
      </c>
      <c r="Q29" s="1">
        <v>45727</v>
      </c>
      <c r="R29" t="s">
        <v>286</v>
      </c>
      <c r="S29">
        <v>7</v>
      </c>
    </row>
    <row r="30" spans="1:19" x14ac:dyDescent="0.25">
      <c r="A30" t="s">
        <v>127</v>
      </c>
      <c r="B30" s="1">
        <v>45731</v>
      </c>
      <c r="C30" t="s">
        <v>136</v>
      </c>
      <c r="D30" t="s">
        <v>519</v>
      </c>
      <c r="E30">
        <v>3.5</v>
      </c>
      <c r="F30" t="s">
        <v>137</v>
      </c>
      <c r="G30" t="s">
        <v>1726</v>
      </c>
      <c r="H30" t="s">
        <v>2197</v>
      </c>
      <c r="I30" t="s">
        <v>2198</v>
      </c>
      <c r="J30" t="s">
        <v>2199</v>
      </c>
      <c r="Q30" s="1">
        <v>45727</v>
      </c>
      <c r="R30" t="s">
        <v>190</v>
      </c>
      <c r="S30">
        <v>9</v>
      </c>
    </row>
    <row r="31" spans="1:19" x14ac:dyDescent="0.25">
      <c r="A31" t="s">
        <v>127</v>
      </c>
      <c r="B31" s="1">
        <v>45729</v>
      </c>
      <c r="C31" t="s">
        <v>234</v>
      </c>
      <c r="D31" t="s">
        <v>2213</v>
      </c>
      <c r="E31">
        <v>3.5</v>
      </c>
      <c r="F31" t="s">
        <v>153</v>
      </c>
      <c r="G31" t="s">
        <v>1727</v>
      </c>
      <c r="H31" t="s">
        <v>2214</v>
      </c>
      <c r="I31" t="s">
        <v>2215</v>
      </c>
      <c r="J31" t="s">
        <v>2216</v>
      </c>
      <c r="Q31" s="1">
        <v>45727</v>
      </c>
      <c r="R31" t="s">
        <v>1416</v>
      </c>
      <c r="S31">
        <v>7</v>
      </c>
    </row>
    <row r="32" spans="1:19" x14ac:dyDescent="0.25">
      <c r="A32" t="s">
        <v>127</v>
      </c>
      <c r="B32" s="1">
        <v>45729</v>
      </c>
      <c r="C32" t="s">
        <v>234</v>
      </c>
      <c r="D32" t="s">
        <v>752</v>
      </c>
      <c r="E32">
        <v>3.5</v>
      </c>
      <c r="F32" t="s">
        <v>153</v>
      </c>
      <c r="G32" t="s">
        <v>1727</v>
      </c>
      <c r="H32" t="s">
        <v>2217</v>
      </c>
      <c r="I32" t="s">
        <v>2218</v>
      </c>
      <c r="J32" t="s">
        <v>2219</v>
      </c>
      <c r="Q32" s="1">
        <v>45727</v>
      </c>
      <c r="R32" t="s">
        <v>67</v>
      </c>
      <c r="S32">
        <v>9</v>
      </c>
    </row>
    <row r="33" spans="1:19" x14ac:dyDescent="0.25">
      <c r="A33" t="s">
        <v>127</v>
      </c>
      <c r="B33" s="1">
        <v>45729</v>
      </c>
      <c r="C33" t="s">
        <v>234</v>
      </c>
      <c r="D33" t="s">
        <v>1645</v>
      </c>
      <c r="E33">
        <v>3.5</v>
      </c>
      <c r="F33" t="s">
        <v>153</v>
      </c>
      <c r="G33" t="s">
        <v>1727</v>
      </c>
      <c r="H33" t="s">
        <v>2226</v>
      </c>
      <c r="I33" t="s">
        <v>2227</v>
      </c>
      <c r="J33" t="s">
        <v>2228</v>
      </c>
      <c r="Q33" s="1">
        <v>45727</v>
      </c>
      <c r="R33" t="s">
        <v>1368</v>
      </c>
      <c r="S33">
        <v>12</v>
      </c>
    </row>
    <row r="34" spans="1:19" x14ac:dyDescent="0.25">
      <c r="A34" t="s">
        <v>127</v>
      </c>
      <c r="B34" s="1">
        <v>45729</v>
      </c>
      <c r="C34" t="s">
        <v>234</v>
      </c>
      <c r="D34" t="s">
        <v>2223</v>
      </c>
      <c r="E34">
        <v>3.5</v>
      </c>
      <c r="F34" t="s">
        <v>153</v>
      </c>
      <c r="G34" t="s">
        <v>1727</v>
      </c>
      <c r="H34" t="s">
        <v>2224</v>
      </c>
      <c r="I34" t="s">
        <v>2225</v>
      </c>
      <c r="J34" t="s">
        <v>2225</v>
      </c>
      <c r="Q34" s="1">
        <v>45727</v>
      </c>
      <c r="R34" t="s">
        <v>1430</v>
      </c>
      <c r="S34">
        <v>11</v>
      </c>
    </row>
    <row r="35" spans="1:19" x14ac:dyDescent="0.25">
      <c r="A35" t="s">
        <v>127</v>
      </c>
      <c r="B35" s="1">
        <v>45729</v>
      </c>
      <c r="C35" t="s">
        <v>234</v>
      </c>
      <c r="D35" t="s">
        <v>2209</v>
      </c>
      <c r="E35">
        <v>3.5</v>
      </c>
      <c r="F35" t="s">
        <v>153</v>
      </c>
      <c r="G35" t="s">
        <v>1727</v>
      </c>
      <c r="H35" t="s">
        <v>2210</v>
      </c>
      <c r="I35" t="s">
        <v>2211</v>
      </c>
      <c r="J35" t="s">
        <v>2212</v>
      </c>
      <c r="Q35" s="1">
        <v>45728</v>
      </c>
      <c r="R35" t="s">
        <v>136</v>
      </c>
      <c r="S35">
        <v>10</v>
      </c>
    </row>
    <row r="36" spans="1:19" x14ac:dyDescent="0.25">
      <c r="A36" t="s">
        <v>127</v>
      </c>
      <c r="B36" s="1">
        <v>45729</v>
      </c>
      <c r="C36" t="s">
        <v>234</v>
      </c>
      <c r="D36" t="s">
        <v>1683</v>
      </c>
      <c r="E36">
        <v>3.5</v>
      </c>
      <c r="F36" t="s">
        <v>153</v>
      </c>
      <c r="G36" t="s">
        <v>1727</v>
      </c>
      <c r="H36" t="s">
        <v>2220</v>
      </c>
      <c r="I36" t="s">
        <v>2221</v>
      </c>
      <c r="J36" t="s">
        <v>2222</v>
      </c>
      <c r="Q36" s="1">
        <v>45728</v>
      </c>
      <c r="R36" t="s">
        <v>138</v>
      </c>
      <c r="S36">
        <v>8</v>
      </c>
    </row>
    <row r="37" spans="1:19" x14ac:dyDescent="0.25">
      <c r="A37" t="s">
        <v>127</v>
      </c>
      <c r="B37" s="1">
        <v>45730</v>
      </c>
      <c r="C37" t="s">
        <v>234</v>
      </c>
      <c r="D37" t="s">
        <v>414</v>
      </c>
      <c r="E37">
        <v>3.5</v>
      </c>
      <c r="F37" t="s">
        <v>153</v>
      </c>
      <c r="G37" t="s">
        <v>1728</v>
      </c>
      <c r="H37" t="s">
        <v>2233</v>
      </c>
      <c r="I37" t="s">
        <v>2234</v>
      </c>
      <c r="J37" t="s">
        <v>2235</v>
      </c>
      <c r="Q37" s="1">
        <v>45728</v>
      </c>
      <c r="R37" t="s">
        <v>209</v>
      </c>
      <c r="S37">
        <v>9</v>
      </c>
    </row>
    <row r="38" spans="1:19" x14ac:dyDescent="0.25">
      <c r="A38" t="s">
        <v>127</v>
      </c>
      <c r="B38" s="1">
        <v>45730</v>
      </c>
      <c r="C38" t="s">
        <v>234</v>
      </c>
      <c r="D38" t="s">
        <v>674</v>
      </c>
      <c r="E38">
        <v>3.5</v>
      </c>
      <c r="F38" t="s">
        <v>153</v>
      </c>
      <c r="G38" t="s">
        <v>1728</v>
      </c>
      <c r="H38" t="s">
        <v>2246</v>
      </c>
      <c r="I38" t="s">
        <v>2247</v>
      </c>
      <c r="J38" t="s">
        <v>2248</v>
      </c>
      <c r="Q38" s="1">
        <v>45728</v>
      </c>
      <c r="R38" t="s">
        <v>154</v>
      </c>
      <c r="S38">
        <v>10</v>
      </c>
    </row>
    <row r="39" spans="1:19" x14ac:dyDescent="0.25">
      <c r="A39" t="s">
        <v>127</v>
      </c>
      <c r="B39" s="1">
        <v>45730</v>
      </c>
      <c r="C39" t="s">
        <v>234</v>
      </c>
      <c r="D39" t="s">
        <v>2229</v>
      </c>
      <c r="E39">
        <v>3.5</v>
      </c>
      <c r="F39" t="s">
        <v>153</v>
      </c>
      <c r="G39" t="s">
        <v>1728</v>
      </c>
      <c r="H39" t="s">
        <v>2230</v>
      </c>
      <c r="I39" t="s">
        <v>2231</v>
      </c>
      <c r="J39" t="s">
        <v>2232</v>
      </c>
      <c r="Q39" s="1">
        <v>45728</v>
      </c>
      <c r="R39" t="s">
        <v>211</v>
      </c>
      <c r="S39">
        <v>14</v>
      </c>
    </row>
    <row r="40" spans="1:19" x14ac:dyDescent="0.25">
      <c r="A40" t="s">
        <v>127</v>
      </c>
      <c r="B40" s="1">
        <v>45730</v>
      </c>
      <c r="C40" t="s">
        <v>234</v>
      </c>
      <c r="D40" t="s">
        <v>840</v>
      </c>
      <c r="E40">
        <v>3.5</v>
      </c>
      <c r="F40" t="s">
        <v>153</v>
      </c>
      <c r="G40" t="s">
        <v>1728</v>
      </c>
      <c r="H40" t="s">
        <v>2236</v>
      </c>
      <c r="I40" t="s">
        <v>2237</v>
      </c>
      <c r="J40" t="s">
        <v>2238</v>
      </c>
      <c r="Q40" s="1">
        <v>45728</v>
      </c>
      <c r="R40" t="s">
        <v>151</v>
      </c>
      <c r="S40">
        <v>11</v>
      </c>
    </row>
    <row r="41" spans="1:19" x14ac:dyDescent="0.25">
      <c r="A41" t="s">
        <v>127</v>
      </c>
      <c r="B41" s="1">
        <v>45730</v>
      </c>
      <c r="C41" t="s">
        <v>234</v>
      </c>
      <c r="D41" t="s">
        <v>2239</v>
      </c>
      <c r="E41">
        <v>3.5</v>
      </c>
      <c r="F41" t="s">
        <v>153</v>
      </c>
      <c r="G41" t="s">
        <v>1728</v>
      </c>
      <c r="H41" t="s">
        <v>2240</v>
      </c>
      <c r="I41" t="s">
        <v>2241</v>
      </c>
      <c r="J41" t="s">
        <v>2242</v>
      </c>
      <c r="Q41" s="1">
        <v>45728</v>
      </c>
      <c r="R41" t="s">
        <v>215</v>
      </c>
      <c r="S41">
        <v>9</v>
      </c>
    </row>
    <row r="42" spans="1:19" x14ac:dyDescent="0.25">
      <c r="A42" t="s">
        <v>127</v>
      </c>
      <c r="B42" s="1">
        <v>45730</v>
      </c>
      <c r="C42" t="s">
        <v>234</v>
      </c>
      <c r="D42" t="s">
        <v>556</v>
      </c>
      <c r="E42">
        <v>3.5</v>
      </c>
      <c r="F42" t="s">
        <v>153</v>
      </c>
      <c r="G42" t="s">
        <v>1728</v>
      </c>
      <c r="H42" t="s">
        <v>2237</v>
      </c>
      <c r="I42" t="s">
        <v>2252</v>
      </c>
      <c r="J42" t="s">
        <v>2253</v>
      </c>
      <c r="Q42" s="1">
        <v>45728</v>
      </c>
      <c r="R42" t="s">
        <v>217</v>
      </c>
      <c r="S42">
        <v>8</v>
      </c>
    </row>
    <row r="43" spans="1:19" x14ac:dyDescent="0.25">
      <c r="A43" t="s">
        <v>127</v>
      </c>
      <c r="B43" s="1">
        <v>45730</v>
      </c>
      <c r="C43" t="s">
        <v>234</v>
      </c>
      <c r="D43" t="s">
        <v>2249</v>
      </c>
      <c r="E43">
        <v>3.5</v>
      </c>
      <c r="F43" t="s">
        <v>153</v>
      </c>
      <c r="G43" t="s">
        <v>1728</v>
      </c>
      <c r="H43" t="s">
        <v>2250</v>
      </c>
      <c r="I43" t="s">
        <v>2251</v>
      </c>
      <c r="J43" t="s">
        <v>2251</v>
      </c>
      <c r="Q43" s="1">
        <v>45728</v>
      </c>
      <c r="R43" t="s">
        <v>157</v>
      </c>
      <c r="S43">
        <v>7</v>
      </c>
    </row>
    <row r="44" spans="1:19" x14ac:dyDescent="0.25">
      <c r="A44" t="s">
        <v>127</v>
      </c>
      <c r="B44" s="1">
        <v>45730</v>
      </c>
      <c r="C44" t="s">
        <v>234</v>
      </c>
      <c r="D44" t="s">
        <v>2254</v>
      </c>
      <c r="E44">
        <v>3.5</v>
      </c>
      <c r="F44" t="s">
        <v>153</v>
      </c>
      <c r="G44" t="s">
        <v>1728</v>
      </c>
      <c r="H44" t="s">
        <v>2255</v>
      </c>
      <c r="I44" t="s">
        <v>2256</v>
      </c>
      <c r="J44" t="s">
        <v>2257</v>
      </c>
      <c r="Q44" s="1">
        <v>45728</v>
      </c>
      <c r="R44" t="s">
        <v>221</v>
      </c>
      <c r="S44">
        <v>10</v>
      </c>
    </row>
    <row r="45" spans="1:19" x14ac:dyDescent="0.25">
      <c r="A45" t="s">
        <v>127</v>
      </c>
      <c r="B45" s="1">
        <v>45730</v>
      </c>
      <c r="C45" t="s">
        <v>234</v>
      </c>
      <c r="D45" t="s">
        <v>250</v>
      </c>
      <c r="E45">
        <v>3.5</v>
      </c>
      <c r="F45" t="s">
        <v>153</v>
      </c>
      <c r="G45" t="s">
        <v>1728</v>
      </c>
      <c r="H45" t="s">
        <v>2243</v>
      </c>
      <c r="I45" t="s">
        <v>2244</v>
      </c>
      <c r="J45" t="s">
        <v>2245</v>
      </c>
      <c r="Q45" s="1">
        <v>45728</v>
      </c>
      <c r="R45" t="s">
        <v>143</v>
      </c>
      <c r="S45">
        <v>7</v>
      </c>
    </row>
    <row r="46" spans="1:19" x14ac:dyDescent="0.25">
      <c r="A46" t="s">
        <v>127</v>
      </c>
      <c r="B46" s="1">
        <v>45731</v>
      </c>
      <c r="C46" t="s">
        <v>234</v>
      </c>
      <c r="D46" t="s">
        <v>566</v>
      </c>
      <c r="E46">
        <v>3.5</v>
      </c>
      <c r="F46" t="s">
        <v>153</v>
      </c>
      <c r="G46" t="s">
        <v>1730</v>
      </c>
      <c r="H46" t="s">
        <v>2264</v>
      </c>
      <c r="I46" t="s">
        <v>2270</v>
      </c>
      <c r="J46" t="s">
        <v>2271</v>
      </c>
      <c r="Q46" s="1">
        <v>45728</v>
      </c>
      <c r="R46" t="s">
        <v>223</v>
      </c>
      <c r="S46">
        <v>10</v>
      </c>
    </row>
    <row r="47" spans="1:19" x14ac:dyDescent="0.25">
      <c r="A47" t="s">
        <v>127</v>
      </c>
      <c r="B47" s="1">
        <v>45731</v>
      </c>
      <c r="C47" t="s">
        <v>234</v>
      </c>
      <c r="D47" t="s">
        <v>851</v>
      </c>
      <c r="E47">
        <v>3.5</v>
      </c>
      <c r="F47" t="s">
        <v>153</v>
      </c>
      <c r="G47" t="s">
        <v>1730</v>
      </c>
      <c r="H47" t="s">
        <v>2264</v>
      </c>
      <c r="I47" t="s">
        <v>2265</v>
      </c>
      <c r="J47" t="s">
        <v>2266</v>
      </c>
      <c r="Q47" s="1">
        <v>45728</v>
      </c>
      <c r="R47" t="s">
        <v>145</v>
      </c>
      <c r="S47">
        <v>6</v>
      </c>
    </row>
    <row r="48" spans="1:19" x14ac:dyDescent="0.25">
      <c r="A48" t="s">
        <v>127</v>
      </c>
      <c r="B48" s="1">
        <v>45731</v>
      </c>
      <c r="C48" t="s">
        <v>234</v>
      </c>
      <c r="D48" t="s">
        <v>546</v>
      </c>
      <c r="E48">
        <v>3.5</v>
      </c>
      <c r="F48" t="s">
        <v>153</v>
      </c>
      <c r="G48" t="s">
        <v>1730</v>
      </c>
      <c r="H48" t="s">
        <v>2267</v>
      </c>
      <c r="I48" t="s">
        <v>2268</v>
      </c>
      <c r="J48" t="s">
        <v>2269</v>
      </c>
      <c r="Q48" s="1">
        <v>45728</v>
      </c>
      <c r="R48" t="s">
        <v>140</v>
      </c>
      <c r="S48">
        <v>9</v>
      </c>
    </row>
    <row r="49" spans="1:19" x14ac:dyDescent="0.25">
      <c r="A49" t="s">
        <v>127</v>
      </c>
      <c r="B49" s="1">
        <v>45731</v>
      </c>
      <c r="C49" t="s">
        <v>234</v>
      </c>
      <c r="D49" t="s">
        <v>1490</v>
      </c>
      <c r="E49">
        <v>3.5</v>
      </c>
      <c r="F49" t="s">
        <v>153</v>
      </c>
      <c r="G49" t="s">
        <v>1730</v>
      </c>
      <c r="H49" t="s">
        <v>2261</v>
      </c>
      <c r="I49" t="s">
        <v>2262</v>
      </c>
      <c r="J49" t="s">
        <v>2263</v>
      </c>
      <c r="Q49" s="1">
        <v>45728</v>
      </c>
      <c r="R49" t="s">
        <v>173</v>
      </c>
      <c r="S49">
        <v>11</v>
      </c>
    </row>
    <row r="50" spans="1:19" x14ac:dyDescent="0.25">
      <c r="A50" t="s">
        <v>127</v>
      </c>
      <c r="B50" s="1">
        <v>45731</v>
      </c>
      <c r="C50" t="s">
        <v>234</v>
      </c>
      <c r="D50" t="s">
        <v>2278</v>
      </c>
      <c r="E50">
        <v>3.5</v>
      </c>
      <c r="F50" t="s">
        <v>153</v>
      </c>
      <c r="G50" t="s">
        <v>1730</v>
      </c>
      <c r="H50" t="s">
        <v>2279</v>
      </c>
      <c r="I50" t="s">
        <v>2280</v>
      </c>
      <c r="J50" t="s">
        <v>2281</v>
      </c>
      <c r="Q50" s="1">
        <v>45728</v>
      </c>
      <c r="R50" t="s">
        <v>229</v>
      </c>
      <c r="S50">
        <v>7</v>
      </c>
    </row>
    <row r="51" spans="1:19" x14ac:dyDescent="0.25">
      <c r="A51" t="s">
        <v>127</v>
      </c>
      <c r="B51" s="1">
        <v>45731</v>
      </c>
      <c r="C51" t="s">
        <v>234</v>
      </c>
      <c r="D51" t="s">
        <v>1634</v>
      </c>
      <c r="E51">
        <v>3.5</v>
      </c>
      <c r="F51" t="s">
        <v>153</v>
      </c>
      <c r="G51" t="s">
        <v>1730</v>
      </c>
      <c r="H51" t="s">
        <v>2282</v>
      </c>
      <c r="I51" t="s">
        <v>2283</v>
      </c>
      <c r="J51" t="s">
        <v>2284</v>
      </c>
      <c r="Q51" s="1">
        <v>45728</v>
      </c>
      <c r="R51" t="s">
        <v>141</v>
      </c>
      <c r="S51">
        <v>9</v>
      </c>
    </row>
    <row r="52" spans="1:19" x14ac:dyDescent="0.25">
      <c r="A52" t="s">
        <v>127</v>
      </c>
      <c r="B52" s="1">
        <v>45731</v>
      </c>
      <c r="C52" t="s">
        <v>234</v>
      </c>
      <c r="D52" t="s">
        <v>669</v>
      </c>
      <c r="E52">
        <v>3.5</v>
      </c>
      <c r="F52" t="s">
        <v>153</v>
      </c>
      <c r="G52" t="s">
        <v>1730</v>
      </c>
      <c r="H52" t="s">
        <v>2264</v>
      </c>
      <c r="I52" t="s">
        <v>2276</v>
      </c>
      <c r="J52" t="s">
        <v>2277</v>
      </c>
      <c r="Q52" s="1">
        <v>45728</v>
      </c>
      <c r="R52" t="s">
        <v>231</v>
      </c>
      <c r="S52">
        <v>11</v>
      </c>
    </row>
    <row r="53" spans="1:19" x14ac:dyDescent="0.25">
      <c r="A53" t="s">
        <v>127</v>
      </c>
      <c r="B53" s="1">
        <v>45731</v>
      </c>
      <c r="C53" t="s">
        <v>234</v>
      </c>
      <c r="D53" t="s">
        <v>2272</v>
      </c>
      <c r="E53">
        <v>3.5</v>
      </c>
      <c r="F53" t="s">
        <v>153</v>
      </c>
      <c r="G53" t="s">
        <v>1730</v>
      </c>
      <c r="H53" t="s">
        <v>2273</v>
      </c>
      <c r="I53" t="s">
        <v>2274</v>
      </c>
      <c r="J53" t="s">
        <v>2275</v>
      </c>
      <c r="Q53" s="1">
        <v>45728</v>
      </c>
      <c r="R53" t="s">
        <v>147</v>
      </c>
      <c r="S53">
        <v>4</v>
      </c>
    </row>
    <row r="54" spans="1:19" x14ac:dyDescent="0.25">
      <c r="A54" t="s">
        <v>127</v>
      </c>
      <c r="B54" s="1">
        <v>45731</v>
      </c>
      <c r="C54" t="s">
        <v>234</v>
      </c>
      <c r="D54" t="s">
        <v>573</v>
      </c>
      <c r="E54">
        <v>3.5</v>
      </c>
      <c r="F54" t="s">
        <v>153</v>
      </c>
      <c r="G54" t="s">
        <v>1730</v>
      </c>
      <c r="H54" t="s">
        <v>2258</v>
      </c>
      <c r="I54" t="s">
        <v>2259</v>
      </c>
      <c r="J54" t="s">
        <v>2260</v>
      </c>
      <c r="Q54" s="1">
        <v>45728</v>
      </c>
      <c r="R54" t="s">
        <v>1297</v>
      </c>
      <c r="S54">
        <v>10</v>
      </c>
    </row>
    <row r="55" spans="1:19" x14ac:dyDescent="0.25">
      <c r="A55" t="s">
        <v>127</v>
      </c>
      <c r="B55" s="1">
        <v>45726</v>
      </c>
      <c r="C55" t="s">
        <v>1416</v>
      </c>
      <c r="D55" t="s">
        <v>789</v>
      </c>
      <c r="E55">
        <v>3.5</v>
      </c>
      <c r="F55" t="s">
        <v>150</v>
      </c>
      <c r="G55" t="s">
        <v>1731</v>
      </c>
      <c r="H55" t="s">
        <v>2294</v>
      </c>
      <c r="I55" t="s">
        <v>2295</v>
      </c>
      <c r="J55" t="s">
        <v>2296</v>
      </c>
      <c r="Q55" s="1">
        <v>45728</v>
      </c>
      <c r="R55" t="s">
        <v>236</v>
      </c>
      <c r="S55">
        <v>16</v>
      </c>
    </row>
    <row r="56" spans="1:19" x14ac:dyDescent="0.25">
      <c r="A56" t="s">
        <v>127</v>
      </c>
      <c r="B56" s="1">
        <v>45726</v>
      </c>
      <c r="C56" t="s">
        <v>1416</v>
      </c>
      <c r="D56" t="s">
        <v>750</v>
      </c>
      <c r="E56">
        <v>3.5</v>
      </c>
      <c r="F56" t="s">
        <v>150</v>
      </c>
      <c r="G56" t="s">
        <v>1731</v>
      </c>
      <c r="H56" t="s">
        <v>2309</v>
      </c>
      <c r="I56" t="s">
        <v>2310</v>
      </c>
      <c r="J56" t="s">
        <v>2311</v>
      </c>
      <c r="Q56" s="1">
        <v>45728</v>
      </c>
      <c r="R56" t="s">
        <v>237</v>
      </c>
      <c r="S56">
        <v>8</v>
      </c>
    </row>
    <row r="57" spans="1:19" x14ac:dyDescent="0.25">
      <c r="A57" t="s">
        <v>127</v>
      </c>
      <c r="B57" s="1">
        <v>45726</v>
      </c>
      <c r="C57" t="s">
        <v>1416</v>
      </c>
      <c r="D57" t="s">
        <v>749</v>
      </c>
      <c r="E57">
        <v>3.5</v>
      </c>
      <c r="F57" t="s">
        <v>150</v>
      </c>
      <c r="G57" t="s">
        <v>1731</v>
      </c>
      <c r="H57" t="s">
        <v>2288</v>
      </c>
      <c r="I57" t="s">
        <v>2289</v>
      </c>
      <c r="J57" t="s">
        <v>2290</v>
      </c>
      <c r="Q57" s="1">
        <v>45728</v>
      </c>
      <c r="R57" t="s">
        <v>337</v>
      </c>
      <c r="S57">
        <v>9</v>
      </c>
    </row>
    <row r="58" spans="1:19" x14ac:dyDescent="0.25">
      <c r="A58" t="s">
        <v>127</v>
      </c>
      <c r="B58" s="1">
        <v>45726</v>
      </c>
      <c r="C58" t="s">
        <v>1416</v>
      </c>
      <c r="D58" t="s">
        <v>410</v>
      </c>
      <c r="E58">
        <v>3.5</v>
      </c>
      <c r="F58" t="s">
        <v>150</v>
      </c>
      <c r="G58" t="s">
        <v>1731</v>
      </c>
      <c r="H58" t="s">
        <v>2306</v>
      </c>
      <c r="I58" t="s">
        <v>2307</v>
      </c>
      <c r="J58" t="s">
        <v>2308</v>
      </c>
      <c r="Q58" s="1">
        <v>45728</v>
      </c>
      <c r="R58" t="s">
        <v>263</v>
      </c>
      <c r="S58">
        <v>12</v>
      </c>
    </row>
    <row r="59" spans="1:19" x14ac:dyDescent="0.25">
      <c r="A59" t="s">
        <v>127</v>
      </c>
      <c r="B59" s="1">
        <v>45726</v>
      </c>
      <c r="C59" t="s">
        <v>1416</v>
      </c>
      <c r="D59" t="s">
        <v>423</v>
      </c>
      <c r="E59">
        <v>3.5</v>
      </c>
      <c r="F59" t="s">
        <v>150</v>
      </c>
      <c r="G59" t="s">
        <v>1731</v>
      </c>
      <c r="H59" t="s">
        <v>2285</v>
      </c>
      <c r="I59" t="s">
        <v>2286</v>
      </c>
      <c r="J59" t="s">
        <v>2287</v>
      </c>
      <c r="Q59" s="1">
        <v>45728</v>
      </c>
      <c r="R59" t="s">
        <v>238</v>
      </c>
      <c r="S59">
        <v>10</v>
      </c>
    </row>
    <row r="60" spans="1:19" x14ac:dyDescent="0.25">
      <c r="A60" t="s">
        <v>127</v>
      </c>
      <c r="B60" s="1">
        <v>45726</v>
      </c>
      <c r="C60" t="s">
        <v>1416</v>
      </c>
      <c r="D60" t="s">
        <v>1670</v>
      </c>
      <c r="E60">
        <v>3.5</v>
      </c>
      <c r="F60" t="s">
        <v>150</v>
      </c>
      <c r="G60" t="s">
        <v>1731</v>
      </c>
      <c r="H60" t="s">
        <v>2297</v>
      </c>
      <c r="I60" t="s">
        <v>2298</v>
      </c>
      <c r="J60" t="s">
        <v>2299</v>
      </c>
      <c r="Q60" s="1">
        <v>45728</v>
      </c>
      <c r="R60" t="s">
        <v>239</v>
      </c>
      <c r="S60">
        <v>9</v>
      </c>
    </row>
    <row r="61" spans="1:19" x14ac:dyDescent="0.25">
      <c r="A61" t="s">
        <v>127</v>
      </c>
      <c r="B61" s="1">
        <v>45726</v>
      </c>
      <c r="C61" t="s">
        <v>1416</v>
      </c>
      <c r="D61" t="s">
        <v>2312</v>
      </c>
      <c r="E61">
        <v>3.5</v>
      </c>
      <c r="F61" t="s">
        <v>150</v>
      </c>
      <c r="G61" t="s">
        <v>1731</v>
      </c>
      <c r="H61" t="s">
        <v>2313</v>
      </c>
      <c r="I61" t="s">
        <v>2314</v>
      </c>
      <c r="J61" t="s">
        <v>2315</v>
      </c>
      <c r="Q61" s="1">
        <v>45728</v>
      </c>
      <c r="R61" t="s">
        <v>240</v>
      </c>
      <c r="S61">
        <v>13</v>
      </c>
    </row>
    <row r="62" spans="1:19" x14ac:dyDescent="0.25">
      <c r="A62" t="s">
        <v>127</v>
      </c>
      <c r="B62" s="1">
        <v>45726</v>
      </c>
      <c r="C62" t="s">
        <v>1416</v>
      </c>
      <c r="D62" t="s">
        <v>207</v>
      </c>
      <c r="E62">
        <v>3.5</v>
      </c>
      <c r="F62" t="s">
        <v>150</v>
      </c>
      <c r="G62" t="s">
        <v>1731</v>
      </c>
      <c r="H62" t="s">
        <v>2291</v>
      </c>
      <c r="I62" t="s">
        <v>2292</v>
      </c>
      <c r="J62" t="s">
        <v>2293</v>
      </c>
      <c r="Q62" s="1">
        <v>45728</v>
      </c>
      <c r="R62" t="s">
        <v>286</v>
      </c>
      <c r="S62">
        <v>8</v>
      </c>
    </row>
    <row r="63" spans="1:19" x14ac:dyDescent="0.25">
      <c r="A63" t="s">
        <v>127</v>
      </c>
      <c r="B63" s="1">
        <v>45726</v>
      </c>
      <c r="C63" t="s">
        <v>1416</v>
      </c>
      <c r="D63" t="s">
        <v>462</v>
      </c>
      <c r="E63">
        <v>3.5</v>
      </c>
      <c r="F63" t="s">
        <v>150</v>
      </c>
      <c r="G63" t="s">
        <v>1731</v>
      </c>
      <c r="H63" t="s">
        <v>2316</v>
      </c>
      <c r="I63" t="s">
        <v>2317</v>
      </c>
      <c r="J63" t="s">
        <v>2318</v>
      </c>
      <c r="Q63" s="1">
        <v>45728</v>
      </c>
      <c r="R63" t="s">
        <v>1415</v>
      </c>
      <c r="S63">
        <v>6</v>
      </c>
    </row>
    <row r="64" spans="1:19" x14ac:dyDescent="0.25">
      <c r="A64" t="s">
        <v>127</v>
      </c>
      <c r="B64" s="1">
        <v>45726</v>
      </c>
      <c r="C64" t="s">
        <v>1416</v>
      </c>
      <c r="D64" t="s">
        <v>2300</v>
      </c>
      <c r="E64">
        <v>3.5</v>
      </c>
      <c r="F64" t="s">
        <v>150</v>
      </c>
      <c r="G64" t="s">
        <v>1731</v>
      </c>
      <c r="H64" t="s">
        <v>2301</v>
      </c>
      <c r="I64" t="s">
        <v>2302</v>
      </c>
      <c r="J64" t="s">
        <v>2303</v>
      </c>
      <c r="Q64" s="1">
        <v>45728</v>
      </c>
      <c r="R64" t="s">
        <v>67</v>
      </c>
      <c r="S64">
        <v>8</v>
      </c>
    </row>
    <row r="65" spans="1:19" x14ac:dyDescent="0.25">
      <c r="A65" t="s">
        <v>127</v>
      </c>
      <c r="B65" s="1">
        <v>45726</v>
      </c>
      <c r="C65" t="s">
        <v>1416</v>
      </c>
      <c r="D65" t="s">
        <v>772</v>
      </c>
      <c r="E65">
        <v>3.5</v>
      </c>
      <c r="F65" t="s">
        <v>150</v>
      </c>
      <c r="G65" t="s">
        <v>1731</v>
      </c>
      <c r="H65" t="s">
        <v>2304</v>
      </c>
      <c r="I65" t="s">
        <v>2298</v>
      </c>
      <c r="J65" t="s">
        <v>2305</v>
      </c>
      <c r="Q65" s="1">
        <v>45728</v>
      </c>
      <c r="R65" t="s">
        <v>1368</v>
      </c>
      <c r="S65">
        <v>11</v>
      </c>
    </row>
    <row r="66" spans="1:19" x14ac:dyDescent="0.25">
      <c r="A66" t="s">
        <v>127</v>
      </c>
      <c r="B66" s="1">
        <v>45727</v>
      </c>
      <c r="C66" t="s">
        <v>1416</v>
      </c>
      <c r="D66" t="s">
        <v>252</v>
      </c>
      <c r="E66">
        <v>3.5</v>
      </c>
      <c r="F66" t="s">
        <v>150</v>
      </c>
      <c r="G66" t="s">
        <v>1732</v>
      </c>
      <c r="H66" t="s">
        <v>2327</v>
      </c>
      <c r="I66" t="s">
        <v>2328</v>
      </c>
      <c r="J66" t="s">
        <v>2328</v>
      </c>
      <c r="Q66" s="1">
        <v>45729</v>
      </c>
      <c r="R66" t="s">
        <v>136</v>
      </c>
      <c r="S66">
        <v>4</v>
      </c>
    </row>
    <row r="67" spans="1:19" x14ac:dyDescent="0.25">
      <c r="A67" t="s">
        <v>127</v>
      </c>
      <c r="B67" s="1">
        <v>45727</v>
      </c>
      <c r="C67" t="s">
        <v>1416</v>
      </c>
      <c r="D67" t="s">
        <v>762</v>
      </c>
      <c r="E67">
        <v>3.5</v>
      </c>
      <c r="F67" t="s">
        <v>150</v>
      </c>
      <c r="G67" t="s">
        <v>1732</v>
      </c>
      <c r="H67" t="s">
        <v>2319</v>
      </c>
      <c r="I67" t="s">
        <v>2320</v>
      </c>
      <c r="J67" t="s">
        <v>2321</v>
      </c>
      <c r="Q67" s="1">
        <v>45729</v>
      </c>
      <c r="R67" t="s">
        <v>138</v>
      </c>
      <c r="S67">
        <v>4</v>
      </c>
    </row>
    <row r="68" spans="1:19" x14ac:dyDescent="0.25">
      <c r="A68" t="s">
        <v>127</v>
      </c>
      <c r="B68" s="1">
        <v>45727</v>
      </c>
      <c r="C68" t="s">
        <v>1416</v>
      </c>
      <c r="D68" t="s">
        <v>805</v>
      </c>
      <c r="E68">
        <v>3.5</v>
      </c>
      <c r="F68" t="s">
        <v>150</v>
      </c>
      <c r="G68" t="s">
        <v>1732</v>
      </c>
      <c r="H68" t="s">
        <v>2322</v>
      </c>
      <c r="I68" t="s">
        <v>2320</v>
      </c>
      <c r="J68" t="s">
        <v>2323</v>
      </c>
      <c r="Q68" s="1">
        <v>45729</v>
      </c>
      <c r="R68" t="s">
        <v>209</v>
      </c>
      <c r="S68">
        <v>8</v>
      </c>
    </row>
    <row r="69" spans="1:19" x14ac:dyDescent="0.25">
      <c r="A69" t="s">
        <v>127</v>
      </c>
      <c r="B69" s="1">
        <v>45727</v>
      </c>
      <c r="C69" t="s">
        <v>1416</v>
      </c>
      <c r="D69" t="s">
        <v>435</v>
      </c>
      <c r="E69">
        <v>3.5</v>
      </c>
      <c r="F69" t="s">
        <v>150</v>
      </c>
      <c r="G69" t="s">
        <v>1732</v>
      </c>
      <c r="H69" t="s">
        <v>2329</v>
      </c>
      <c r="I69" t="s">
        <v>2335</v>
      </c>
      <c r="J69" t="s">
        <v>2336</v>
      </c>
      <c r="Q69" s="1">
        <v>45729</v>
      </c>
      <c r="R69" t="s">
        <v>154</v>
      </c>
      <c r="S69">
        <v>7</v>
      </c>
    </row>
    <row r="70" spans="1:19" x14ac:dyDescent="0.25">
      <c r="A70" t="s">
        <v>127</v>
      </c>
      <c r="B70" s="1">
        <v>45727</v>
      </c>
      <c r="C70" t="s">
        <v>1416</v>
      </c>
      <c r="D70" t="s">
        <v>560</v>
      </c>
      <c r="E70">
        <v>3.5</v>
      </c>
      <c r="F70" t="s">
        <v>150</v>
      </c>
      <c r="G70" t="s">
        <v>1732</v>
      </c>
      <c r="H70" t="s">
        <v>2329</v>
      </c>
      <c r="I70" t="s">
        <v>2330</v>
      </c>
      <c r="J70" t="s">
        <v>2331</v>
      </c>
      <c r="Q70" s="1">
        <v>45729</v>
      </c>
      <c r="R70" t="s">
        <v>211</v>
      </c>
      <c r="S70">
        <v>10</v>
      </c>
    </row>
    <row r="71" spans="1:19" x14ac:dyDescent="0.25">
      <c r="A71" t="s">
        <v>127</v>
      </c>
      <c r="B71" s="1">
        <v>45727</v>
      </c>
      <c r="C71" t="s">
        <v>1416</v>
      </c>
      <c r="D71" t="s">
        <v>744</v>
      </c>
      <c r="E71">
        <v>3.5</v>
      </c>
      <c r="F71" t="s">
        <v>150</v>
      </c>
      <c r="G71" t="s">
        <v>1732</v>
      </c>
      <c r="H71" t="s">
        <v>2324</v>
      </c>
      <c r="I71" t="s">
        <v>2325</v>
      </c>
      <c r="J71" t="s">
        <v>2326</v>
      </c>
      <c r="Q71" s="1">
        <v>45729</v>
      </c>
      <c r="R71" t="s">
        <v>212</v>
      </c>
      <c r="S71">
        <v>4</v>
      </c>
    </row>
    <row r="72" spans="1:19" x14ac:dyDescent="0.25">
      <c r="A72" t="s">
        <v>127</v>
      </c>
      <c r="B72" s="1">
        <v>45727</v>
      </c>
      <c r="C72" t="s">
        <v>1416</v>
      </c>
      <c r="D72" t="s">
        <v>880</v>
      </c>
      <c r="E72">
        <v>3.5</v>
      </c>
      <c r="F72" t="s">
        <v>150</v>
      </c>
      <c r="G72" t="s">
        <v>1732</v>
      </c>
      <c r="H72" t="s">
        <v>2332</v>
      </c>
      <c r="I72" t="s">
        <v>2333</v>
      </c>
      <c r="J72" t="s">
        <v>2334</v>
      </c>
      <c r="Q72" s="1">
        <v>45729</v>
      </c>
      <c r="R72" t="s">
        <v>151</v>
      </c>
      <c r="S72">
        <v>8</v>
      </c>
    </row>
    <row r="73" spans="1:19" x14ac:dyDescent="0.25">
      <c r="A73" t="s">
        <v>127</v>
      </c>
      <c r="B73" s="1">
        <v>45729</v>
      </c>
      <c r="C73" t="s">
        <v>1416</v>
      </c>
      <c r="D73" t="s">
        <v>920</v>
      </c>
      <c r="E73">
        <v>3.5</v>
      </c>
      <c r="F73" t="s">
        <v>150</v>
      </c>
      <c r="G73" t="s">
        <v>1734</v>
      </c>
      <c r="H73" t="s">
        <v>2362</v>
      </c>
      <c r="I73" t="s">
        <v>2363</v>
      </c>
      <c r="J73" t="s">
        <v>2364</v>
      </c>
      <c r="Q73" s="1">
        <v>45729</v>
      </c>
      <c r="R73" t="s">
        <v>215</v>
      </c>
      <c r="S73">
        <v>8</v>
      </c>
    </row>
    <row r="74" spans="1:19" x14ac:dyDescent="0.25">
      <c r="A74" t="s">
        <v>127</v>
      </c>
      <c r="B74" s="1">
        <v>45729</v>
      </c>
      <c r="C74" t="s">
        <v>1416</v>
      </c>
      <c r="D74" t="s">
        <v>1631</v>
      </c>
      <c r="E74">
        <v>3.5</v>
      </c>
      <c r="F74" t="s">
        <v>150</v>
      </c>
      <c r="G74" t="s">
        <v>1734</v>
      </c>
      <c r="H74" t="s">
        <v>2337</v>
      </c>
      <c r="I74" t="s">
        <v>2338</v>
      </c>
      <c r="J74" t="s">
        <v>2339</v>
      </c>
      <c r="Q74" s="1">
        <v>45729</v>
      </c>
      <c r="R74" t="s">
        <v>249</v>
      </c>
      <c r="S74">
        <v>6</v>
      </c>
    </row>
    <row r="75" spans="1:19" x14ac:dyDescent="0.25">
      <c r="A75" t="s">
        <v>127</v>
      </c>
      <c r="B75" s="1">
        <v>45729</v>
      </c>
      <c r="C75" t="s">
        <v>1416</v>
      </c>
      <c r="D75" t="s">
        <v>550</v>
      </c>
      <c r="E75">
        <v>3.5</v>
      </c>
      <c r="F75" t="s">
        <v>150</v>
      </c>
      <c r="G75" t="s">
        <v>1734</v>
      </c>
      <c r="H75" t="s">
        <v>2344</v>
      </c>
      <c r="I75" t="s">
        <v>2347</v>
      </c>
      <c r="J75" t="s">
        <v>2348</v>
      </c>
      <c r="Q75" s="1">
        <v>45729</v>
      </c>
      <c r="R75" t="s">
        <v>217</v>
      </c>
      <c r="S75">
        <v>6</v>
      </c>
    </row>
    <row r="76" spans="1:19" x14ac:dyDescent="0.25">
      <c r="A76" t="s">
        <v>127</v>
      </c>
      <c r="B76" s="1">
        <v>45729</v>
      </c>
      <c r="C76" t="s">
        <v>1416</v>
      </c>
      <c r="D76" t="s">
        <v>598</v>
      </c>
      <c r="E76">
        <v>3.5</v>
      </c>
      <c r="F76" t="s">
        <v>150</v>
      </c>
      <c r="G76" t="s">
        <v>1734</v>
      </c>
      <c r="H76" t="s">
        <v>2344</v>
      </c>
      <c r="I76" t="s">
        <v>2349</v>
      </c>
      <c r="J76" t="s">
        <v>2350</v>
      </c>
      <c r="Q76" s="1">
        <v>45729</v>
      </c>
      <c r="R76" t="s">
        <v>157</v>
      </c>
      <c r="S76">
        <v>10</v>
      </c>
    </row>
    <row r="77" spans="1:19" x14ac:dyDescent="0.25">
      <c r="A77" t="s">
        <v>127</v>
      </c>
      <c r="B77" s="1">
        <v>45729</v>
      </c>
      <c r="C77" t="s">
        <v>1416</v>
      </c>
      <c r="D77" t="s">
        <v>1473</v>
      </c>
      <c r="E77">
        <v>3.5</v>
      </c>
      <c r="F77" t="s">
        <v>150</v>
      </c>
      <c r="G77" t="s">
        <v>1734</v>
      </c>
      <c r="H77" t="s">
        <v>2360</v>
      </c>
      <c r="I77" t="s">
        <v>2365</v>
      </c>
      <c r="J77" t="s">
        <v>2366</v>
      </c>
      <c r="Q77" s="1">
        <v>45729</v>
      </c>
      <c r="R77" t="s">
        <v>221</v>
      </c>
      <c r="S77">
        <v>7</v>
      </c>
    </row>
    <row r="78" spans="1:19" x14ac:dyDescent="0.25">
      <c r="A78" t="s">
        <v>127</v>
      </c>
      <c r="B78" s="1">
        <v>45729</v>
      </c>
      <c r="C78" t="s">
        <v>1416</v>
      </c>
      <c r="D78" t="s">
        <v>549</v>
      </c>
      <c r="E78">
        <v>3.5</v>
      </c>
      <c r="F78" t="s">
        <v>150</v>
      </c>
      <c r="G78" t="s">
        <v>1734</v>
      </c>
      <c r="H78" t="s">
        <v>2344</v>
      </c>
      <c r="I78" t="s">
        <v>2345</v>
      </c>
      <c r="J78" t="s">
        <v>2346</v>
      </c>
      <c r="Q78" s="1">
        <v>45729</v>
      </c>
      <c r="R78" t="s">
        <v>307</v>
      </c>
      <c r="S78">
        <v>7</v>
      </c>
    </row>
    <row r="79" spans="1:19" x14ac:dyDescent="0.25">
      <c r="A79" t="s">
        <v>127</v>
      </c>
      <c r="B79" s="1">
        <v>45729</v>
      </c>
      <c r="C79" t="s">
        <v>1416</v>
      </c>
      <c r="D79" t="s">
        <v>2340</v>
      </c>
      <c r="E79">
        <v>3.5</v>
      </c>
      <c r="F79" t="s">
        <v>150</v>
      </c>
      <c r="G79" t="s">
        <v>1734</v>
      </c>
      <c r="H79" t="s">
        <v>2341</v>
      </c>
      <c r="I79" t="s">
        <v>2342</v>
      </c>
      <c r="J79" t="s">
        <v>2343</v>
      </c>
      <c r="Q79" s="1">
        <v>45729</v>
      </c>
      <c r="R79" t="s">
        <v>143</v>
      </c>
      <c r="S79">
        <v>6</v>
      </c>
    </row>
    <row r="80" spans="1:19" x14ac:dyDescent="0.25">
      <c r="A80" t="s">
        <v>127</v>
      </c>
      <c r="B80" s="1">
        <v>45729</v>
      </c>
      <c r="C80" t="s">
        <v>1416</v>
      </c>
      <c r="D80" t="s">
        <v>515</v>
      </c>
      <c r="E80">
        <v>3.5</v>
      </c>
      <c r="F80" t="s">
        <v>150</v>
      </c>
      <c r="G80" t="s">
        <v>1734</v>
      </c>
      <c r="H80" t="s">
        <v>2351</v>
      </c>
      <c r="I80" t="s">
        <v>2352</v>
      </c>
      <c r="J80" t="s">
        <v>2353</v>
      </c>
      <c r="Q80" s="1">
        <v>45729</v>
      </c>
      <c r="R80" t="s">
        <v>223</v>
      </c>
      <c r="S80">
        <v>7</v>
      </c>
    </row>
    <row r="81" spans="1:19" x14ac:dyDescent="0.25">
      <c r="A81" t="s">
        <v>127</v>
      </c>
      <c r="B81" s="1">
        <v>45729</v>
      </c>
      <c r="C81" t="s">
        <v>1416</v>
      </c>
      <c r="D81" t="s">
        <v>318</v>
      </c>
      <c r="E81">
        <v>3.5</v>
      </c>
      <c r="F81" t="s">
        <v>150</v>
      </c>
      <c r="G81" t="s">
        <v>1734</v>
      </c>
      <c r="H81" t="s">
        <v>2359</v>
      </c>
      <c r="I81" t="s">
        <v>2360</v>
      </c>
      <c r="J81" t="s">
        <v>2361</v>
      </c>
      <c r="Q81" s="1">
        <v>45729</v>
      </c>
      <c r="R81" t="s">
        <v>145</v>
      </c>
      <c r="S81">
        <v>6</v>
      </c>
    </row>
    <row r="82" spans="1:19" x14ac:dyDescent="0.25">
      <c r="A82" t="s">
        <v>127</v>
      </c>
      <c r="B82" s="1">
        <v>45729</v>
      </c>
      <c r="C82" t="s">
        <v>1416</v>
      </c>
      <c r="D82" t="s">
        <v>598</v>
      </c>
      <c r="E82">
        <v>3.5</v>
      </c>
      <c r="F82" t="s">
        <v>150</v>
      </c>
      <c r="G82" t="s">
        <v>1734</v>
      </c>
      <c r="H82" t="s">
        <v>2354</v>
      </c>
      <c r="I82" t="s">
        <v>2352</v>
      </c>
      <c r="J82" t="s">
        <v>2355</v>
      </c>
      <c r="Q82" s="1">
        <v>45729</v>
      </c>
      <c r="R82" t="s">
        <v>140</v>
      </c>
      <c r="S82">
        <v>8</v>
      </c>
    </row>
    <row r="83" spans="1:19" x14ac:dyDescent="0.25">
      <c r="A83" t="s">
        <v>127</v>
      </c>
      <c r="B83" s="1">
        <v>45729</v>
      </c>
      <c r="C83" t="s">
        <v>1416</v>
      </c>
      <c r="D83" t="s">
        <v>2135</v>
      </c>
      <c r="E83">
        <v>3.5</v>
      </c>
      <c r="F83" t="s">
        <v>150</v>
      </c>
      <c r="G83" t="s">
        <v>1734</v>
      </c>
      <c r="H83" t="s">
        <v>2356</v>
      </c>
      <c r="I83" t="s">
        <v>2357</v>
      </c>
      <c r="J83" t="s">
        <v>2358</v>
      </c>
      <c r="Q83" s="1">
        <v>45729</v>
      </c>
      <c r="R83" t="s">
        <v>229</v>
      </c>
      <c r="S83">
        <v>9</v>
      </c>
    </row>
    <row r="84" spans="1:19" x14ac:dyDescent="0.25">
      <c r="A84" t="s">
        <v>127</v>
      </c>
      <c r="B84" s="1">
        <v>45730</v>
      </c>
      <c r="C84" t="s">
        <v>1416</v>
      </c>
      <c r="D84" t="s">
        <v>925</v>
      </c>
      <c r="E84">
        <v>3.5</v>
      </c>
      <c r="F84" t="s">
        <v>150</v>
      </c>
      <c r="G84" t="s">
        <v>1735</v>
      </c>
      <c r="H84" t="s">
        <v>2370</v>
      </c>
      <c r="I84" t="s">
        <v>2371</v>
      </c>
      <c r="J84" t="s">
        <v>2372</v>
      </c>
      <c r="Q84" s="1">
        <v>45729</v>
      </c>
      <c r="R84" t="s">
        <v>141</v>
      </c>
      <c r="S84">
        <v>9</v>
      </c>
    </row>
    <row r="85" spans="1:19" x14ac:dyDescent="0.25">
      <c r="A85" t="s">
        <v>127</v>
      </c>
      <c r="B85" s="1">
        <v>45730</v>
      </c>
      <c r="C85" t="s">
        <v>1416</v>
      </c>
      <c r="D85" t="s">
        <v>418</v>
      </c>
      <c r="E85">
        <v>3.5</v>
      </c>
      <c r="F85" t="s">
        <v>150</v>
      </c>
      <c r="G85" t="s">
        <v>1735</v>
      </c>
      <c r="H85" t="s">
        <v>2395</v>
      </c>
      <c r="I85" t="s">
        <v>2396</v>
      </c>
      <c r="J85" t="s">
        <v>2397</v>
      </c>
      <c r="Q85" s="1">
        <v>45729</v>
      </c>
      <c r="R85" t="s">
        <v>230</v>
      </c>
      <c r="S85">
        <v>6</v>
      </c>
    </row>
    <row r="86" spans="1:19" x14ac:dyDescent="0.25">
      <c r="A86" t="s">
        <v>127</v>
      </c>
      <c r="B86" s="1">
        <v>45730</v>
      </c>
      <c r="C86" t="s">
        <v>1416</v>
      </c>
      <c r="D86" t="s">
        <v>448</v>
      </c>
      <c r="E86">
        <v>3.5</v>
      </c>
      <c r="F86" t="s">
        <v>150</v>
      </c>
      <c r="G86" t="s">
        <v>1735</v>
      </c>
      <c r="H86" t="s">
        <v>2367</v>
      </c>
      <c r="I86" t="s">
        <v>2368</v>
      </c>
      <c r="J86" t="s">
        <v>2369</v>
      </c>
      <c r="Q86" s="1">
        <v>45729</v>
      </c>
      <c r="R86" t="s">
        <v>231</v>
      </c>
      <c r="S86">
        <v>5</v>
      </c>
    </row>
    <row r="87" spans="1:19" x14ac:dyDescent="0.25">
      <c r="A87" t="s">
        <v>127</v>
      </c>
      <c r="B87" s="1">
        <v>45730</v>
      </c>
      <c r="C87" t="s">
        <v>1416</v>
      </c>
      <c r="D87" t="s">
        <v>224</v>
      </c>
      <c r="E87">
        <v>3.5</v>
      </c>
      <c r="F87" t="s">
        <v>150</v>
      </c>
      <c r="G87" t="s">
        <v>1735</v>
      </c>
      <c r="H87" t="s">
        <v>2386</v>
      </c>
      <c r="I87" t="s">
        <v>2387</v>
      </c>
      <c r="J87" t="s">
        <v>2398</v>
      </c>
      <c r="Q87" s="1">
        <v>45729</v>
      </c>
      <c r="R87" t="s">
        <v>147</v>
      </c>
      <c r="S87">
        <v>3</v>
      </c>
    </row>
    <row r="88" spans="1:19" x14ac:dyDescent="0.25">
      <c r="A88" t="s">
        <v>127</v>
      </c>
      <c r="B88" s="1">
        <v>45730</v>
      </c>
      <c r="C88" t="s">
        <v>1416</v>
      </c>
      <c r="D88" t="s">
        <v>257</v>
      </c>
      <c r="E88">
        <v>3.5</v>
      </c>
      <c r="F88" t="s">
        <v>150</v>
      </c>
      <c r="G88" t="s">
        <v>1735</v>
      </c>
      <c r="H88" t="s">
        <v>2386</v>
      </c>
      <c r="I88" t="s">
        <v>2387</v>
      </c>
      <c r="J88" t="s">
        <v>2388</v>
      </c>
      <c r="Q88" s="1">
        <v>45729</v>
      </c>
      <c r="R88" t="s">
        <v>234</v>
      </c>
      <c r="S88">
        <v>6</v>
      </c>
    </row>
    <row r="89" spans="1:19" x14ac:dyDescent="0.25">
      <c r="A89" t="s">
        <v>127</v>
      </c>
      <c r="B89" s="1">
        <v>45730</v>
      </c>
      <c r="C89" t="s">
        <v>1416</v>
      </c>
      <c r="D89" t="s">
        <v>906</v>
      </c>
      <c r="E89">
        <v>3.5</v>
      </c>
      <c r="F89" t="s">
        <v>150</v>
      </c>
      <c r="G89" t="s">
        <v>1735</v>
      </c>
      <c r="H89" t="s">
        <v>2383</v>
      </c>
      <c r="I89" t="s">
        <v>2384</v>
      </c>
      <c r="J89" t="s">
        <v>2385</v>
      </c>
      <c r="Q89" s="1">
        <v>45729</v>
      </c>
      <c r="R89" t="s">
        <v>236</v>
      </c>
      <c r="S89">
        <v>11</v>
      </c>
    </row>
    <row r="90" spans="1:19" x14ac:dyDescent="0.25">
      <c r="A90" t="s">
        <v>127</v>
      </c>
      <c r="B90" s="1">
        <v>45730</v>
      </c>
      <c r="C90" t="s">
        <v>1416</v>
      </c>
      <c r="D90" t="s">
        <v>2389</v>
      </c>
      <c r="E90">
        <v>3.5</v>
      </c>
      <c r="F90" t="s">
        <v>150</v>
      </c>
      <c r="G90" t="s">
        <v>1735</v>
      </c>
      <c r="H90" t="s">
        <v>2390</v>
      </c>
      <c r="I90" t="s">
        <v>2391</v>
      </c>
      <c r="J90" t="s">
        <v>2392</v>
      </c>
      <c r="Q90" s="1">
        <v>45729</v>
      </c>
      <c r="R90" t="s">
        <v>237</v>
      </c>
      <c r="S90">
        <v>4</v>
      </c>
    </row>
    <row r="91" spans="1:19" x14ac:dyDescent="0.25">
      <c r="A91" t="s">
        <v>127</v>
      </c>
      <c r="B91" s="1">
        <v>45730</v>
      </c>
      <c r="C91" t="s">
        <v>1416</v>
      </c>
      <c r="D91" t="s">
        <v>2379</v>
      </c>
      <c r="E91">
        <v>3.5</v>
      </c>
      <c r="F91" t="s">
        <v>150</v>
      </c>
      <c r="G91" t="s">
        <v>1735</v>
      </c>
      <c r="H91" t="s">
        <v>2380</v>
      </c>
      <c r="I91" t="s">
        <v>2381</v>
      </c>
      <c r="J91" t="s">
        <v>2382</v>
      </c>
      <c r="Q91" s="1">
        <v>45729</v>
      </c>
      <c r="R91" t="s">
        <v>263</v>
      </c>
      <c r="S91">
        <v>11</v>
      </c>
    </row>
    <row r="92" spans="1:19" x14ac:dyDescent="0.25">
      <c r="A92" t="s">
        <v>127</v>
      </c>
      <c r="B92" s="1">
        <v>45730</v>
      </c>
      <c r="C92" t="s">
        <v>1416</v>
      </c>
      <c r="D92" t="s">
        <v>317</v>
      </c>
      <c r="E92">
        <v>3.5</v>
      </c>
      <c r="F92" t="s">
        <v>150</v>
      </c>
      <c r="G92" t="s">
        <v>1735</v>
      </c>
      <c r="H92" t="s">
        <v>2376</v>
      </c>
      <c r="I92" t="s">
        <v>2377</v>
      </c>
      <c r="J92" t="s">
        <v>2378</v>
      </c>
      <c r="Q92" s="1">
        <v>45729</v>
      </c>
      <c r="R92" t="s">
        <v>286</v>
      </c>
      <c r="S92">
        <v>5</v>
      </c>
    </row>
    <row r="93" spans="1:19" x14ac:dyDescent="0.25">
      <c r="A93" t="s">
        <v>127</v>
      </c>
      <c r="B93" s="1">
        <v>45730</v>
      </c>
      <c r="C93" t="s">
        <v>1416</v>
      </c>
      <c r="D93" t="s">
        <v>1649</v>
      </c>
      <c r="E93">
        <v>3.5</v>
      </c>
      <c r="F93" t="s">
        <v>150</v>
      </c>
      <c r="G93" t="s">
        <v>1735</v>
      </c>
      <c r="H93" t="s">
        <v>2373</v>
      </c>
      <c r="I93" t="s">
        <v>2374</v>
      </c>
      <c r="J93" t="s">
        <v>2375</v>
      </c>
      <c r="Q93" s="1">
        <v>45729</v>
      </c>
      <c r="R93" t="s">
        <v>190</v>
      </c>
      <c r="S93">
        <v>10</v>
      </c>
    </row>
    <row r="94" spans="1:19" x14ac:dyDescent="0.25">
      <c r="A94" t="s">
        <v>127</v>
      </c>
      <c r="B94" s="1">
        <v>45730</v>
      </c>
      <c r="C94" t="s">
        <v>1416</v>
      </c>
      <c r="D94" t="s">
        <v>1526</v>
      </c>
      <c r="E94">
        <v>3.5</v>
      </c>
      <c r="F94" t="s">
        <v>150</v>
      </c>
      <c r="G94" t="s">
        <v>1735</v>
      </c>
      <c r="H94" t="s">
        <v>2393</v>
      </c>
      <c r="I94" t="s">
        <v>2394</v>
      </c>
      <c r="J94" t="s">
        <v>2394</v>
      </c>
      <c r="Q94" s="1">
        <v>45729</v>
      </c>
      <c r="R94" t="s">
        <v>195</v>
      </c>
      <c r="S94">
        <v>7</v>
      </c>
    </row>
    <row r="95" spans="1:19" x14ac:dyDescent="0.25">
      <c r="A95" t="s">
        <v>127</v>
      </c>
      <c r="B95" s="1">
        <v>45727</v>
      </c>
      <c r="C95" t="s">
        <v>238</v>
      </c>
      <c r="D95" t="s">
        <v>1626</v>
      </c>
      <c r="E95">
        <v>3.5</v>
      </c>
      <c r="F95" t="s">
        <v>142</v>
      </c>
      <c r="G95" t="s">
        <v>1736</v>
      </c>
      <c r="H95" t="s">
        <v>2408</v>
      </c>
      <c r="I95" t="s">
        <v>2409</v>
      </c>
      <c r="J95" t="s">
        <v>2410</v>
      </c>
      <c r="Q95" s="1">
        <v>45729</v>
      </c>
      <c r="R95" t="s">
        <v>1416</v>
      </c>
      <c r="S95">
        <v>11</v>
      </c>
    </row>
    <row r="96" spans="1:19" x14ac:dyDescent="0.25">
      <c r="A96" t="s">
        <v>127</v>
      </c>
      <c r="B96" s="1">
        <v>45727</v>
      </c>
      <c r="C96" t="s">
        <v>238</v>
      </c>
      <c r="D96" t="s">
        <v>776</v>
      </c>
      <c r="E96">
        <v>3.5</v>
      </c>
      <c r="F96" t="s">
        <v>142</v>
      </c>
      <c r="G96" t="s">
        <v>1736</v>
      </c>
      <c r="H96" t="s">
        <v>2414</v>
      </c>
      <c r="I96" t="s">
        <v>2415</v>
      </c>
      <c r="J96" t="s">
        <v>2416</v>
      </c>
      <c r="Q96" s="1">
        <v>45729</v>
      </c>
      <c r="R96" t="s">
        <v>1368</v>
      </c>
      <c r="S96">
        <v>12</v>
      </c>
    </row>
    <row r="97" spans="1:19" x14ac:dyDescent="0.25">
      <c r="A97" t="s">
        <v>127</v>
      </c>
      <c r="B97" s="1">
        <v>45727</v>
      </c>
      <c r="C97" t="s">
        <v>238</v>
      </c>
      <c r="D97" t="s">
        <v>1594</v>
      </c>
      <c r="E97">
        <v>3.5</v>
      </c>
      <c r="F97" t="s">
        <v>142</v>
      </c>
      <c r="G97" t="s">
        <v>1736</v>
      </c>
      <c r="H97" t="s">
        <v>2411</v>
      </c>
      <c r="I97" t="s">
        <v>2412</v>
      </c>
      <c r="J97" t="s">
        <v>2413</v>
      </c>
      <c r="Q97" s="1">
        <v>45729</v>
      </c>
      <c r="R97" t="s">
        <v>1430</v>
      </c>
      <c r="S97">
        <v>10</v>
      </c>
    </row>
    <row r="98" spans="1:19" x14ac:dyDescent="0.25">
      <c r="A98" t="s">
        <v>127</v>
      </c>
      <c r="B98" s="1">
        <v>45727</v>
      </c>
      <c r="C98" t="s">
        <v>238</v>
      </c>
      <c r="D98" t="s">
        <v>849</v>
      </c>
      <c r="E98">
        <v>3.5</v>
      </c>
      <c r="F98" t="s">
        <v>142</v>
      </c>
      <c r="G98" t="s">
        <v>1736</v>
      </c>
      <c r="H98" t="s">
        <v>2399</v>
      </c>
      <c r="I98" t="s">
        <v>2400</v>
      </c>
      <c r="J98" t="s">
        <v>2401</v>
      </c>
      <c r="Q98" s="1">
        <v>45730</v>
      </c>
      <c r="R98" t="s">
        <v>136</v>
      </c>
      <c r="S98">
        <v>4</v>
      </c>
    </row>
    <row r="99" spans="1:19" x14ac:dyDescent="0.25">
      <c r="A99" t="s">
        <v>127</v>
      </c>
      <c r="B99" s="1">
        <v>45727</v>
      </c>
      <c r="C99" t="s">
        <v>238</v>
      </c>
      <c r="D99" t="s">
        <v>486</v>
      </c>
      <c r="E99">
        <v>3.5</v>
      </c>
      <c r="F99" t="s">
        <v>142</v>
      </c>
      <c r="G99" t="s">
        <v>1736</v>
      </c>
      <c r="H99" t="s">
        <v>2405</v>
      </c>
      <c r="I99" t="s">
        <v>2406</v>
      </c>
      <c r="J99" t="s">
        <v>2407</v>
      </c>
      <c r="Q99" s="1">
        <v>45730</v>
      </c>
      <c r="R99" t="s">
        <v>209</v>
      </c>
      <c r="S99">
        <v>7</v>
      </c>
    </row>
    <row r="100" spans="1:19" x14ac:dyDescent="0.25">
      <c r="A100" t="s">
        <v>127</v>
      </c>
      <c r="B100" s="1">
        <v>45727</v>
      </c>
      <c r="C100" t="s">
        <v>238</v>
      </c>
      <c r="D100" t="s">
        <v>698</v>
      </c>
      <c r="E100">
        <v>3.5</v>
      </c>
      <c r="F100" t="s">
        <v>142</v>
      </c>
      <c r="G100" t="s">
        <v>1736</v>
      </c>
      <c r="H100" t="s">
        <v>2402</v>
      </c>
      <c r="I100" t="s">
        <v>2403</v>
      </c>
      <c r="J100" t="s">
        <v>2404</v>
      </c>
      <c r="Q100" s="1">
        <v>45730</v>
      </c>
      <c r="R100" t="s">
        <v>154</v>
      </c>
      <c r="S100">
        <v>10</v>
      </c>
    </row>
    <row r="101" spans="1:19" x14ac:dyDescent="0.25">
      <c r="A101" t="s">
        <v>127</v>
      </c>
      <c r="B101" s="1">
        <v>45728</v>
      </c>
      <c r="C101" t="s">
        <v>238</v>
      </c>
      <c r="D101" t="s">
        <v>476</v>
      </c>
      <c r="E101">
        <v>3.5</v>
      </c>
      <c r="F101" t="s">
        <v>142</v>
      </c>
      <c r="G101" t="s">
        <v>1737</v>
      </c>
      <c r="H101" t="s">
        <v>2417</v>
      </c>
      <c r="I101" t="s">
        <v>2418</v>
      </c>
      <c r="J101" t="s">
        <v>2419</v>
      </c>
      <c r="Q101" s="1">
        <v>45730</v>
      </c>
      <c r="R101" t="s">
        <v>211</v>
      </c>
      <c r="S101">
        <v>13</v>
      </c>
    </row>
    <row r="102" spans="1:19" x14ac:dyDescent="0.25">
      <c r="A102" t="s">
        <v>127</v>
      </c>
      <c r="B102" s="1">
        <v>45728</v>
      </c>
      <c r="C102" t="s">
        <v>238</v>
      </c>
      <c r="D102" t="s">
        <v>292</v>
      </c>
      <c r="E102">
        <v>3.5</v>
      </c>
      <c r="F102" t="s">
        <v>142</v>
      </c>
      <c r="G102" t="s">
        <v>1737</v>
      </c>
      <c r="H102" t="s">
        <v>2420</v>
      </c>
      <c r="I102" t="s">
        <v>2421</v>
      </c>
      <c r="J102" t="s">
        <v>2422</v>
      </c>
      <c r="Q102" s="1">
        <v>45730</v>
      </c>
      <c r="R102" t="s">
        <v>151</v>
      </c>
      <c r="S102">
        <v>13</v>
      </c>
    </row>
    <row r="103" spans="1:19" x14ac:dyDescent="0.25">
      <c r="A103" t="s">
        <v>127</v>
      </c>
      <c r="B103" s="1">
        <v>45728</v>
      </c>
      <c r="C103" t="s">
        <v>238</v>
      </c>
      <c r="D103" t="s">
        <v>802</v>
      </c>
      <c r="E103">
        <v>3.5</v>
      </c>
      <c r="F103" t="s">
        <v>142</v>
      </c>
      <c r="G103" t="s">
        <v>1737</v>
      </c>
      <c r="H103" t="s">
        <v>2446</v>
      </c>
      <c r="I103" t="s">
        <v>2447</v>
      </c>
      <c r="J103" t="s">
        <v>2448</v>
      </c>
      <c r="Q103" s="1">
        <v>45730</v>
      </c>
      <c r="R103" t="s">
        <v>247</v>
      </c>
      <c r="S103">
        <v>7</v>
      </c>
    </row>
    <row r="104" spans="1:19" x14ac:dyDescent="0.25">
      <c r="A104" t="s">
        <v>127</v>
      </c>
      <c r="B104" s="1">
        <v>45728</v>
      </c>
      <c r="C104" t="s">
        <v>238</v>
      </c>
      <c r="D104" t="s">
        <v>1650</v>
      </c>
      <c r="E104">
        <v>3.5</v>
      </c>
      <c r="F104" t="s">
        <v>142</v>
      </c>
      <c r="G104" t="s">
        <v>1737</v>
      </c>
      <c r="H104" t="s">
        <v>2443</v>
      </c>
      <c r="I104" t="s">
        <v>2444</v>
      </c>
      <c r="J104" t="s">
        <v>2445</v>
      </c>
      <c r="Q104" s="1">
        <v>45730</v>
      </c>
      <c r="R104" t="s">
        <v>215</v>
      </c>
      <c r="S104">
        <v>11</v>
      </c>
    </row>
    <row r="105" spans="1:19" x14ac:dyDescent="0.25">
      <c r="A105" t="s">
        <v>127</v>
      </c>
      <c r="B105" s="1">
        <v>45728</v>
      </c>
      <c r="C105" t="s">
        <v>238</v>
      </c>
      <c r="D105" t="s">
        <v>365</v>
      </c>
      <c r="E105">
        <v>3.5</v>
      </c>
      <c r="F105" t="s">
        <v>142</v>
      </c>
      <c r="G105" t="s">
        <v>1737</v>
      </c>
      <c r="H105" t="s">
        <v>2423</v>
      </c>
      <c r="I105" t="s">
        <v>2424</v>
      </c>
      <c r="J105" t="s">
        <v>2425</v>
      </c>
      <c r="Q105" s="1">
        <v>45730</v>
      </c>
      <c r="R105" t="s">
        <v>249</v>
      </c>
      <c r="S105">
        <v>9</v>
      </c>
    </row>
    <row r="106" spans="1:19" x14ac:dyDescent="0.25">
      <c r="A106" t="s">
        <v>127</v>
      </c>
      <c r="B106" s="1">
        <v>45728</v>
      </c>
      <c r="C106" t="s">
        <v>238</v>
      </c>
      <c r="D106" t="s">
        <v>1537</v>
      </c>
      <c r="E106">
        <v>3.5</v>
      </c>
      <c r="F106" t="s">
        <v>142</v>
      </c>
      <c r="G106" t="s">
        <v>1737</v>
      </c>
      <c r="H106" t="s">
        <v>2426</v>
      </c>
      <c r="I106" t="s">
        <v>2427</v>
      </c>
      <c r="J106" t="s">
        <v>2428</v>
      </c>
      <c r="Q106" s="1">
        <v>45730</v>
      </c>
      <c r="R106" t="s">
        <v>217</v>
      </c>
      <c r="S106">
        <v>7</v>
      </c>
    </row>
    <row r="107" spans="1:19" x14ac:dyDescent="0.25">
      <c r="A107" t="s">
        <v>127</v>
      </c>
      <c r="B107" s="1">
        <v>45728</v>
      </c>
      <c r="C107" t="s">
        <v>238</v>
      </c>
      <c r="D107" t="s">
        <v>2439</v>
      </c>
      <c r="E107">
        <v>3.5</v>
      </c>
      <c r="F107" t="s">
        <v>142</v>
      </c>
      <c r="G107" t="s">
        <v>1737</v>
      </c>
      <c r="H107" t="s">
        <v>2440</v>
      </c>
      <c r="I107" t="s">
        <v>2441</v>
      </c>
      <c r="J107" t="s">
        <v>2442</v>
      </c>
      <c r="Q107" s="1">
        <v>45730</v>
      </c>
      <c r="R107" t="s">
        <v>221</v>
      </c>
      <c r="S107">
        <v>9</v>
      </c>
    </row>
    <row r="108" spans="1:19" x14ac:dyDescent="0.25">
      <c r="A108" t="s">
        <v>127</v>
      </c>
      <c r="B108" s="1">
        <v>45728</v>
      </c>
      <c r="C108" t="s">
        <v>238</v>
      </c>
      <c r="D108" t="s">
        <v>2429</v>
      </c>
      <c r="E108">
        <v>3.5</v>
      </c>
      <c r="F108" t="s">
        <v>142</v>
      </c>
      <c r="G108" t="s">
        <v>1737</v>
      </c>
      <c r="H108" t="s">
        <v>2430</v>
      </c>
      <c r="I108" t="s">
        <v>2431</v>
      </c>
      <c r="J108" t="s">
        <v>2432</v>
      </c>
      <c r="Q108" s="1">
        <v>45730</v>
      </c>
      <c r="R108" t="s">
        <v>143</v>
      </c>
      <c r="S108">
        <v>12</v>
      </c>
    </row>
    <row r="109" spans="1:19" x14ac:dyDescent="0.25">
      <c r="A109" t="s">
        <v>127</v>
      </c>
      <c r="B109" s="1">
        <v>45728</v>
      </c>
      <c r="C109" t="s">
        <v>238</v>
      </c>
      <c r="D109" t="s">
        <v>665</v>
      </c>
      <c r="E109">
        <v>3.5</v>
      </c>
      <c r="F109" t="s">
        <v>142</v>
      </c>
      <c r="G109" t="s">
        <v>1737</v>
      </c>
      <c r="H109" t="s">
        <v>2433</v>
      </c>
      <c r="I109" t="s">
        <v>2434</v>
      </c>
      <c r="J109" t="s">
        <v>2435</v>
      </c>
      <c r="Q109" s="1">
        <v>45730</v>
      </c>
      <c r="R109" t="s">
        <v>223</v>
      </c>
      <c r="S109">
        <v>7</v>
      </c>
    </row>
    <row r="110" spans="1:19" x14ac:dyDescent="0.25">
      <c r="A110" t="s">
        <v>127</v>
      </c>
      <c r="B110" s="1">
        <v>45728</v>
      </c>
      <c r="C110" t="s">
        <v>238</v>
      </c>
      <c r="D110" t="s">
        <v>329</v>
      </c>
      <c r="E110">
        <v>3.5</v>
      </c>
      <c r="F110" t="s">
        <v>142</v>
      </c>
      <c r="G110" t="s">
        <v>1737</v>
      </c>
      <c r="H110" t="s">
        <v>2436</v>
      </c>
      <c r="I110" t="s">
        <v>2437</v>
      </c>
      <c r="J110" t="s">
        <v>2438</v>
      </c>
      <c r="Q110" s="1">
        <v>45730</v>
      </c>
      <c r="R110" t="s">
        <v>145</v>
      </c>
      <c r="S110">
        <v>11</v>
      </c>
    </row>
    <row r="111" spans="1:19" x14ac:dyDescent="0.25">
      <c r="A111" t="s">
        <v>127</v>
      </c>
      <c r="B111" s="1">
        <v>45726</v>
      </c>
      <c r="C111" t="s">
        <v>190</v>
      </c>
      <c r="D111" t="s">
        <v>2468</v>
      </c>
      <c r="E111">
        <v>3.5</v>
      </c>
      <c r="F111" t="s">
        <v>190</v>
      </c>
      <c r="G111" t="s">
        <v>1738</v>
      </c>
      <c r="H111" t="s">
        <v>2469</v>
      </c>
      <c r="I111" t="s">
        <v>2470</v>
      </c>
      <c r="J111" t="s">
        <v>2471</v>
      </c>
      <c r="Q111" s="1">
        <v>45730</v>
      </c>
      <c r="R111" t="s">
        <v>140</v>
      </c>
      <c r="S111">
        <v>13</v>
      </c>
    </row>
    <row r="112" spans="1:19" x14ac:dyDescent="0.25">
      <c r="A112" t="s">
        <v>127</v>
      </c>
      <c r="B112" s="1">
        <v>45726</v>
      </c>
      <c r="C112" t="s">
        <v>190</v>
      </c>
      <c r="D112" t="s">
        <v>516</v>
      </c>
      <c r="E112">
        <v>3.5</v>
      </c>
      <c r="F112" t="s">
        <v>190</v>
      </c>
      <c r="G112" t="s">
        <v>1738</v>
      </c>
      <c r="H112" t="s">
        <v>2465</v>
      </c>
      <c r="I112" t="s">
        <v>2466</v>
      </c>
      <c r="J112" t="s">
        <v>2467</v>
      </c>
      <c r="Q112" s="1">
        <v>45730</v>
      </c>
      <c r="R112" t="s">
        <v>173</v>
      </c>
      <c r="S112">
        <v>9</v>
      </c>
    </row>
    <row r="113" spans="1:19" x14ac:dyDescent="0.25">
      <c r="A113" t="s">
        <v>127</v>
      </c>
      <c r="B113" s="1">
        <v>45726</v>
      </c>
      <c r="C113" t="s">
        <v>190</v>
      </c>
      <c r="D113" t="s">
        <v>2461</v>
      </c>
      <c r="E113">
        <v>3.5</v>
      </c>
      <c r="F113" t="s">
        <v>190</v>
      </c>
      <c r="G113" t="s">
        <v>1738</v>
      </c>
      <c r="H113" t="s">
        <v>2462</v>
      </c>
      <c r="I113" t="s">
        <v>2463</v>
      </c>
      <c r="J113" t="s">
        <v>2464</v>
      </c>
      <c r="Q113" s="1">
        <v>45730</v>
      </c>
      <c r="R113" t="s">
        <v>229</v>
      </c>
      <c r="S113">
        <v>6</v>
      </c>
    </row>
    <row r="114" spans="1:19" x14ac:dyDescent="0.25">
      <c r="A114" t="s">
        <v>127</v>
      </c>
      <c r="B114" s="1">
        <v>45726</v>
      </c>
      <c r="C114" t="s">
        <v>190</v>
      </c>
      <c r="D114" t="s">
        <v>774</v>
      </c>
      <c r="E114">
        <v>3.5</v>
      </c>
      <c r="F114" t="s">
        <v>190</v>
      </c>
      <c r="G114" t="s">
        <v>1738</v>
      </c>
      <c r="H114" t="s">
        <v>2472</v>
      </c>
      <c r="I114" t="s">
        <v>2473</v>
      </c>
      <c r="J114" t="s">
        <v>2474</v>
      </c>
      <c r="Q114" s="1">
        <v>45730</v>
      </c>
      <c r="R114" t="s">
        <v>230</v>
      </c>
      <c r="S114">
        <v>14</v>
      </c>
    </row>
    <row r="115" spans="1:19" x14ac:dyDescent="0.25">
      <c r="A115" t="s">
        <v>127</v>
      </c>
      <c r="B115" s="1">
        <v>45726</v>
      </c>
      <c r="C115" t="s">
        <v>190</v>
      </c>
      <c r="D115" t="s">
        <v>2449</v>
      </c>
      <c r="E115">
        <v>3.5</v>
      </c>
      <c r="F115" t="s">
        <v>190</v>
      </c>
      <c r="G115" t="s">
        <v>1738</v>
      </c>
      <c r="H115" t="s">
        <v>2450</v>
      </c>
      <c r="I115" t="s">
        <v>2451</v>
      </c>
      <c r="J115" t="s">
        <v>2452</v>
      </c>
      <c r="Q115" s="1">
        <v>45730</v>
      </c>
      <c r="R115" t="s">
        <v>231</v>
      </c>
      <c r="S115">
        <v>9</v>
      </c>
    </row>
    <row r="116" spans="1:19" x14ac:dyDescent="0.25">
      <c r="A116" t="s">
        <v>127</v>
      </c>
      <c r="B116" s="1">
        <v>45726</v>
      </c>
      <c r="C116" t="s">
        <v>190</v>
      </c>
      <c r="D116" t="s">
        <v>544</v>
      </c>
      <c r="E116">
        <v>3.5</v>
      </c>
      <c r="F116" t="s">
        <v>190</v>
      </c>
      <c r="G116" t="s">
        <v>1738</v>
      </c>
      <c r="H116" t="s">
        <v>2477</v>
      </c>
      <c r="I116" t="s">
        <v>2478</v>
      </c>
      <c r="J116" t="s">
        <v>2478</v>
      </c>
      <c r="Q116" s="1">
        <v>45730</v>
      </c>
      <c r="R116" t="s">
        <v>147</v>
      </c>
      <c r="S116">
        <v>3</v>
      </c>
    </row>
    <row r="117" spans="1:19" x14ac:dyDescent="0.25">
      <c r="A117" t="s">
        <v>127</v>
      </c>
      <c r="B117" s="1">
        <v>45726</v>
      </c>
      <c r="C117" t="s">
        <v>190</v>
      </c>
      <c r="D117" t="s">
        <v>2453</v>
      </c>
      <c r="E117">
        <v>3.5</v>
      </c>
      <c r="F117" t="s">
        <v>190</v>
      </c>
      <c r="G117" t="s">
        <v>1738</v>
      </c>
      <c r="H117" t="s">
        <v>2454</v>
      </c>
      <c r="I117" t="s">
        <v>2455</v>
      </c>
      <c r="J117" t="s">
        <v>2456</v>
      </c>
      <c r="Q117" s="1">
        <v>45730</v>
      </c>
      <c r="R117" t="s">
        <v>234</v>
      </c>
      <c r="S117">
        <v>9</v>
      </c>
    </row>
    <row r="118" spans="1:19" x14ac:dyDescent="0.25">
      <c r="A118" t="s">
        <v>127</v>
      </c>
      <c r="B118" s="1">
        <v>45726</v>
      </c>
      <c r="C118" t="s">
        <v>190</v>
      </c>
      <c r="D118" t="s">
        <v>2457</v>
      </c>
      <c r="E118">
        <v>3.5</v>
      </c>
      <c r="F118" t="s">
        <v>190</v>
      </c>
      <c r="G118" t="s">
        <v>1738</v>
      </c>
      <c r="H118" t="s">
        <v>2458</v>
      </c>
      <c r="I118" t="s">
        <v>2459</v>
      </c>
      <c r="J118" t="s">
        <v>2460</v>
      </c>
      <c r="Q118" s="1">
        <v>45730</v>
      </c>
      <c r="R118" t="s">
        <v>237</v>
      </c>
      <c r="S118">
        <v>4</v>
      </c>
    </row>
    <row r="119" spans="1:19" x14ac:dyDescent="0.25">
      <c r="A119" t="s">
        <v>127</v>
      </c>
      <c r="B119" s="1">
        <v>45727</v>
      </c>
      <c r="C119" t="s">
        <v>190</v>
      </c>
      <c r="D119" t="s">
        <v>1605</v>
      </c>
      <c r="E119">
        <v>3.5</v>
      </c>
      <c r="F119" t="s">
        <v>190</v>
      </c>
      <c r="G119" t="s">
        <v>1739</v>
      </c>
      <c r="H119" t="s">
        <v>2487</v>
      </c>
      <c r="I119" t="s">
        <v>2488</v>
      </c>
      <c r="J119" t="s">
        <v>2488</v>
      </c>
      <c r="Q119" s="1">
        <v>45730</v>
      </c>
      <c r="R119" t="s">
        <v>337</v>
      </c>
      <c r="S119">
        <v>11</v>
      </c>
    </row>
    <row r="120" spans="1:19" x14ac:dyDescent="0.25">
      <c r="A120" t="s">
        <v>127</v>
      </c>
      <c r="B120" s="1">
        <v>45727</v>
      </c>
      <c r="C120" t="s">
        <v>190</v>
      </c>
      <c r="D120" t="s">
        <v>2479</v>
      </c>
      <c r="E120">
        <v>3.5</v>
      </c>
      <c r="F120" t="s">
        <v>190</v>
      </c>
      <c r="G120" t="s">
        <v>1739</v>
      </c>
      <c r="H120" t="s">
        <v>2480</v>
      </c>
      <c r="I120" t="s">
        <v>2481</v>
      </c>
      <c r="J120" t="s">
        <v>2482</v>
      </c>
      <c r="Q120" s="1">
        <v>45730</v>
      </c>
      <c r="R120" t="s">
        <v>286</v>
      </c>
      <c r="S120">
        <v>10</v>
      </c>
    </row>
    <row r="121" spans="1:19" x14ac:dyDescent="0.25">
      <c r="A121" t="s">
        <v>127</v>
      </c>
      <c r="B121" s="1">
        <v>45727</v>
      </c>
      <c r="C121" t="s">
        <v>190</v>
      </c>
      <c r="D121" t="s">
        <v>218</v>
      </c>
      <c r="E121">
        <v>3.5</v>
      </c>
      <c r="F121" t="s">
        <v>190</v>
      </c>
      <c r="G121" t="s">
        <v>1739</v>
      </c>
      <c r="H121" t="s">
        <v>2489</v>
      </c>
      <c r="I121" t="s">
        <v>2490</v>
      </c>
      <c r="J121" t="s">
        <v>2491</v>
      </c>
      <c r="Q121" s="1">
        <v>45730</v>
      </c>
      <c r="R121" t="s">
        <v>190</v>
      </c>
      <c r="S121">
        <v>12</v>
      </c>
    </row>
    <row r="122" spans="1:19" x14ac:dyDescent="0.25">
      <c r="A122" t="s">
        <v>127</v>
      </c>
      <c r="B122" s="1">
        <v>45727</v>
      </c>
      <c r="C122" t="s">
        <v>190</v>
      </c>
      <c r="D122" t="s">
        <v>380</v>
      </c>
      <c r="E122">
        <v>3.5</v>
      </c>
      <c r="F122" t="s">
        <v>190</v>
      </c>
      <c r="G122" t="s">
        <v>1739</v>
      </c>
      <c r="H122" t="s">
        <v>2501</v>
      </c>
      <c r="I122" t="s">
        <v>2502</v>
      </c>
      <c r="J122" t="s">
        <v>2503</v>
      </c>
      <c r="Q122" s="1">
        <v>45730</v>
      </c>
      <c r="R122" t="s">
        <v>195</v>
      </c>
      <c r="S122">
        <v>10</v>
      </c>
    </row>
    <row r="123" spans="1:19" x14ac:dyDescent="0.25">
      <c r="A123" t="s">
        <v>127</v>
      </c>
      <c r="B123" s="1">
        <v>45727</v>
      </c>
      <c r="C123" t="s">
        <v>190</v>
      </c>
      <c r="D123" t="s">
        <v>2497</v>
      </c>
      <c r="E123">
        <v>3.5</v>
      </c>
      <c r="F123" t="s">
        <v>190</v>
      </c>
      <c r="G123" t="s">
        <v>1739</v>
      </c>
      <c r="H123" t="s">
        <v>2498</v>
      </c>
      <c r="I123" t="s">
        <v>2499</v>
      </c>
      <c r="J123" t="s">
        <v>2500</v>
      </c>
      <c r="Q123" s="1">
        <v>45730</v>
      </c>
      <c r="R123" t="s">
        <v>1416</v>
      </c>
      <c r="S123">
        <v>11</v>
      </c>
    </row>
    <row r="124" spans="1:19" x14ac:dyDescent="0.25">
      <c r="A124" t="s">
        <v>127</v>
      </c>
      <c r="B124" s="1">
        <v>45727</v>
      </c>
      <c r="C124" t="s">
        <v>190</v>
      </c>
      <c r="D124" t="s">
        <v>2483</v>
      </c>
      <c r="E124">
        <v>3.5</v>
      </c>
      <c r="F124" t="s">
        <v>190</v>
      </c>
      <c r="G124" t="s">
        <v>1739</v>
      </c>
      <c r="H124" t="s">
        <v>2484</v>
      </c>
      <c r="I124" t="s">
        <v>2485</v>
      </c>
      <c r="J124" t="s">
        <v>2486</v>
      </c>
      <c r="Q124" s="1">
        <v>45730</v>
      </c>
      <c r="R124" t="s">
        <v>67</v>
      </c>
      <c r="S124">
        <v>11</v>
      </c>
    </row>
    <row r="125" spans="1:19" x14ac:dyDescent="0.25">
      <c r="A125" t="s">
        <v>127</v>
      </c>
      <c r="B125" s="1">
        <v>45727</v>
      </c>
      <c r="C125" t="s">
        <v>190</v>
      </c>
      <c r="D125" t="s">
        <v>2504</v>
      </c>
      <c r="E125">
        <v>3.5</v>
      </c>
      <c r="F125" t="s">
        <v>190</v>
      </c>
      <c r="G125" t="s">
        <v>1739</v>
      </c>
      <c r="H125" t="s">
        <v>2505</v>
      </c>
      <c r="I125" t="s">
        <v>2506</v>
      </c>
      <c r="J125" t="s">
        <v>2507</v>
      </c>
      <c r="Q125" s="1">
        <v>45730</v>
      </c>
      <c r="R125" t="s">
        <v>1368</v>
      </c>
      <c r="S125">
        <v>11</v>
      </c>
    </row>
    <row r="126" spans="1:19" x14ac:dyDescent="0.25">
      <c r="A126" t="s">
        <v>127</v>
      </c>
      <c r="B126" s="1">
        <v>45727</v>
      </c>
      <c r="C126" t="s">
        <v>190</v>
      </c>
      <c r="D126" t="s">
        <v>1656</v>
      </c>
      <c r="E126">
        <v>3.5</v>
      </c>
      <c r="F126" t="s">
        <v>190</v>
      </c>
      <c r="G126" t="s">
        <v>1739</v>
      </c>
      <c r="H126" t="s">
        <v>2492</v>
      </c>
      <c r="I126" t="s">
        <v>2490</v>
      </c>
      <c r="J126" t="s">
        <v>2493</v>
      </c>
      <c r="Q126" s="1">
        <v>45730</v>
      </c>
      <c r="R126" t="s">
        <v>1430</v>
      </c>
      <c r="S126">
        <v>11</v>
      </c>
    </row>
    <row r="127" spans="1:19" x14ac:dyDescent="0.25">
      <c r="A127" t="s">
        <v>127</v>
      </c>
      <c r="B127" s="1">
        <v>45727</v>
      </c>
      <c r="C127" t="s">
        <v>190</v>
      </c>
      <c r="D127" t="s">
        <v>1549</v>
      </c>
      <c r="E127">
        <v>3.5</v>
      </c>
      <c r="F127" t="s">
        <v>190</v>
      </c>
      <c r="G127" t="s">
        <v>1739</v>
      </c>
      <c r="H127" t="s">
        <v>2494</v>
      </c>
      <c r="I127" t="s">
        <v>2495</v>
      </c>
      <c r="J127" t="s">
        <v>2496</v>
      </c>
      <c r="Q127" s="1">
        <v>45731</v>
      </c>
      <c r="R127" t="s">
        <v>136</v>
      </c>
      <c r="S127">
        <v>4</v>
      </c>
    </row>
    <row r="128" spans="1:19" x14ac:dyDescent="0.25">
      <c r="A128" t="s">
        <v>127</v>
      </c>
      <c r="B128" s="1">
        <v>45729</v>
      </c>
      <c r="C128" t="s">
        <v>190</v>
      </c>
      <c r="D128" t="s">
        <v>2519</v>
      </c>
      <c r="E128">
        <v>3.5</v>
      </c>
      <c r="F128" t="s">
        <v>190</v>
      </c>
      <c r="G128" t="s">
        <v>1740</v>
      </c>
      <c r="H128" t="s">
        <v>2520</v>
      </c>
      <c r="I128" t="s">
        <v>2521</v>
      </c>
      <c r="J128" t="s">
        <v>2522</v>
      </c>
      <c r="Q128" s="1">
        <v>45731</v>
      </c>
      <c r="R128" t="s">
        <v>154</v>
      </c>
      <c r="S128">
        <v>1</v>
      </c>
    </row>
    <row r="129" spans="1:19" x14ac:dyDescent="0.25">
      <c r="A129" t="s">
        <v>127</v>
      </c>
      <c r="B129" s="1">
        <v>45729</v>
      </c>
      <c r="C129" t="s">
        <v>190</v>
      </c>
      <c r="D129" t="s">
        <v>2512</v>
      </c>
      <c r="E129">
        <v>3.5</v>
      </c>
      <c r="F129" t="s">
        <v>190</v>
      </c>
      <c r="G129" t="s">
        <v>1740</v>
      </c>
      <c r="H129" t="s">
        <v>2513</v>
      </c>
      <c r="I129" t="s">
        <v>2514</v>
      </c>
      <c r="J129" t="s">
        <v>2515</v>
      </c>
      <c r="Q129" s="1">
        <v>45731</v>
      </c>
      <c r="R129" t="s">
        <v>247</v>
      </c>
      <c r="S129">
        <v>6</v>
      </c>
    </row>
    <row r="130" spans="1:19" x14ac:dyDescent="0.25">
      <c r="A130" t="s">
        <v>127</v>
      </c>
      <c r="B130" s="1">
        <v>45729</v>
      </c>
      <c r="C130" t="s">
        <v>190</v>
      </c>
      <c r="D130" t="s">
        <v>1449</v>
      </c>
      <c r="E130">
        <v>3.5</v>
      </c>
      <c r="F130" t="s">
        <v>190</v>
      </c>
      <c r="G130" t="s">
        <v>1740</v>
      </c>
      <c r="H130" t="s">
        <v>2529</v>
      </c>
      <c r="I130" t="s">
        <v>2530</v>
      </c>
      <c r="J130" t="s">
        <v>2531</v>
      </c>
      <c r="Q130" s="1">
        <v>45731</v>
      </c>
      <c r="R130" t="s">
        <v>249</v>
      </c>
      <c r="S130">
        <v>8</v>
      </c>
    </row>
    <row r="131" spans="1:19" x14ac:dyDescent="0.25">
      <c r="A131" t="s">
        <v>127</v>
      </c>
      <c r="B131" s="1">
        <v>45729</v>
      </c>
      <c r="C131" t="s">
        <v>190</v>
      </c>
      <c r="D131" t="s">
        <v>390</v>
      </c>
      <c r="E131">
        <v>3.5</v>
      </c>
      <c r="F131" t="s">
        <v>190</v>
      </c>
      <c r="G131" t="s">
        <v>1740</v>
      </c>
      <c r="H131" t="s">
        <v>2532</v>
      </c>
      <c r="I131" t="s">
        <v>2533</v>
      </c>
      <c r="J131" t="s">
        <v>2534</v>
      </c>
      <c r="Q131" s="1">
        <v>45731</v>
      </c>
      <c r="R131" t="s">
        <v>143</v>
      </c>
      <c r="S131">
        <v>7</v>
      </c>
    </row>
    <row r="132" spans="1:19" x14ac:dyDescent="0.25">
      <c r="A132" t="s">
        <v>127</v>
      </c>
      <c r="B132" s="1">
        <v>45729</v>
      </c>
      <c r="C132" t="s">
        <v>190</v>
      </c>
      <c r="D132" t="s">
        <v>921</v>
      </c>
      <c r="E132">
        <v>3.5</v>
      </c>
      <c r="F132" t="s">
        <v>190</v>
      </c>
      <c r="G132" t="s">
        <v>1740</v>
      </c>
      <c r="H132" t="s">
        <v>2535</v>
      </c>
      <c r="I132" t="s">
        <v>2536</v>
      </c>
      <c r="J132" t="s">
        <v>2537</v>
      </c>
      <c r="Q132" s="1">
        <v>45731</v>
      </c>
      <c r="R132" t="s">
        <v>223</v>
      </c>
      <c r="S132">
        <v>3</v>
      </c>
    </row>
    <row r="133" spans="1:19" x14ac:dyDescent="0.25">
      <c r="A133" t="s">
        <v>127</v>
      </c>
      <c r="B133" s="1">
        <v>45729</v>
      </c>
      <c r="C133" t="s">
        <v>190</v>
      </c>
      <c r="D133" t="s">
        <v>896</v>
      </c>
      <c r="E133">
        <v>3.5</v>
      </c>
      <c r="F133" t="s">
        <v>190</v>
      </c>
      <c r="G133" t="s">
        <v>1740</v>
      </c>
      <c r="H133" t="s">
        <v>2526</v>
      </c>
      <c r="I133" t="s">
        <v>2527</v>
      </c>
      <c r="J133" t="s">
        <v>2528</v>
      </c>
      <c r="Q133" s="1">
        <v>45731</v>
      </c>
      <c r="R133" t="s">
        <v>145</v>
      </c>
      <c r="S133">
        <v>7</v>
      </c>
    </row>
    <row r="134" spans="1:19" x14ac:dyDescent="0.25">
      <c r="A134" t="s">
        <v>127</v>
      </c>
      <c r="B134" s="1">
        <v>45729</v>
      </c>
      <c r="C134" t="s">
        <v>190</v>
      </c>
      <c r="D134" t="s">
        <v>1568</v>
      </c>
      <c r="E134">
        <v>3.5</v>
      </c>
      <c r="F134" t="s">
        <v>190</v>
      </c>
      <c r="G134" t="s">
        <v>1740</v>
      </c>
      <c r="H134" t="s">
        <v>2516</v>
      </c>
      <c r="I134" t="s">
        <v>2517</v>
      </c>
      <c r="J134" t="s">
        <v>2518</v>
      </c>
      <c r="Q134" s="1">
        <v>45731</v>
      </c>
      <c r="R134" t="s">
        <v>140</v>
      </c>
      <c r="S134">
        <v>8</v>
      </c>
    </row>
    <row r="135" spans="1:19" x14ac:dyDescent="0.25">
      <c r="A135" t="s">
        <v>127</v>
      </c>
      <c r="B135" s="1">
        <v>45729</v>
      </c>
      <c r="C135" t="s">
        <v>190</v>
      </c>
      <c r="D135" t="s">
        <v>2508</v>
      </c>
      <c r="E135">
        <v>3.5</v>
      </c>
      <c r="F135" t="s">
        <v>190</v>
      </c>
      <c r="G135" t="s">
        <v>1740</v>
      </c>
      <c r="H135" t="s">
        <v>2509</v>
      </c>
      <c r="I135" t="s">
        <v>2510</v>
      </c>
      <c r="J135" t="s">
        <v>2511</v>
      </c>
      <c r="Q135" s="1">
        <v>45731</v>
      </c>
      <c r="R135" t="s">
        <v>230</v>
      </c>
      <c r="S135">
        <v>5</v>
      </c>
    </row>
    <row r="136" spans="1:19" x14ac:dyDescent="0.25">
      <c r="A136" t="s">
        <v>127</v>
      </c>
      <c r="B136" s="1">
        <v>45729</v>
      </c>
      <c r="C136" t="s">
        <v>190</v>
      </c>
      <c r="D136" t="s">
        <v>1451</v>
      </c>
      <c r="E136">
        <v>7</v>
      </c>
      <c r="F136" t="s">
        <v>190</v>
      </c>
      <c r="G136" t="s">
        <v>1740</v>
      </c>
      <c r="H136" t="s">
        <v>2523</v>
      </c>
      <c r="I136" t="s">
        <v>2524</v>
      </c>
      <c r="J136" t="s">
        <v>2525</v>
      </c>
      <c r="Q136" s="1">
        <v>45731</v>
      </c>
      <c r="R136" t="s">
        <v>234</v>
      </c>
      <c r="S136">
        <v>9</v>
      </c>
    </row>
    <row r="137" spans="1:19" x14ac:dyDescent="0.25">
      <c r="A137" t="s">
        <v>127</v>
      </c>
      <c r="B137" s="1">
        <v>45729</v>
      </c>
      <c r="C137" t="s">
        <v>190</v>
      </c>
      <c r="D137" t="s">
        <v>2538</v>
      </c>
      <c r="E137">
        <v>3.5</v>
      </c>
      <c r="F137" t="s">
        <v>190</v>
      </c>
      <c r="G137" t="s">
        <v>1740</v>
      </c>
      <c r="H137" t="s">
        <v>2539</v>
      </c>
      <c r="I137" t="s">
        <v>2540</v>
      </c>
      <c r="J137" t="s">
        <v>2541</v>
      </c>
      <c r="Q137" s="1">
        <v>45731</v>
      </c>
      <c r="R137" t="s">
        <v>236</v>
      </c>
      <c r="S137">
        <v>6</v>
      </c>
    </row>
    <row r="138" spans="1:19" x14ac:dyDescent="0.25">
      <c r="A138" t="s">
        <v>127</v>
      </c>
      <c r="B138" s="1">
        <v>45730</v>
      </c>
      <c r="C138" t="s">
        <v>190</v>
      </c>
      <c r="D138" t="s">
        <v>1669</v>
      </c>
      <c r="E138">
        <v>0</v>
      </c>
      <c r="F138" t="s">
        <v>190</v>
      </c>
      <c r="G138" t="s">
        <v>1741</v>
      </c>
      <c r="H138" t="s">
        <v>2561</v>
      </c>
      <c r="I138" t="s">
        <v>2562</v>
      </c>
      <c r="J138" t="s">
        <v>2562</v>
      </c>
      <c r="Q138" s="1">
        <v>45731</v>
      </c>
      <c r="R138" t="s">
        <v>195</v>
      </c>
      <c r="S138">
        <v>10</v>
      </c>
    </row>
    <row r="139" spans="1:19" x14ac:dyDescent="0.25">
      <c r="A139" t="s">
        <v>127</v>
      </c>
      <c r="B139" s="1">
        <v>45730</v>
      </c>
      <c r="C139" t="s">
        <v>190</v>
      </c>
      <c r="D139" t="s">
        <v>675</v>
      </c>
      <c r="E139">
        <v>3.5</v>
      </c>
      <c r="F139" t="s">
        <v>190</v>
      </c>
      <c r="G139" t="s">
        <v>1741</v>
      </c>
      <c r="H139" t="s">
        <v>2542</v>
      </c>
      <c r="I139" t="s">
        <v>2543</v>
      </c>
      <c r="J139" t="s">
        <v>2544</v>
      </c>
      <c r="Q139" s="1">
        <v>45731</v>
      </c>
      <c r="R139" t="s">
        <v>67</v>
      </c>
      <c r="S139">
        <v>7</v>
      </c>
    </row>
    <row r="140" spans="1:19" x14ac:dyDescent="0.25">
      <c r="A140" t="s">
        <v>127</v>
      </c>
      <c r="B140" s="1">
        <v>45730</v>
      </c>
      <c r="C140" t="s">
        <v>190</v>
      </c>
      <c r="D140" t="s">
        <v>2545</v>
      </c>
      <c r="E140">
        <v>3.5</v>
      </c>
      <c r="F140" t="s">
        <v>190</v>
      </c>
      <c r="G140" t="s">
        <v>1741</v>
      </c>
      <c r="H140" t="s">
        <v>2546</v>
      </c>
      <c r="I140" t="s">
        <v>2547</v>
      </c>
      <c r="J140" t="s">
        <v>2548</v>
      </c>
      <c r="Q140" s="1">
        <v>45731</v>
      </c>
      <c r="R140" t="s">
        <v>1430</v>
      </c>
      <c r="S140">
        <v>7</v>
      </c>
    </row>
    <row r="141" spans="1:19" x14ac:dyDescent="0.25">
      <c r="A141" t="s">
        <v>127</v>
      </c>
      <c r="B141" s="1">
        <v>45730</v>
      </c>
      <c r="C141" t="s">
        <v>190</v>
      </c>
      <c r="D141" t="s">
        <v>587</v>
      </c>
      <c r="E141">
        <v>3.5</v>
      </c>
      <c r="F141" t="s">
        <v>190</v>
      </c>
      <c r="G141" t="s">
        <v>1741</v>
      </c>
      <c r="H141" t="s">
        <v>2570</v>
      </c>
      <c r="I141" t="s">
        <v>2571</v>
      </c>
      <c r="J141" t="s">
        <v>2572</v>
      </c>
      <c r="Q141" s="1">
        <v>45726</v>
      </c>
      <c r="R141" t="s">
        <v>138</v>
      </c>
      <c r="S141">
        <v>7</v>
      </c>
    </row>
    <row r="142" spans="1:19" x14ac:dyDescent="0.25">
      <c r="A142" t="s">
        <v>127</v>
      </c>
      <c r="B142" s="1">
        <v>45730</v>
      </c>
      <c r="C142" t="s">
        <v>190</v>
      </c>
      <c r="D142" t="s">
        <v>1534</v>
      </c>
      <c r="E142">
        <v>3.5</v>
      </c>
      <c r="F142" t="s">
        <v>190</v>
      </c>
      <c r="G142" t="s">
        <v>1741</v>
      </c>
      <c r="H142" t="s">
        <v>2568</v>
      </c>
      <c r="I142" t="s">
        <v>2569</v>
      </c>
      <c r="J142" t="s">
        <v>2569</v>
      </c>
      <c r="Q142" s="1">
        <v>45726</v>
      </c>
      <c r="R142" t="s">
        <v>209</v>
      </c>
      <c r="S142">
        <v>9</v>
      </c>
    </row>
    <row r="143" spans="1:19" x14ac:dyDescent="0.25">
      <c r="A143" t="s">
        <v>127</v>
      </c>
      <c r="B143" s="1">
        <v>45730</v>
      </c>
      <c r="C143" t="s">
        <v>190</v>
      </c>
      <c r="D143" t="s">
        <v>1598</v>
      </c>
      <c r="E143">
        <v>3.5</v>
      </c>
      <c r="F143" t="s">
        <v>190</v>
      </c>
      <c r="G143" t="s">
        <v>1741</v>
      </c>
      <c r="H143" t="s">
        <v>2549</v>
      </c>
      <c r="I143" t="s">
        <v>2550</v>
      </c>
      <c r="J143" t="s">
        <v>2551</v>
      </c>
      <c r="Q143" s="1">
        <v>45726</v>
      </c>
      <c r="R143" t="s">
        <v>154</v>
      </c>
      <c r="S143">
        <v>7</v>
      </c>
    </row>
    <row r="144" spans="1:19" x14ac:dyDescent="0.25">
      <c r="A144" t="s">
        <v>127</v>
      </c>
      <c r="B144" s="1">
        <v>45730</v>
      </c>
      <c r="C144" t="s">
        <v>190</v>
      </c>
      <c r="D144" t="s">
        <v>269</v>
      </c>
      <c r="E144">
        <v>3.5</v>
      </c>
      <c r="F144" t="s">
        <v>190</v>
      </c>
      <c r="G144" t="s">
        <v>1741</v>
      </c>
      <c r="H144" t="s">
        <v>2563</v>
      </c>
      <c r="I144" t="s">
        <v>2564</v>
      </c>
      <c r="J144" t="s">
        <v>2564</v>
      </c>
      <c r="Q144" s="1">
        <v>45726</v>
      </c>
      <c r="R144" t="s">
        <v>211</v>
      </c>
      <c r="S144">
        <v>11</v>
      </c>
    </row>
    <row r="145" spans="1:19" x14ac:dyDescent="0.25">
      <c r="A145" t="s">
        <v>127</v>
      </c>
      <c r="B145" s="1">
        <v>45730</v>
      </c>
      <c r="C145" t="s">
        <v>190</v>
      </c>
      <c r="D145" t="s">
        <v>378</v>
      </c>
      <c r="E145">
        <v>3.5</v>
      </c>
      <c r="F145" t="s">
        <v>190</v>
      </c>
      <c r="G145" t="s">
        <v>1741</v>
      </c>
      <c r="H145" t="s">
        <v>2555</v>
      </c>
      <c r="I145" t="s">
        <v>2556</v>
      </c>
      <c r="J145" t="s">
        <v>2557</v>
      </c>
      <c r="Q145" s="1">
        <v>45726</v>
      </c>
      <c r="R145" t="s">
        <v>212</v>
      </c>
      <c r="S145">
        <v>5</v>
      </c>
    </row>
    <row r="146" spans="1:19" x14ac:dyDescent="0.25">
      <c r="A146" t="s">
        <v>127</v>
      </c>
      <c r="B146" s="1">
        <v>45730</v>
      </c>
      <c r="C146" t="s">
        <v>190</v>
      </c>
      <c r="D146" t="s">
        <v>2573</v>
      </c>
      <c r="E146">
        <v>3.5</v>
      </c>
      <c r="F146" t="s">
        <v>190</v>
      </c>
      <c r="G146" t="s">
        <v>1741</v>
      </c>
      <c r="H146" t="s">
        <v>2574</v>
      </c>
      <c r="I146" t="s">
        <v>2575</v>
      </c>
      <c r="J146" t="s">
        <v>2576</v>
      </c>
      <c r="Q146" s="1">
        <v>45726</v>
      </c>
      <c r="R146" t="s">
        <v>151</v>
      </c>
      <c r="S146">
        <v>10</v>
      </c>
    </row>
    <row r="147" spans="1:19" x14ac:dyDescent="0.25">
      <c r="A147" t="s">
        <v>127</v>
      </c>
      <c r="B147" s="1">
        <v>45730</v>
      </c>
      <c r="C147" t="s">
        <v>190</v>
      </c>
      <c r="D147" t="s">
        <v>759</v>
      </c>
      <c r="E147">
        <v>3.5</v>
      </c>
      <c r="F147" t="s">
        <v>190</v>
      </c>
      <c r="G147" t="s">
        <v>1741</v>
      </c>
      <c r="H147" t="s">
        <v>2552</v>
      </c>
      <c r="I147" t="s">
        <v>2553</v>
      </c>
      <c r="J147" t="s">
        <v>2554</v>
      </c>
      <c r="Q147" s="1">
        <v>45726</v>
      </c>
      <c r="R147" t="s">
        <v>247</v>
      </c>
      <c r="S147">
        <v>8</v>
      </c>
    </row>
    <row r="148" spans="1:19" x14ac:dyDescent="0.25">
      <c r="A148" t="s">
        <v>127</v>
      </c>
      <c r="B148" s="1">
        <v>45730</v>
      </c>
      <c r="C148" t="s">
        <v>190</v>
      </c>
      <c r="D148" t="s">
        <v>1659</v>
      </c>
      <c r="E148">
        <v>3.5</v>
      </c>
      <c r="F148" t="s">
        <v>190</v>
      </c>
      <c r="G148" t="s">
        <v>1741</v>
      </c>
      <c r="H148" t="s">
        <v>2558</v>
      </c>
      <c r="I148" t="s">
        <v>2559</v>
      </c>
      <c r="J148" t="s">
        <v>2560</v>
      </c>
      <c r="Q148" s="1">
        <v>45726</v>
      </c>
      <c r="R148" t="s">
        <v>215</v>
      </c>
      <c r="S148">
        <v>9</v>
      </c>
    </row>
    <row r="149" spans="1:19" x14ac:dyDescent="0.25">
      <c r="A149" t="s">
        <v>127</v>
      </c>
      <c r="B149" s="1">
        <v>45730</v>
      </c>
      <c r="C149" t="s">
        <v>190</v>
      </c>
      <c r="D149" t="s">
        <v>429</v>
      </c>
      <c r="E149">
        <v>3.5</v>
      </c>
      <c r="F149" t="s">
        <v>190</v>
      </c>
      <c r="G149" t="s">
        <v>1741</v>
      </c>
      <c r="H149" t="s">
        <v>2565</v>
      </c>
      <c r="I149" t="s">
        <v>2566</v>
      </c>
      <c r="J149" t="s">
        <v>2567</v>
      </c>
      <c r="Q149" s="1">
        <v>45726</v>
      </c>
      <c r="R149" t="s">
        <v>249</v>
      </c>
      <c r="S149">
        <v>8</v>
      </c>
    </row>
    <row r="150" spans="1:19" x14ac:dyDescent="0.25">
      <c r="A150" t="s">
        <v>127</v>
      </c>
      <c r="B150" s="1">
        <v>45726</v>
      </c>
      <c r="C150" t="s">
        <v>138</v>
      </c>
      <c r="D150" t="s">
        <v>2589</v>
      </c>
      <c r="E150">
        <v>7</v>
      </c>
      <c r="F150" t="s">
        <v>139</v>
      </c>
      <c r="G150" t="s">
        <v>1743</v>
      </c>
      <c r="H150" t="s">
        <v>2590</v>
      </c>
      <c r="I150" t="s">
        <v>2591</v>
      </c>
      <c r="J150" t="s">
        <v>2592</v>
      </c>
      <c r="Q150" s="1">
        <v>45726</v>
      </c>
      <c r="R150" t="s">
        <v>217</v>
      </c>
      <c r="S150">
        <v>8</v>
      </c>
    </row>
    <row r="151" spans="1:19" x14ac:dyDescent="0.25">
      <c r="A151" t="s">
        <v>127</v>
      </c>
      <c r="B151" s="1">
        <v>45726</v>
      </c>
      <c r="C151" t="s">
        <v>138</v>
      </c>
      <c r="D151" t="s">
        <v>610</v>
      </c>
      <c r="E151">
        <v>3.5</v>
      </c>
      <c r="F151" t="s">
        <v>139</v>
      </c>
      <c r="G151" t="s">
        <v>1743</v>
      </c>
      <c r="H151" t="s">
        <v>2586</v>
      </c>
      <c r="I151" t="s">
        <v>2587</v>
      </c>
      <c r="J151" t="s">
        <v>2588</v>
      </c>
      <c r="Q151" s="1">
        <v>45726</v>
      </c>
      <c r="R151" t="s">
        <v>221</v>
      </c>
      <c r="S151">
        <v>11</v>
      </c>
    </row>
    <row r="152" spans="1:19" x14ac:dyDescent="0.25">
      <c r="A152" t="s">
        <v>127</v>
      </c>
      <c r="B152" s="1">
        <v>45726</v>
      </c>
      <c r="C152" t="s">
        <v>138</v>
      </c>
      <c r="D152" t="s">
        <v>2597</v>
      </c>
      <c r="E152">
        <v>3.5</v>
      </c>
      <c r="F152" t="s">
        <v>139</v>
      </c>
      <c r="G152" t="s">
        <v>1743</v>
      </c>
      <c r="H152" t="s">
        <v>2598</v>
      </c>
      <c r="I152" t="s">
        <v>2599</v>
      </c>
      <c r="J152" t="s">
        <v>2600</v>
      </c>
      <c r="Q152" s="1">
        <v>45726</v>
      </c>
      <c r="R152" t="s">
        <v>140</v>
      </c>
      <c r="S152">
        <v>10</v>
      </c>
    </row>
    <row r="153" spans="1:19" x14ac:dyDescent="0.25">
      <c r="A153" t="s">
        <v>127</v>
      </c>
      <c r="B153" s="1">
        <v>45726</v>
      </c>
      <c r="C153" t="s">
        <v>138</v>
      </c>
      <c r="D153" t="s">
        <v>2583</v>
      </c>
      <c r="E153">
        <v>3.5</v>
      </c>
      <c r="F153" t="s">
        <v>139</v>
      </c>
      <c r="G153" t="s">
        <v>1743</v>
      </c>
      <c r="H153" t="s">
        <v>2584</v>
      </c>
      <c r="I153" t="s">
        <v>2581</v>
      </c>
      <c r="J153" t="s">
        <v>2585</v>
      </c>
      <c r="Q153" s="1">
        <v>45726</v>
      </c>
      <c r="R153" t="s">
        <v>227</v>
      </c>
      <c r="S153">
        <v>9</v>
      </c>
    </row>
    <row r="154" spans="1:19" x14ac:dyDescent="0.25">
      <c r="A154" t="s">
        <v>127</v>
      </c>
      <c r="B154" s="1">
        <v>45726</v>
      </c>
      <c r="C154" t="s">
        <v>138</v>
      </c>
      <c r="D154" t="s">
        <v>302</v>
      </c>
      <c r="E154">
        <v>3.5</v>
      </c>
      <c r="F154" t="s">
        <v>139</v>
      </c>
      <c r="G154" t="s">
        <v>1743</v>
      </c>
      <c r="H154" t="s">
        <v>2580</v>
      </c>
      <c r="I154" t="s">
        <v>2581</v>
      </c>
      <c r="J154" t="s">
        <v>2582</v>
      </c>
      <c r="Q154" s="1">
        <v>45726</v>
      </c>
      <c r="R154" t="s">
        <v>173</v>
      </c>
      <c r="S154">
        <v>7</v>
      </c>
    </row>
    <row r="155" spans="1:19" x14ac:dyDescent="0.25">
      <c r="A155" t="s">
        <v>127</v>
      </c>
      <c r="B155" s="1">
        <v>45726</v>
      </c>
      <c r="C155" t="s">
        <v>138</v>
      </c>
      <c r="D155" t="s">
        <v>380</v>
      </c>
      <c r="E155">
        <v>3.5</v>
      </c>
      <c r="F155" t="s">
        <v>139</v>
      </c>
      <c r="G155" t="s">
        <v>1743</v>
      </c>
      <c r="H155" t="s">
        <v>2577</v>
      </c>
      <c r="I155" t="s">
        <v>2578</v>
      </c>
      <c r="J155" t="s">
        <v>2579</v>
      </c>
      <c r="Q155" s="1">
        <v>45726</v>
      </c>
      <c r="R155" t="s">
        <v>229</v>
      </c>
      <c r="S155">
        <v>9</v>
      </c>
    </row>
    <row r="156" spans="1:19" x14ac:dyDescent="0.25">
      <c r="A156" t="s">
        <v>127</v>
      </c>
      <c r="B156" s="1">
        <v>45726</v>
      </c>
      <c r="C156" t="s">
        <v>138</v>
      </c>
      <c r="D156" t="s">
        <v>2593</v>
      </c>
      <c r="E156">
        <v>3.5</v>
      </c>
      <c r="F156" t="s">
        <v>139</v>
      </c>
      <c r="G156" t="s">
        <v>1743</v>
      </c>
      <c r="H156" t="s">
        <v>2594</v>
      </c>
      <c r="I156" t="s">
        <v>2595</v>
      </c>
      <c r="J156" t="s">
        <v>2596</v>
      </c>
      <c r="Q156" s="1">
        <v>45726</v>
      </c>
      <c r="R156" t="s">
        <v>141</v>
      </c>
      <c r="S156">
        <v>7</v>
      </c>
    </row>
    <row r="157" spans="1:19" x14ac:dyDescent="0.25">
      <c r="A157" t="s">
        <v>127</v>
      </c>
      <c r="B157" s="1">
        <v>45727</v>
      </c>
      <c r="C157" t="s">
        <v>138</v>
      </c>
      <c r="D157" t="s">
        <v>577</v>
      </c>
      <c r="E157">
        <v>3.5</v>
      </c>
      <c r="F157" t="s">
        <v>139</v>
      </c>
      <c r="G157" t="s">
        <v>1744</v>
      </c>
      <c r="H157" t="s">
        <v>2601</v>
      </c>
      <c r="I157" t="s">
        <v>2602</v>
      </c>
      <c r="J157" t="s">
        <v>2603</v>
      </c>
      <c r="Q157" s="1">
        <v>45726</v>
      </c>
      <c r="R157" t="s">
        <v>231</v>
      </c>
      <c r="S157">
        <v>12</v>
      </c>
    </row>
    <row r="158" spans="1:19" x14ac:dyDescent="0.25">
      <c r="A158" t="s">
        <v>127</v>
      </c>
      <c r="B158" s="1">
        <v>45727</v>
      </c>
      <c r="C158" t="s">
        <v>138</v>
      </c>
      <c r="D158" t="s">
        <v>2611</v>
      </c>
      <c r="E158">
        <v>3.5</v>
      </c>
      <c r="F158" t="s">
        <v>139</v>
      </c>
      <c r="G158" t="s">
        <v>1744</v>
      </c>
      <c r="H158" t="s">
        <v>2612</v>
      </c>
      <c r="I158" t="s">
        <v>2613</v>
      </c>
      <c r="J158" t="s">
        <v>2614</v>
      </c>
      <c r="Q158" s="1">
        <v>45726</v>
      </c>
      <c r="R158" t="s">
        <v>281</v>
      </c>
      <c r="S158">
        <v>6</v>
      </c>
    </row>
    <row r="159" spans="1:19" x14ac:dyDescent="0.25">
      <c r="A159" t="s">
        <v>127</v>
      </c>
      <c r="B159" s="1">
        <v>45727</v>
      </c>
      <c r="C159" t="s">
        <v>138</v>
      </c>
      <c r="D159" t="s">
        <v>360</v>
      </c>
      <c r="E159">
        <v>3.5</v>
      </c>
      <c r="F159" t="s">
        <v>139</v>
      </c>
      <c r="G159" t="s">
        <v>1744</v>
      </c>
      <c r="H159" t="s">
        <v>2618</v>
      </c>
      <c r="I159" t="s">
        <v>2602</v>
      </c>
      <c r="J159" t="s">
        <v>2619</v>
      </c>
      <c r="Q159" s="1">
        <v>45726</v>
      </c>
      <c r="R159" t="s">
        <v>236</v>
      </c>
      <c r="S159">
        <v>9</v>
      </c>
    </row>
    <row r="160" spans="1:19" x14ac:dyDescent="0.25">
      <c r="A160" t="s">
        <v>127</v>
      </c>
      <c r="B160" s="1">
        <v>45727</v>
      </c>
      <c r="C160" t="s">
        <v>138</v>
      </c>
      <c r="D160" t="s">
        <v>278</v>
      </c>
      <c r="E160">
        <v>3.5</v>
      </c>
      <c r="F160" t="s">
        <v>139</v>
      </c>
      <c r="G160" t="s">
        <v>1744</v>
      </c>
      <c r="H160" t="s">
        <v>2626</v>
      </c>
      <c r="I160" t="s">
        <v>2627</v>
      </c>
      <c r="J160" t="s">
        <v>2628</v>
      </c>
      <c r="Q160" s="1">
        <v>45726</v>
      </c>
      <c r="R160" t="s">
        <v>237</v>
      </c>
      <c r="S160">
        <v>8</v>
      </c>
    </row>
    <row r="161" spans="1:19" x14ac:dyDescent="0.25">
      <c r="A161" t="s">
        <v>127</v>
      </c>
      <c r="B161" s="1">
        <v>45727</v>
      </c>
      <c r="C161" t="s">
        <v>138</v>
      </c>
      <c r="D161" t="s">
        <v>715</v>
      </c>
      <c r="E161">
        <v>3.5</v>
      </c>
      <c r="F161" t="s">
        <v>139</v>
      </c>
      <c r="G161" t="s">
        <v>1744</v>
      </c>
      <c r="H161" t="s">
        <v>2623</v>
      </c>
      <c r="I161" t="s">
        <v>2624</v>
      </c>
      <c r="J161" t="s">
        <v>2625</v>
      </c>
      <c r="Q161" s="1">
        <v>45726</v>
      </c>
      <c r="R161" t="s">
        <v>283</v>
      </c>
      <c r="S161">
        <v>10</v>
      </c>
    </row>
    <row r="162" spans="1:19" x14ac:dyDescent="0.25">
      <c r="A162" t="s">
        <v>127</v>
      </c>
      <c r="B162" s="1">
        <v>45727</v>
      </c>
      <c r="C162" t="s">
        <v>138</v>
      </c>
      <c r="D162" t="s">
        <v>707</v>
      </c>
      <c r="E162">
        <v>7</v>
      </c>
      <c r="F162" t="s">
        <v>139</v>
      </c>
      <c r="G162" t="s">
        <v>1744</v>
      </c>
      <c r="H162" t="s">
        <v>2620</v>
      </c>
      <c r="I162" t="s">
        <v>2621</v>
      </c>
      <c r="J162" t="s">
        <v>2622</v>
      </c>
      <c r="Q162" s="1">
        <v>45726</v>
      </c>
      <c r="R162" t="s">
        <v>298</v>
      </c>
      <c r="S162">
        <v>14</v>
      </c>
    </row>
    <row r="163" spans="1:19" x14ac:dyDescent="0.25">
      <c r="A163" t="s">
        <v>127</v>
      </c>
      <c r="B163" s="1">
        <v>45727</v>
      </c>
      <c r="C163" t="s">
        <v>138</v>
      </c>
      <c r="D163" t="s">
        <v>379</v>
      </c>
      <c r="E163">
        <v>3.5</v>
      </c>
      <c r="F163" t="s">
        <v>139</v>
      </c>
      <c r="G163" t="s">
        <v>1744</v>
      </c>
      <c r="H163" t="s">
        <v>2615</v>
      </c>
      <c r="I163" t="s">
        <v>2616</v>
      </c>
      <c r="J163" t="s">
        <v>2617</v>
      </c>
      <c r="Q163" s="1">
        <v>45726</v>
      </c>
      <c r="R163" t="s">
        <v>263</v>
      </c>
      <c r="S163">
        <v>11</v>
      </c>
    </row>
    <row r="164" spans="1:19" x14ac:dyDescent="0.25">
      <c r="A164" t="s">
        <v>127</v>
      </c>
      <c r="B164" s="1">
        <v>45727</v>
      </c>
      <c r="C164" t="s">
        <v>138</v>
      </c>
      <c r="D164" t="s">
        <v>2607</v>
      </c>
      <c r="E164">
        <v>3.5</v>
      </c>
      <c r="F164" t="s">
        <v>139</v>
      </c>
      <c r="G164" t="s">
        <v>1744</v>
      </c>
      <c r="H164" t="s">
        <v>2608</v>
      </c>
      <c r="I164" t="s">
        <v>2609</v>
      </c>
      <c r="J164" t="s">
        <v>2610</v>
      </c>
      <c r="Q164" s="1">
        <v>45726</v>
      </c>
      <c r="R164" t="s">
        <v>240</v>
      </c>
      <c r="S164">
        <v>9</v>
      </c>
    </row>
    <row r="165" spans="1:19" x14ac:dyDescent="0.25">
      <c r="A165" t="s">
        <v>127</v>
      </c>
      <c r="B165" s="1">
        <v>45727</v>
      </c>
      <c r="C165" t="s">
        <v>138</v>
      </c>
      <c r="D165" t="s">
        <v>2538</v>
      </c>
      <c r="E165">
        <v>3.5</v>
      </c>
      <c r="F165" t="s">
        <v>139</v>
      </c>
      <c r="G165" t="s">
        <v>1744</v>
      </c>
      <c r="H165" t="s">
        <v>2604</v>
      </c>
      <c r="I165" t="s">
        <v>2605</v>
      </c>
      <c r="J165" t="s">
        <v>2606</v>
      </c>
      <c r="Q165" s="1">
        <v>45726</v>
      </c>
      <c r="R165" t="s">
        <v>286</v>
      </c>
      <c r="S165">
        <v>5</v>
      </c>
    </row>
    <row r="166" spans="1:19" x14ac:dyDescent="0.25">
      <c r="A166" t="s">
        <v>127</v>
      </c>
      <c r="B166" s="1">
        <v>45728</v>
      </c>
      <c r="C166" t="s">
        <v>138</v>
      </c>
      <c r="D166" t="s">
        <v>2640</v>
      </c>
      <c r="E166">
        <v>3.5</v>
      </c>
      <c r="F166" t="s">
        <v>139</v>
      </c>
      <c r="G166" t="s">
        <v>1745</v>
      </c>
      <c r="H166" t="s">
        <v>2641</v>
      </c>
      <c r="I166" t="s">
        <v>2642</v>
      </c>
      <c r="J166" t="s">
        <v>2643</v>
      </c>
      <c r="Q166" s="1">
        <v>45726</v>
      </c>
      <c r="R166" t="s">
        <v>190</v>
      </c>
      <c r="S166">
        <v>8</v>
      </c>
    </row>
    <row r="167" spans="1:19" x14ac:dyDescent="0.25">
      <c r="A167" t="s">
        <v>127</v>
      </c>
      <c r="B167" s="1">
        <v>45728</v>
      </c>
      <c r="C167" t="s">
        <v>138</v>
      </c>
      <c r="D167" t="s">
        <v>2636</v>
      </c>
      <c r="E167">
        <v>0</v>
      </c>
      <c r="F167" t="s">
        <v>139</v>
      </c>
      <c r="G167" t="s">
        <v>1745</v>
      </c>
      <c r="H167" t="s">
        <v>2637</v>
      </c>
      <c r="I167" t="s">
        <v>2638</v>
      </c>
      <c r="J167" t="s">
        <v>2639</v>
      </c>
      <c r="Q167" s="1">
        <v>45726</v>
      </c>
      <c r="R167" t="s">
        <v>195</v>
      </c>
      <c r="S167">
        <v>8</v>
      </c>
    </row>
    <row r="168" spans="1:19" x14ac:dyDescent="0.25">
      <c r="A168" t="s">
        <v>127</v>
      </c>
      <c r="B168" s="1">
        <v>45728</v>
      </c>
      <c r="C168" t="s">
        <v>138</v>
      </c>
      <c r="D168" t="s">
        <v>424</v>
      </c>
      <c r="E168">
        <v>3.5</v>
      </c>
      <c r="F168" t="s">
        <v>139</v>
      </c>
      <c r="G168" t="s">
        <v>1745</v>
      </c>
      <c r="H168" t="s">
        <v>2629</v>
      </c>
      <c r="I168" t="s">
        <v>2630</v>
      </c>
      <c r="J168" t="s">
        <v>2631</v>
      </c>
      <c r="Q168" s="1">
        <v>45726</v>
      </c>
      <c r="R168" t="s">
        <v>1416</v>
      </c>
      <c r="S168">
        <v>11</v>
      </c>
    </row>
    <row r="169" spans="1:19" x14ac:dyDescent="0.25">
      <c r="A169" t="s">
        <v>127</v>
      </c>
      <c r="B169" s="1">
        <v>45728</v>
      </c>
      <c r="C169" t="s">
        <v>138</v>
      </c>
      <c r="D169" t="s">
        <v>353</v>
      </c>
      <c r="E169">
        <v>3.5</v>
      </c>
      <c r="F169" t="s">
        <v>139</v>
      </c>
      <c r="G169" t="s">
        <v>1745</v>
      </c>
      <c r="H169" t="s">
        <v>2647</v>
      </c>
      <c r="I169" t="s">
        <v>2648</v>
      </c>
      <c r="J169" t="s">
        <v>2649</v>
      </c>
      <c r="Q169" s="1">
        <v>45726</v>
      </c>
      <c r="R169" t="s">
        <v>67</v>
      </c>
      <c r="S169">
        <v>10</v>
      </c>
    </row>
    <row r="170" spans="1:19" x14ac:dyDescent="0.25">
      <c r="A170" t="s">
        <v>127</v>
      </c>
      <c r="B170" s="1">
        <v>45728</v>
      </c>
      <c r="C170" t="s">
        <v>138</v>
      </c>
      <c r="D170" t="s">
        <v>2632</v>
      </c>
      <c r="E170">
        <v>3.5</v>
      </c>
      <c r="F170" t="s">
        <v>139</v>
      </c>
      <c r="G170" t="s">
        <v>1745</v>
      </c>
      <c r="H170" t="s">
        <v>2633</v>
      </c>
      <c r="I170" t="s">
        <v>2634</v>
      </c>
      <c r="J170" t="s">
        <v>2635</v>
      </c>
      <c r="Q170" s="1">
        <v>45726</v>
      </c>
      <c r="R170" t="s">
        <v>1430</v>
      </c>
      <c r="S170">
        <v>11</v>
      </c>
    </row>
    <row r="171" spans="1:19" x14ac:dyDescent="0.25">
      <c r="A171" t="s">
        <v>127</v>
      </c>
      <c r="B171" s="1">
        <v>45728</v>
      </c>
      <c r="C171" t="s">
        <v>138</v>
      </c>
      <c r="D171" t="s">
        <v>352</v>
      </c>
      <c r="E171">
        <v>3.5</v>
      </c>
      <c r="F171" t="s">
        <v>139</v>
      </c>
      <c r="G171" t="s">
        <v>1745</v>
      </c>
      <c r="H171" t="s">
        <v>2650</v>
      </c>
      <c r="I171" t="s">
        <v>2630</v>
      </c>
      <c r="J171" t="s">
        <v>2651</v>
      </c>
      <c r="Q171" s="1">
        <v>45732</v>
      </c>
      <c r="R171" t="s">
        <v>212</v>
      </c>
      <c r="S171">
        <v>4</v>
      </c>
    </row>
    <row r="172" spans="1:19" x14ac:dyDescent="0.25">
      <c r="A172" t="s">
        <v>127</v>
      </c>
      <c r="B172" s="1">
        <v>45728</v>
      </c>
      <c r="C172" t="s">
        <v>138</v>
      </c>
      <c r="D172" t="s">
        <v>292</v>
      </c>
      <c r="E172">
        <v>3.5</v>
      </c>
      <c r="F172" t="s">
        <v>139</v>
      </c>
      <c r="G172" t="s">
        <v>1745</v>
      </c>
      <c r="H172" t="s">
        <v>2644</v>
      </c>
      <c r="I172" t="s">
        <v>2645</v>
      </c>
      <c r="J172" t="s">
        <v>2646</v>
      </c>
      <c r="Q172" s="1">
        <v>45732</v>
      </c>
      <c r="R172" t="s">
        <v>247</v>
      </c>
      <c r="S172">
        <v>6</v>
      </c>
    </row>
    <row r="173" spans="1:19" x14ac:dyDescent="0.25">
      <c r="A173" t="s">
        <v>127</v>
      </c>
      <c r="B173" s="1">
        <v>45728</v>
      </c>
      <c r="C173" t="s">
        <v>138</v>
      </c>
      <c r="D173" t="s">
        <v>606</v>
      </c>
      <c r="E173">
        <v>3.5</v>
      </c>
      <c r="F173" t="s">
        <v>139</v>
      </c>
      <c r="G173" t="s">
        <v>1745</v>
      </c>
      <c r="H173" t="s">
        <v>2652</v>
      </c>
      <c r="I173" t="s">
        <v>2648</v>
      </c>
      <c r="J173" t="s">
        <v>2653</v>
      </c>
      <c r="Q173" s="1">
        <v>45732</v>
      </c>
      <c r="R173" t="s">
        <v>249</v>
      </c>
      <c r="S173">
        <v>7</v>
      </c>
    </row>
    <row r="174" spans="1:19" x14ac:dyDescent="0.25">
      <c r="A174" t="s">
        <v>127</v>
      </c>
      <c r="B174" s="1">
        <v>45729</v>
      </c>
      <c r="C174" t="s">
        <v>138</v>
      </c>
      <c r="D174" t="s">
        <v>393</v>
      </c>
      <c r="E174">
        <v>3.5</v>
      </c>
      <c r="F174" t="s">
        <v>139</v>
      </c>
      <c r="G174" t="s">
        <v>1746</v>
      </c>
      <c r="H174" t="s">
        <v>2665</v>
      </c>
      <c r="I174" t="s">
        <v>2666</v>
      </c>
      <c r="J174" t="s">
        <v>2667</v>
      </c>
      <c r="Q174" s="1">
        <v>45732</v>
      </c>
      <c r="R174" t="s">
        <v>143</v>
      </c>
      <c r="S174">
        <v>8</v>
      </c>
    </row>
    <row r="175" spans="1:19" x14ac:dyDescent="0.25">
      <c r="A175" t="s">
        <v>127</v>
      </c>
      <c r="B175" s="1">
        <v>45729</v>
      </c>
      <c r="C175" t="s">
        <v>138</v>
      </c>
      <c r="D175" t="s">
        <v>643</v>
      </c>
      <c r="E175">
        <v>3.5</v>
      </c>
      <c r="F175" t="s">
        <v>139</v>
      </c>
      <c r="G175" t="s">
        <v>1746</v>
      </c>
      <c r="H175" t="s">
        <v>2662</v>
      </c>
      <c r="I175" t="s">
        <v>2663</v>
      </c>
      <c r="J175" t="s">
        <v>2664</v>
      </c>
      <c r="Q175" s="1">
        <v>45732</v>
      </c>
      <c r="R175" t="s">
        <v>140</v>
      </c>
      <c r="S175">
        <v>4</v>
      </c>
    </row>
    <row r="176" spans="1:19" x14ac:dyDescent="0.25">
      <c r="A176" t="s">
        <v>127</v>
      </c>
      <c r="B176" s="1">
        <v>45729</v>
      </c>
      <c r="C176" t="s">
        <v>138</v>
      </c>
      <c r="D176" t="s">
        <v>2654</v>
      </c>
      <c r="E176">
        <v>3.5</v>
      </c>
      <c r="F176" t="s">
        <v>139</v>
      </c>
      <c r="G176" t="s">
        <v>1746</v>
      </c>
      <c r="H176" t="s">
        <v>2655</v>
      </c>
      <c r="I176" t="s">
        <v>2656</v>
      </c>
      <c r="J176" t="s">
        <v>2657</v>
      </c>
      <c r="Q176" s="1">
        <v>45732</v>
      </c>
      <c r="R176" t="s">
        <v>230</v>
      </c>
      <c r="S176">
        <v>7</v>
      </c>
    </row>
    <row r="177" spans="1:19" x14ac:dyDescent="0.25">
      <c r="A177" t="s">
        <v>127</v>
      </c>
      <c r="B177" s="1">
        <v>45729</v>
      </c>
      <c r="C177" t="s">
        <v>138</v>
      </c>
      <c r="D177" t="s">
        <v>2658</v>
      </c>
      <c r="E177">
        <v>3.5</v>
      </c>
      <c r="F177" t="s">
        <v>139</v>
      </c>
      <c r="G177" t="s">
        <v>1746</v>
      </c>
      <c r="H177" t="s">
        <v>2659</v>
      </c>
      <c r="I177" t="s">
        <v>2660</v>
      </c>
      <c r="J177" t="s">
        <v>2661</v>
      </c>
      <c r="Q177" s="1">
        <v>45732</v>
      </c>
      <c r="R177" t="s">
        <v>231</v>
      </c>
      <c r="S177">
        <v>7</v>
      </c>
    </row>
    <row r="178" spans="1:19" x14ac:dyDescent="0.25">
      <c r="A178" t="s">
        <v>127</v>
      </c>
      <c r="B178" s="1">
        <v>45726</v>
      </c>
      <c r="C178" t="s">
        <v>140</v>
      </c>
      <c r="D178" t="s">
        <v>1545</v>
      </c>
      <c r="E178">
        <v>3.5</v>
      </c>
      <c r="F178" t="s">
        <v>126</v>
      </c>
      <c r="G178" t="s">
        <v>1748</v>
      </c>
      <c r="H178" t="s">
        <v>2684</v>
      </c>
      <c r="I178" t="s">
        <v>2685</v>
      </c>
      <c r="J178" t="s">
        <v>2686</v>
      </c>
      <c r="Q178" s="1">
        <v>45732</v>
      </c>
      <c r="R178" t="s">
        <v>147</v>
      </c>
      <c r="S178">
        <v>6</v>
      </c>
    </row>
    <row r="179" spans="1:19" x14ac:dyDescent="0.25">
      <c r="A179" t="s">
        <v>127</v>
      </c>
      <c r="B179" s="1">
        <v>45726</v>
      </c>
      <c r="C179" t="s">
        <v>140</v>
      </c>
      <c r="D179" t="s">
        <v>578</v>
      </c>
      <c r="E179">
        <v>3.5</v>
      </c>
      <c r="F179" t="s">
        <v>126</v>
      </c>
      <c r="G179" t="s">
        <v>1748</v>
      </c>
      <c r="H179" t="s">
        <v>2678</v>
      </c>
      <c r="I179" t="s">
        <v>2679</v>
      </c>
      <c r="J179" t="s">
        <v>2680</v>
      </c>
      <c r="Q179" s="1">
        <v>45732</v>
      </c>
      <c r="R179" t="s">
        <v>281</v>
      </c>
      <c r="S179">
        <v>6</v>
      </c>
    </row>
    <row r="180" spans="1:19" x14ac:dyDescent="0.25">
      <c r="A180" t="s">
        <v>127</v>
      </c>
      <c r="B180" s="1">
        <v>45726</v>
      </c>
      <c r="C180" t="s">
        <v>140</v>
      </c>
      <c r="D180" t="s">
        <v>334</v>
      </c>
      <c r="E180">
        <v>3.5</v>
      </c>
      <c r="F180" t="s">
        <v>126</v>
      </c>
      <c r="G180" t="s">
        <v>1748</v>
      </c>
      <c r="H180" t="s">
        <v>2675</v>
      </c>
      <c r="I180" t="s">
        <v>2676</v>
      </c>
      <c r="J180" t="s">
        <v>2677</v>
      </c>
      <c r="Q180" s="1">
        <v>45732</v>
      </c>
      <c r="R180" t="s">
        <v>236</v>
      </c>
      <c r="S180">
        <v>8</v>
      </c>
    </row>
    <row r="181" spans="1:19" x14ac:dyDescent="0.25">
      <c r="A181" t="s">
        <v>127</v>
      </c>
      <c r="B181" s="1">
        <v>45726</v>
      </c>
      <c r="C181" t="s">
        <v>140</v>
      </c>
      <c r="D181" t="s">
        <v>656</v>
      </c>
      <c r="E181">
        <v>3.5</v>
      </c>
      <c r="F181" t="s">
        <v>126</v>
      </c>
      <c r="G181" t="s">
        <v>1748</v>
      </c>
      <c r="H181" t="s">
        <v>2681</v>
      </c>
      <c r="I181" t="s">
        <v>2682</v>
      </c>
      <c r="J181" t="s">
        <v>2683</v>
      </c>
      <c r="Q181" s="1">
        <v>45732</v>
      </c>
      <c r="R181" t="s">
        <v>298</v>
      </c>
      <c r="S181">
        <v>8</v>
      </c>
    </row>
    <row r="182" spans="1:19" x14ac:dyDescent="0.25">
      <c r="A182" t="s">
        <v>127</v>
      </c>
      <c r="B182" s="1">
        <v>45726</v>
      </c>
      <c r="C182" t="s">
        <v>140</v>
      </c>
      <c r="D182" t="s">
        <v>825</v>
      </c>
      <c r="E182">
        <v>3.5</v>
      </c>
      <c r="F182" t="s">
        <v>126</v>
      </c>
      <c r="G182" t="s">
        <v>1748</v>
      </c>
      <c r="H182" t="s">
        <v>2698</v>
      </c>
      <c r="I182" t="s">
        <v>2699</v>
      </c>
      <c r="J182" t="s">
        <v>2700</v>
      </c>
      <c r="Q182" s="1">
        <v>45732</v>
      </c>
      <c r="R182" t="s">
        <v>195</v>
      </c>
      <c r="S182">
        <v>7</v>
      </c>
    </row>
    <row r="183" spans="1:19" x14ac:dyDescent="0.25">
      <c r="A183" t="s">
        <v>127</v>
      </c>
      <c r="B183" s="1">
        <v>45726</v>
      </c>
      <c r="C183" t="s">
        <v>140</v>
      </c>
      <c r="D183" t="s">
        <v>407</v>
      </c>
      <c r="E183">
        <v>3.5</v>
      </c>
      <c r="F183" t="s">
        <v>126</v>
      </c>
      <c r="G183" t="s">
        <v>1748</v>
      </c>
      <c r="H183" t="s">
        <v>2695</v>
      </c>
      <c r="I183" t="s">
        <v>2696</v>
      </c>
      <c r="J183" t="s">
        <v>2697</v>
      </c>
      <c r="Q183" s="1">
        <v>45732</v>
      </c>
      <c r="R183" t="s">
        <v>1430</v>
      </c>
      <c r="S183">
        <v>5</v>
      </c>
    </row>
    <row r="184" spans="1:19" x14ac:dyDescent="0.25">
      <c r="A184" t="s">
        <v>127</v>
      </c>
      <c r="B184" s="1">
        <v>45726</v>
      </c>
      <c r="C184" t="s">
        <v>140</v>
      </c>
      <c r="D184" t="s">
        <v>363</v>
      </c>
      <c r="E184">
        <v>3.5</v>
      </c>
      <c r="F184" t="s">
        <v>126</v>
      </c>
      <c r="G184" t="s">
        <v>1748</v>
      </c>
      <c r="H184" t="s">
        <v>2672</v>
      </c>
      <c r="I184" t="s">
        <v>2673</v>
      </c>
      <c r="J184" t="s">
        <v>2674</v>
      </c>
      <c r="Q184" s="1">
        <v>45734</v>
      </c>
      <c r="R184" t="s">
        <v>136</v>
      </c>
      <c r="S184">
        <v>9</v>
      </c>
    </row>
    <row r="185" spans="1:19" x14ac:dyDescent="0.25">
      <c r="A185" t="s">
        <v>127</v>
      </c>
      <c r="B185" s="1">
        <v>45726</v>
      </c>
      <c r="C185" t="s">
        <v>140</v>
      </c>
      <c r="D185" t="s">
        <v>2687</v>
      </c>
      <c r="E185">
        <v>0</v>
      </c>
      <c r="F185" t="s">
        <v>126</v>
      </c>
      <c r="G185" t="s">
        <v>1748</v>
      </c>
      <c r="H185" t="s">
        <v>2688</v>
      </c>
      <c r="I185" t="s">
        <v>2689</v>
      </c>
      <c r="J185" t="s">
        <v>2690</v>
      </c>
      <c r="Q185" s="1">
        <v>45734</v>
      </c>
      <c r="R185" t="s">
        <v>138</v>
      </c>
      <c r="S185">
        <v>11</v>
      </c>
    </row>
    <row r="186" spans="1:19" x14ac:dyDescent="0.25">
      <c r="A186" t="s">
        <v>127</v>
      </c>
      <c r="B186" s="1">
        <v>45726</v>
      </c>
      <c r="C186" t="s">
        <v>140</v>
      </c>
      <c r="D186" t="s">
        <v>2691</v>
      </c>
      <c r="E186">
        <v>3.5</v>
      </c>
      <c r="F186" t="s">
        <v>126</v>
      </c>
      <c r="G186" t="s">
        <v>1748</v>
      </c>
      <c r="H186" t="s">
        <v>2692</v>
      </c>
      <c r="I186" t="s">
        <v>2693</v>
      </c>
      <c r="J186" t="s">
        <v>2694</v>
      </c>
      <c r="Q186" s="1">
        <v>45734</v>
      </c>
      <c r="R186" t="s">
        <v>154</v>
      </c>
      <c r="S186">
        <v>12</v>
      </c>
    </row>
    <row r="187" spans="1:19" x14ac:dyDescent="0.25">
      <c r="A187" t="s">
        <v>127</v>
      </c>
      <c r="B187" s="1">
        <v>45726</v>
      </c>
      <c r="C187" t="s">
        <v>140</v>
      </c>
      <c r="D187" t="s">
        <v>2668</v>
      </c>
      <c r="E187">
        <v>3.5</v>
      </c>
      <c r="F187" t="s">
        <v>126</v>
      </c>
      <c r="G187" t="s">
        <v>1748</v>
      </c>
      <c r="H187" t="s">
        <v>2669</v>
      </c>
      <c r="I187" t="s">
        <v>2670</v>
      </c>
      <c r="J187" t="s">
        <v>2671</v>
      </c>
      <c r="Q187" s="1">
        <v>45734</v>
      </c>
      <c r="R187" t="s">
        <v>211</v>
      </c>
      <c r="S187">
        <v>11</v>
      </c>
    </row>
    <row r="188" spans="1:19" x14ac:dyDescent="0.25">
      <c r="A188" t="s">
        <v>127</v>
      </c>
      <c r="B188" s="1">
        <v>45727</v>
      </c>
      <c r="C188" t="s">
        <v>140</v>
      </c>
      <c r="D188" t="s">
        <v>352</v>
      </c>
      <c r="E188">
        <v>3.5</v>
      </c>
      <c r="F188" t="s">
        <v>126</v>
      </c>
      <c r="G188" t="s">
        <v>1749</v>
      </c>
      <c r="H188" t="s">
        <v>2711</v>
      </c>
      <c r="I188" t="s">
        <v>2718</v>
      </c>
      <c r="J188" t="s">
        <v>2719</v>
      </c>
      <c r="Q188" s="1">
        <v>45734</v>
      </c>
      <c r="R188" t="s">
        <v>212</v>
      </c>
      <c r="S188">
        <v>10</v>
      </c>
    </row>
    <row r="189" spans="1:19" x14ac:dyDescent="0.25">
      <c r="A189" t="s">
        <v>127</v>
      </c>
      <c r="B189" s="1">
        <v>45727</v>
      </c>
      <c r="C189" t="s">
        <v>140</v>
      </c>
      <c r="D189" t="s">
        <v>2704</v>
      </c>
      <c r="E189">
        <v>3.5</v>
      </c>
      <c r="F189" t="s">
        <v>126</v>
      </c>
      <c r="G189" t="s">
        <v>1749</v>
      </c>
      <c r="H189" t="s">
        <v>2705</v>
      </c>
      <c r="I189" t="s">
        <v>2706</v>
      </c>
      <c r="J189" t="s">
        <v>2707</v>
      </c>
      <c r="Q189" s="1">
        <v>45734</v>
      </c>
      <c r="R189" t="s">
        <v>217</v>
      </c>
      <c r="S189">
        <v>8</v>
      </c>
    </row>
    <row r="190" spans="1:19" x14ac:dyDescent="0.25">
      <c r="A190" t="s">
        <v>127</v>
      </c>
      <c r="B190" s="1">
        <v>45727</v>
      </c>
      <c r="C190" t="s">
        <v>140</v>
      </c>
      <c r="D190" t="s">
        <v>507</v>
      </c>
      <c r="E190">
        <v>3.5</v>
      </c>
      <c r="F190" t="s">
        <v>126</v>
      </c>
      <c r="G190" t="s">
        <v>1749</v>
      </c>
      <c r="H190" t="s">
        <v>2708</v>
      </c>
      <c r="I190" t="s">
        <v>2709</v>
      </c>
      <c r="J190" t="s">
        <v>2710</v>
      </c>
      <c r="Q190" s="1">
        <v>45734</v>
      </c>
      <c r="R190" t="s">
        <v>221</v>
      </c>
      <c r="S190">
        <v>8</v>
      </c>
    </row>
    <row r="191" spans="1:19" x14ac:dyDescent="0.25">
      <c r="A191" t="s">
        <v>127</v>
      </c>
      <c r="B191" s="1">
        <v>45727</v>
      </c>
      <c r="C191" t="s">
        <v>140</v>
      </c>
      <c r="D191" t="s">
        <v>1638</v>
      </c>
      <c r="E191">
        <v>3.5</v>
      </c>
      <c r="F191" t="s">
        <v>126</v>
      </c>
      <c r="G191" t="s">
        <v>1749</v>
      </c>
      <c r="H191" t="s">
        <v>2701</v>
      </c>
      <c r="I191" t="s">
        <v>2702</v>
      </c>
      <c r="J191" t="s">
        <v>2703</v>
      </c>
      <c r="Q191" s="1">
        <v>45734</v>
      </c>
      <c r="R191" t="s">
        <v>223</v>
      </c>
      <c r="S191">
        <v>9</v>
      </c>
    </row>
    <row r="192" spans="1:19" x14ac:dyDescent="0.25">
      <c r="A192" t="s">
        <v>127</v>
      </c>
      <c r="B192" s="1">
        <v>45727</v>
      </c>
      <c r="C192" t="s">
        <v>140</v>
      </c>
      <c r="D192" t="s">
        <v>572</v>
      </c>
      <c r="E192">
        <v>3.5</v>
      </c>
      <c r="F192" t="s">
        <v>126</v>
      </c>
      <c r="G192" t="s">
        <v>1749</v>
      </c>
      <c r="H192" t="s">
        <v>2711</v>
      </c>
      <c r="I192" t="s">
        <v>2712</v>
      </c>
      <c r="J192" t="s">
        <v>2713</v>
      </c>
      <c r="Q192" s="1">
        <v>45734</v>
      </c>
      <c r="R192" t="s">
        <v>145</v>
      </c>
      <c r="S192">
        <v>10</v>
      </c>
    </row>
    <row r="193" spans="1:19" x14ac:dyDescent="0.25">
      <c r="A193" t="s">
        <v>127</v>
      </c>
      <c r="B193" s="1">
        <v>45727</v>
      </c>
      <c r="C193" t="s">
        <v>140</v>
      </c>
      <c r="D193" t="s">
        <v>2714</v>
      </c>
      <c r="E193">
        <v>3.5</v>
      </c>
      <c r="F193" t="s">
        <v>126</v>
      </c>
      <c r="G193" t="s">
        <v>1749</v>
      </c>
      <c r="H193" t="s">
        <v>2715</v>
      </c>
      <c r="I193" t="s">
        <v>2716</v>
      </c>
      <c r="J193" t="s">
        <v>2717</v>
      </c>
      <c r="Q193" s="1">
        <v>45734</v>
      </c>
      <c r="R193" t="s">
        <v>140</v>
      </c>
      <c r="S193">
        <v>7</v>
      </c>
    </row>
    <row r="194" spans="1:19" x14ac:dyDescent="0.25">
      <c r="A194" t="s">
        <v>127</v>
      </c>
      <c r="B194" s="1">
        <v>45728</v>
      </c>
      <c r="C194" t="s">
        <v>140</v>
      </c>
      <c r="D194" t="s">
        <v>1557</v>
      </c>
      <c r="E194">
        <v>3.5</v>
      </c>
      <c r="F194" t="s">
        <v>126</v>
      </c>
      <c r="G194" t="s">
        <v>1751</v>
      </c>
      <c r="H194" t="s">
        <v>2743</v>
      </c>
      <c r="I194" t="s">
        <v>2744</v>
      </c>
      <c r="J194" t="s">
        <v>2745</v>
      </c>
      <c r="Q194" s="1">
        <v>45734</v>
      </c>
      <c r="R194" t="s">
        <v>173</v>
      </c>
      <c r="S194">
        <v>8</v>
      </c>
    </row>
    <row r="195" spans="1:19" x14ac:dyDescent="0.25">
      <c r="A195" t="s">
        <v>127</v>
      </c>
      <c r="B195" s="1">
        <v>45728</v>
      </c>
      <c r="C195" t="s">
        <v>140</v>
      </c>
      <c r="D195" t="s">
        <v>2729</v>
      </c>
      <c r="E195">
        <v>0</v>
      </c>
      <c r="F195" t="s">
        <v>126</v>
      </c>
      <c r="G195" t="s">
        <v>1751</v>
      </c>
      <c r="H195" t="s">
        <v>2730</v>
      </c>
      <c r="I195" t="s">
        <v>2731</v>
      </c>
      <c r="J195" t="s">
        <v>2732</v>
      </c>
      <c r="Q195" s="1">
        <v>45734</v>
      </c>
      <c r="R195" t="s">
        <v>229</v>
      </c>
      <c r="S195">
        <v>8</v>
      </c>
    </row>
    <row r="196" spans="1:19" x14ac:dyDescent="0.25">
      <c r="A196" t="s">
        <v>127</v>
      </c>
      <c r="B196" s="1">
        <v>45728</v>
      </c>
      <c r="C196" t="s">
        <v>140</v>
      </c>
      <c r="D196" t="s">
        <v>1515</v>
      </c>
      <c r="E196">
        <v>3.5</v>
      </c>
      <c r="F196" t="s">
        <v>126</v>
      </c>
      <c r="G196" t="s">
        <v>1751</v>
      </c>
      <c r="H196" t="s">
        <v>2740</v>
      </c>
      <c r="I196" t="s">
        <v>2741</v>
      </c>
      <c r="J196" t="s">
        <v>2742</v>
      </c>
      <c r="Q196" s="1">
        <v>45734</v>
      </c>
      <c r="R196" t="s">
        <v>141</v>
      </c>
      <c r="S196">
        <v>7</v>
      </c>
    </row>
    <row r="197" spans="1:19" x14ac:dyDescent="0.25">
      <c r="A197" t="s">
        <v>127</v>
      </c>
      <c r="B197" s="1">
        <v>45728</v>
      </c>
      <c r="C197" t="s">
        <v>140</v>
      </c>
      <c r="D197" t="s">
        <v>927</v>
      </c>
      <c r="E197">
        <v>3.5</v>
      </c>
      <c r="F197" t="s">
        <v>126</v>
      </c>
      <c r="G197" t="s">
        <v>1751</v>
      </c>
      <c r="H197" t="s">
        <v>2733</v>
      </c>
      <c r="I197" t="s">
        <v>2734</v>
      </c>
      <c r="J197" t="s">
        <v>2735</v>
      </c>
      <c r="Q197" s="1">
        <v>45734</v>
      </c>
      <c r="R197" t="s">
        <v>231</v>
      </c>
      <c r="S197">
        <v>5</v>
      </c>
    </row>
    <row r="198" spans="1:19" x14ac:dyDescent="0.25">
      <c r="A198" t="s">
        <v>127</v>
      </c>
      <c r="B198" s="1">
        <v>45728</v>
      </c>
      <c r="C198" t="s">
        <v>140</v>
      </c>
      <c r="D198" t="s">
        <v>774</v>
      </c>
      <c r="E198">
        <v>3.5</v>
      </c>
      <c r="F198" t="s">
        <v>126</v>
      </c>
      <c r="G198" t="s">
        <v>1751</v>
      </c>
      <c r="H198" t="s">
        <v>2723</v>
      </c>
      <c r="I198" t="s">
        <v>2724</v>
      </c>
      <c r="J198" t="s">
        <v>2725</v>
      </c>
      <c r="Q198" s="1">
        <v>45734</v>
      </c>
      <c r="R198" t="s">
        <v>147</v>
      </c>
      <c r="S198">
        <v>3</v>
      </c>
    </row>
    <row r="199" spans="1:19" x14ac:dyDescent="0.25">
      <c r="A199" t="s">
        <v>127</v>
      </c>
      <c r="B199" s="1">
        <v>45728</v>
      </c>
      <c r="C199" t="s">
        <v>140</v>
      </c>
      <c r="D199" t="s">
        <v>2736</v>
      </c>
      <c r="E199">
        <v>3.5</v>
      </c>
      <c r="F199" t="s">
        <v>126</v>
      </c>
      <c r="G199" t="s">
        <v>1751</v>
      </c>
      <c r="H199" t="s">
        <v>2737</v>
      </c>
      <c r="I199" t="s">
        <v>2738</v>
      </c>
      <c r="J199" t="s">
        <v>2739</v>
      </c>
      <c r="Q199" s="1">
        <v>45734</v>
      </c>
      <c r="R199" t="s">
        <v>236</v>
      </c>
      <c r="S199">
        <v>8</v>
      </c>
    </row>
    <row r="200" spans="1:19" x14ac:dyDescent="0.25">
      <c r="A200" t="s">
        <v>127</v>
      </c>
      <c r="B200" s="1">
        <v>45728</v>
      </c>
      <c r="C200" t="s">
        <v>140</v>
      </c>
      <c r="D200" t="s">
        <v>763</v>
      </c>
      <c r="E200">
        <v>3.5</v>
      </c>
      <c r="F200" t="s">
        <v>126</v>
      </c>
      <c r="G200" t="s">
        <v>1751</v>
      </c>
      <c r="H200" t="s">
        <v>2720</v>
      </c>
      <c r="I200" t="s">
        <v>2721</v>
      </c>
      <c r="J200" t="s">
        <v>2722</v>
      </c>
      <c r="Q200" s="1">
        <v>45734</v>
      </c>
      <c r="R200" t="s">
        <v>237</v>
      </c>
      <c r="S200">
        <v>5</v>
      </c>
    </row>
    <row r="201" spans="1:19" x14ac:dyDescent="0.25">
      <c r="A201" t="s">
        <v>127</v>
      </c>
      <c r="B201" s="1">
        <v>45728</v>
      </c>
      <c r="C201" t="s">
        <v>140</v>
      </c>
      <c r="D201" t="s">
        <v>534</v>
      </c>
      <c r="E201">
        <v>3.5</v>
      </c>
      <c r="F201" t="s">
        <v>126</v>
      </c>
      <c r="G201" t="s">
        <v>1751</v>
      </c>
      <c r="H201" t="s">
        <v>2726</v>
      </c>
      <c r="I201" t="s">
        <v>2727</v>
      </c>
      <c r="J201" t="s">
        <v>2728</v>
      </c>
      <c r="Q201" s="1">
        <v>45734</v>
      </c>
      <c r="R201" t="s">
        <v>283</v>
      </c>
      <c r="S201">
        <v>6</v>
      </c>
    </row>
    <row r="202" spans="1:19" x14ac:dyDescent="0.25">
      <c r="A202" t="s">
        <v>127</v>
      </c>
      <c r="B202" s="1">
        <v>45728</v>
      </c>
      <c r="C202" t="s">
        <v>140</v>
      </c>
      <c r="D202" t="s">
        <v>893</v>
      </c>
      <c r="E202">
        <v>3.5</v>
      </c>
      <c r="F202" t="s">
        <v>126</v>
      </c>
      <c r="G202" t="s">
        <v>1751</v>
      </c>
      <c r="H202" t="s">
        <v>2746</v>
      </c>
      <c r="I202" t="s">
        <v>2747</v>
      </c>
      <c r="J202" t="s">
        <v>2748</v>
      </c>
      <c r="Q202" s="1">
        <v>45734</v>
      </c>
      <c r="R202" t="s">
        <v>337</v>
      </c>
      <c r="S202">
        <v>8</v>
      </c>
    </row>
    <row r="203" spans="1:19" x14ac:dyDescent="0.25">
      <c r="A203" t="s">
        <v>127</v>
      </c>
      <c r="B203" s="1">
        <v>45729</v>
      </c>
      <c r="C203" t="s">
        <v>140</v>
      </c>
      <c r="D203" t="s">
        <v>258</v>
      </c>
      <c r="E203">
        <v>3.5</v>
      </c>
      <c r="F203" t="s">
        <v>126</v>
      </c>
      <c r="G203" t="s">
        <v>1752</v>
      </c>
      <c r="H203" t="s">
        <v>2771</v>
      </c>
      <c r="I203" t="s">
        <v>2772</v>
      </c>
      <c r="J203" t="s">
        <v>2773</v>
      </c>
      <c r="Q203" s="1">
        <v>45734</v>
      </c>
      <c r="R203" t="s">
        <v>263</v>
      </c>
      <c r="S203">
        <v>8</v>
      </c>
    </row>
    <row r="204" spans="1:19" x14ac:dyDescent="0.25">
      <c r="A204" t="s">
        <v>127</v>
      </c>
      <c r="B204" s="1">
        <v>45729</v>
      </c>
      <c r="C204" t="s">
        <v>140</v>
      </c>
      <c r="D204" t="s">
        <v>1644</v>
      </c>
      <c r="E204">
        <v>3.5</v>
      </c>
      <c r="F204" t="s">
        <v>126</v>
      </c>
      <c r="G204" t="s">
        <v>1752</v>
      </c>
      <c r="H204" t="s">
        <v>2759</v>
      </c>
      <c r="I204" t="s">
        <v>2760</v>
      </c>
      <c r="J204" t="s">
        <v>2761</v>
      </c>
      <c r="Q204" s="1">
        <v>45734</v>
      </c>
      <c r="R204" t="s">
        <v>238</v>
      </c>
      <c r="S204">
        <v>11</v>
      </c>
    </row>
    <row r="205" spans="1:19" x14ac:dyDescent="0.25">
      <c r="A205" t="s">
        <v>127</v>
      </c>
      <c r="B205" s="1">
        <v>45729</v>
      </c>
      <c r="C205" t="s">
        <v>140</v>
      </c>
      <c r="D205" t="s">
        <v>334</v>
      </c>
      <c r="E205">
        <v>3.5</v>
      </c>
      <c r="F205" t="s">
        <v>126</v>
      </c>
      <c r="G205" t="s">
        <v>1752</v>
      </c>
      <c r="H205" t="s">
        <v>2756</v>
      </c>
      <c r="I205" t="s">
        <v>2757</v>
      </c>
      <c r="J205" t="s">
        <v>2758</v>
      </c>
      <c r="Q205" s="1">
        <v>45734</v>
      </c>
      <c r="R205" t="s">
        <v>239</v>
      </c>
      <c r="S205">
        <v>9</v>
      </c>
    </row>
    <row r="206" spans="1:19" x14ac:dyDescent="0.25">
      <c r="A206" t="s">
        <v>127</v>
      </c>
      <c r="B206" s="1">
        <v>45729</v>
      </c>
      <c r="C206" t="s">
        <v>140</v>
      </c>
      <c r="D206" t="s">
        <v>2389</v>
      </c>
      <c r="E206">
        <v>3.5</v>
      </c>
      <c r="F206" t="s">
        <v>126</v>
      </c>
      <c r="G206" t="s">
        <v>1752</v>
      </c>
      <c r="H206" t="s">
        <v>2768</v>
      </c>
      <c r="I206" t="s">
        <v>2769</v>
      </c>
      <c r="J206" t="s">
        <v>2770</v>
      </c>
      <c r="Q206" s="1">
        <v>45734</v>
      </c>
      <c r="R206" t="s">
        <v>240</v>
      </c>
      <c r="S206">
        <v>5</v>
      </c>
    </row>
    <row r="207" spans="1:19" x14ac:dyDescent="0.25">
      <c r="A207" t="s">
        <v>127</v>
      </c>
      <c r="B207" s="1">
        <v>45729</v>
      </c>
      <c r="C207" t="s">
        <v>140</v>
      </c>
      <c r="D207" t="s">
        <v>2752</v>
      </c>
      <c r="E207">
        <v>3.5</v>
      </c>
      <c r="F207" t="s">
        <v>126</v>
      </c>
      <c r="G207" t="s">
        <v>1752</v>
      </c>
      <c r="H207" t="s">
        <v>2753</v>
      </c>
      <c r="I207" t="s">
        <v>2754</v>
      </c>
      <c r="J207" t="s">
        <v>2755</v>
      </c>
      <c r="Q207" s="1">
        <v>45734</v>
      </c>
      <c r="R207" t="s">
        <v>286</v>
      </c>
      <c r="S207">
        <v>9</v>
      </c>
    </row>
    <row r="208" spans="1:19" x14ac:dyDescent="0.25">
      <c r="A208" t="s">
        <v>127</v>
      </c>
      <c r="B208" s="1">
        <v>45729</v>
      </c>
      <c r="C208" t="s">
        <v>140</v>
      </c>
      <c r="D208" t="s">
        <v>607</v>
      </c>
      <c r="E208">
        <v>3.5</v>
      </c>
      <c r="F208" t="s">
        <v>126</v>
      </c>
      <c r="G208" t="s">
        <v>1752</v>
      </c>
      <c r="H208" t="s">
        <v>2749</v>
      </c>
      <c r="I208" t="s">
        <v>2750</v>
      </c>
      <c r="J208" t="s">
        <v>2751</v>
      </c>
      <c r="Q208" s="1">
        <v>45734</v>
      </c>
      <c r="R208" t="s">
        <v>1416</v>
      </c>
      <c r="S208">
        <v>9</v>
      </c>
    </row>
    <row r="209" spans="1:19" x14ac:dyDescent="0.25">
      <c r="A209" t="s">
        <v>127</v>
      </c>
      <c r="B209" s="1">
        <v>45729</v>
      </c>
      <c r="C209" t="s">
        <v>140</v>
      </c>
      <c r="D209" t="s">
        <v>2762</v>
      </c>
      <c r="E209">
        <v>3.5</v>
      </c>
      <c r="F209" t="s">
        <v>126</v>
      </c>
      <c r="G209" t="s">
        <v>1752</v>
      </c>
      <c r="H209" t="s">
        <v>2763</v>
      </c>
      <c r="I209" t="s">
        <v>2764</v>
      </c>
      <c r="J209" t="s">
        <v>2765</v>
      </c>
      <c r="Q209" s="1">
        <v>45734</v>
      </c>
      <c r="R209" t="s">
        <v>67</v>
      </c>
      <c r="S209">
        <v>11</v>
      </c>
    </row>
    <row r="210" spans="1:19" x14ac:dyDescent="0.25">
      <c r="A210" t="s">
        <v>127</v>
      </c>
      <c r="B210" s="1">
        <v>45729</v>
      </c>
      <c r="C210" t="s">
        <v>140</v>
      </c>
      <c r="D210" t="s">
        <v>367</v>
      </c>
      <c r="E210">
        <v>3.5</v>
      </c>
      <c r="F210" t="s">
        <v>126</v>
      </c>
      <c r="G210" t="s">
        <v>1752</v>
      </c>
      <c r="H210" t="s">
        <v>2766</v>
      </c>
      <c r="I210" t="s">
        <v>2767</v>
      </c>
      <c r="J210" t="s">
        <v>2767</v>
      </c>
      <c r="Q210" s="1">
        <v>45734</v>
      </c>
      <c r="R210" t="s">
        <v>1368</v>
      </c>
      <c r="S210">
        <v>15</v>
      </c>
    </row>
    <row r="211" spans="1:19" x14ac:dyDescent="0.25">
      <c r="A211" t="s">
        <v>127</v>
      </c>
      <c r="B211" s="1">
        <v>45730</v>
      </c>
      <c r="C211" t="s">
        <v>140</v>
      </c>
      <c r="D211" t="s">
        <v>1681</v>
      </c>
      <c r="E211">
        <v>3.5</v>
      </c>
      <c r="F211" t="s">
        <v>126</v>
      </c>
      <c r="G211" t="s">
        <v>1753</v>
      </c>
      <c r="H211" t="s">
        <v>2784</v>
      </c>
      <c r="I211" t="s">
        <v>2785</v>
      </c>
      <c r="J211" t="s">
        <v>2786</v>
      </c>
      <c r="Q211" s="1">
        <v>45734</v>
      </c>
      <c r="R211" t="s">
        <v>1430</v>
      </c>
      <c r="S211">
        <v>8</v>
      </c>
    </row>
    <row r="212" spans="1:19" x14ac:dyDescent="0.25">
      <c r="A212" t="s">
        <v>127</v>
      </c>
      <c r="B212" s="1">
        <v>45730</v>
      </c>
      <c r="C212" t="s">
        <v>140</v>
      </c>
      <c r="D212" t="s">
        <v>647</v>
      </c>
      <c r="E212">
        <v>3.5</v>
      </c>
      <c r="F212" t="s">
        <v>126</v>
      </c>
      <c r="G212" t="s">
        <v>1753</v>
      </c>
      <c r="H212" t="s">
        <v>2790</v>
      </c>
      <c r="I212" t="s">
        <v>2791</v>
      </c>
      <c r="J212" t="s">
        <v>2792</v>
      </c>
      <c r="Q212" s="1">
        <v>45735</v>
      </c>
      <c r="R212" t="s">
        <v>136</v>
      </c>
      <c r="S212">
        <v>12</v>
      </c>
    </row>
    <row r="213" spans="1:19" x14ac:dyDescent="0.25">
      <c r="A213" t="s">
        <v>127</v>
      </c>
      <c r="B213" s="1">
        <v>45730</v>
      </c>
      <c r="C213" t="s">
        <v>140</v>
      </c>
      <c r="D213" t="s">
        <v>608</v>
      </c>
      <c r="E213">
        <v>3.5</v>
      </c>
      <c r="F213" t="s">
        <v>126</v>
      </c>
      <c r="G213" t="s">
        <v>1753</v>
      </c>
      <c r="H213" t="s">
        <v>2774</v>
      </c>
      <c r="I213" t="s">
        <v>2775</v>
      </c>
      <c r="J213" t="s">
        <v>2776</v>
      </c>
      <c r="Q213" s="1">
        <v>45735</v>
      </c>
      <c r="R213" t="s">
        <v>138</v>
      </c>
      <c r="S213">
        <v>5</v>
      </c>
    </row>
    <row r="214" spans="1:19" x14ac:dyDescent="0.25">
      <c r="A214" t="s">
        <v>127</v>
      </c>
      <c r="B214" s="1">
        <v>45730</v>
      </c>
      <c r="C214" t="s">
        <v>140</v>
      </c>
      <c r="D214" t="s">
        <v>694</v>
      </c>
      <c r="E214">
        <v>3.5</v>
      </c>
      <c r="F214" t="s">
        <v>126</v>
      </c>
      <c r="G214" t="s">
        <v>1753</v>
      </c>
      <c r="H214" t="s">
        <v>2807</v>
      </c>
      <c r="I214" t="s">
        <v>2808</v>
      </c>
      <c r="J214" t="s">
        <v>2809</v>
      </c>
      <c r="Q214" s="1">
        <v>45735</v>
      </c>
      <c r="R214" t="s">
        <v>154</v>
      </c>
      <c r="S214">
        <v>13</v>
      </c>
    </row>
    <row r="215" spans="1:19" x14ac:dyDescent="0.25">
      <c r="A215" t="s">
        <v>127</v>
      </c>
      <c r="B215" s="1">
        <v>45730</v>
      </c>
      <c r="C215" t="s">
        <v>140</v>
      </c>
      <c r="D215" t="s">
        <v>226</v>
      </c>
      <c r="E215">
        <v>3.5</v>
      </c>
      <c r="F215" t="s">
        <v>126</v>
      </c>
      <c r="G215" t="s">
        <v>1753</v>
      </c>
      <c r="H215" t="s">
        <v>2781</v>
      </c>
      <c r="I215" t="s">
        <v>2782</v>
      </c>
      <c r="J215" t="s">
        <v>2783</v>
      </c>
      <c r="Q215" s="1">
        <v>45735</v>
      </c>
      <c r="R215" t="s">
        <v>211</v>
      </c>
      <c r="S215">
        <v>8</v>
      </c>
    </row>
    <row r="216" spans="1:19" x14ac:dyDescent="0.25">
      <c r="A216" t="s">
        <v>127</v>
      </c>
      <c r="B216" s="1">
        <v>45730</v>
      </c>
      <c r="C216" t="s">
        <v>140</v>
      </c>
      <c r="D216" t="s">
        <v>823</v>
      </c>
      <c r="E216">
        <v>3.5</v>
      </c>
      <c r="F216" t="s">
        <v>126</v>
      </c>
      <c r="G216" t="s">
        <v>1753</v>
      </c>
      <c r="H216" t="s">
        <v>2810</v>
      </c>
      <c r="I216" t="s">
        <v>2811</v>
      </c>
      <c r="J216" t="s">
        <v>2811</v>
      </c>
      <c r="Q216" s="1">
        <v>45735</v>
      </c>
      <c r="R216" t="s">
        <v>212</v>
      </c>
      <c r="S216">
        <v>11</v>
      </c>
    </row>
    <row r="217" spans="1:19" x14ac:dyDescent="0.25">
      <c r="A217" t="s">
        <v>127</v>
      </c>
      <c r="B217" s="1">
        <v>45730</v>
      </c>
      <c r="C217" t="s">
        <v>140</v>
      </c>
      <c r="D217" t="s">
        <v>436</v>
      </c>
      <c r="E217">
        <v>3.5</v>
      </c>
      <c r="F217" t="s">
        <v>126</v>
      </c>
      <c r="G217" t="s">
        <v>1753</v>
      </c>
      <c r="H217" t="s">
        <v>2799</v>
      </c>
      <c r="I217" t="s">
        <v>2800</v>
      </c>
      <c r="J217" t="s">
        <v>2801</v>
      </c>
      <c r="Q217" s="1">
        <v>45735</v>
      </c>
      <c r="R217" t="s">
        <v>151</v>
      </c>
      <c r="S217">
        <v>8</v>
      </c>
    </row>
    <row r="218" spans="1:19" x14ac:dyDescent="0.25">
      <c r="A218" t="s">
        <v>127</v>
      </c>
      <c r="B218" s="1">
        <v>45730</v>
      </c>
      <c r="C218" t="s">
        <v>140</v>
      </c>
      <c r="D218" t="s">
        <v>1524</v>
      </c>
      <c r="E218">
        <v>3.5</v>
      </c>
      <c r="F218" t="s">
        <v>126</v>
      </c>
      <c r="G218" t="s">
        <v>1753</v>
      </c>
      <c r="H218" t="s">
        <v>2796</v>
      </c>
      <c r="I218" t="s">
        <v>2797</v>
      </c>
      <c r="J218" t="s">
        <v>2798</v>
      </c>
      <c r="Q218" s="1">
        <v>45735</v>
      </c>
      <c r="R218" t="s">
        <v>245</v>
      </c>
      <c r="S218">
        <v>8</v>
      </c>
    </row>
    <row r="219" spans="1:19" x14ac:dyDescent="0.25">
      <c r="A219" t="s">
        <v>127</v>
      </c>
      <c r="B219" s="1">
        <v>45730</v>
      </c>
      <c r="C219" t="s">
        <v>140</v>
      </c>
      <c r="D219" t="s">
        <v>649</v>
      </c>
      <c r="E219">
        <v>3.5</v>
      </c>
      <c r="F219" t="s">
        <v>126</v>
      </c>
      <c r="G219" t="s">
        <v>1753</v>
      </c>
      <c r="H219" t="s">
        <v>2787</v>
      </c>
      <c r="I219" t="s">
        <v>2788</v>
      </c>
      <c r="J219" t="s">
        <v>2789</v>
      </c>
      <c r="Q219" s="1">
        <v>45735</v>
      </c>
      <c r="R219" t="s">
        <v>217</v>
      </c>
      <c r="S219">
        <v>8</v>
      </c>
    </row>
    <row r="220" spans="1:19" x14ac:dyDescent="0.25">
      <c r="A220" t="s">
        <v>127</v>
      </c>
      <c r="B220" s="1">
        <v>45730</v>
      </c>
      <c r="C220" t="s">
        <v>140</v>
      </c>
      <c r="D220" t="s">
        <v>1601</v>
      </c>
      <c r="E220">
        <v>3.5</v>
      </c>
      <c r="F220" t="s">
        <v>126</v>
      </c>
      <c r="G220" t="s">
        <v>1753</v>
      </c>
      <c r="H220" t="s">
        <v>2802</v>
      </c>
      <c r="I220" t="s">
        <v>2779</v>
      </c>
      <c r="J220" t="s">
        <v>2803</v>
      </c>
      <c r="Q220" s="1">
        <v>45735</v>
      </c>
      <c r="R220" t="s">
        <v>221</v>
      </c>
      <c r="S220">
        <v>12</v>
      </c>
    </row>
    <row r="221" spans="1:19" x14ac:dyDescent="0.25">
      <c r="A221" t="s">
        <v>127</v>
      </c>
      <c r="B221" s="1">
        <v>45730</v>
      </c>
      <c r="C221" t="s">
        <v>140</v>
      </c>
      <c r="D221" t="s">
        <v>618</v>
      </c>
      <c r="E221">
        <v>3.5</v>
      </c>
      <c r="F221" t="s">
        <v>126</v>
      </c>
      <c r="G221" t="s">
        <v>1753</v>
      </c>
      <c r="H221" t="s">
        <v>2793</v>
      </c>
      <c r="I221" t="s">
        <v>2794</v>
      </c>
      <c r="J221" t="s">
        <v>2795</v>
      </c>
      <c r="Q221" s="1">
        <v>45735</v>
      </c>
      <c r="R221" t="s">
        <v>143</v>
      </c>
      <c r="S221">
        <v>10</v>
      </c>
    </row>
    <row r="222" spans="1:19" x14ac:dyDescent="0.25">
      <c r="A222" t="s">
        <v>127</v>
      </c>
      <c r="B222" s="1">
        <v>45730</v>
      </c>
      <c r="C222" t="s">
        <v>140</v>
      </c>
      <c r="D222" t="s">
        <v>421</v>
      </c>
      <c r="E222">
        <v>3.5</v>
      </c>
      <c r="F222" t="s">
        <v>126</v>
      </c>
      <c r="G222" t="s">
        <v>1753</v>
      </c>
      <c r="H222" t="s">
        <v>2804</v>
      </c>
      <c r="I222" t="s">
        <v>2805</v>
      </c>
      <c r="J222" t="s">
        <v>2806</v>
      </c>
      <c r="Q222" s="1">
        <v>45735</v>
      </c>
      <c r="R222" t="s">
        <v>223</v>
      </c>
      <c r="S222">
        <v>7</v>
      </c>
    </row>
    <row r="223" spans="1:19" x14ac:dyDescent="0.25">
      <c r="A223" t="s">
        <v>127</v>
      </c>
      <c r="B223" s="1">
        <v>45730</v>
      </c>
      <c r="C223" t="s">
        <v>140</v>
      </c>
      <c r="D223" t="s">
        <v>2777</v>
      </c>
      <c r="E223">
        <v>3.5</v>
      </c>
      <c r="F223" t="s">
        <v>126</v>
      </c>
      <c r="G223" t="s">
        <v>1753</v>
      </c>
      <c r="H223" t="s">
        <v>2778</v>
      </c>
      <c r="I223" t="s">
        <v>2779</v>
      </c>
      <c r="J223" t="s">
        <v>2780</v>
      </c>
      <c r="Q223" s="1">
        <v>45735</v>
      </c>
      <c r="R223" t="s">
        <v>145</v>
      </c>
      <c r="S223">
        <v>14</v>
      </c>
    </row>
    <row r="224" spans="1:19" x14ac:dyDescent="0.25">
      <c r="A224" t="s">
        <v>127</v>
      </c>
      <c r="B224" s="1">
        <v>45731</v>
      </c>
      <c r="C224" t="s">
        <v>140</v>
      </c>
      <c r="D224" t="s">
        <v>382</v>
      </c>
      <c r="E224">
        <v>3.5</v>
      </c>
      <c r="F224" t="s">
        <v>126</v>
      </c>
      <c r="G224" t="s">
        <v>1755</v>
      </c>
      <c r="H224" t="s">
        <v>2825</v>
      </c>
      <c r="I224" t="s">
        <v>2826</v>
      </c>
      <c r="J224" t="s">
        <v>2826</v>
      </c>
      <c r="Q224" s="1">
        <v>45735</v>
      </c>
      <c r="R224" t="s">
        <v>140</v>
      </c>
      <c r="S224">
        <v>10</v>
      </c>
    </row>
    <row r="225" spans="1:19" x14ac:dyDescent="0.25">
      <c r="A225" t="s">
        <v>127</v>
      </c>
      <c r="B225" s="1">
        <v>45731</v>
      </c>
      <c r="C225" t="s">
        <v>140</v>
      </c>
      <c r="D225" t="s">
        <v>397</v>
      </c>
      <c r="E225">
        <v>3.5</v>
      </c>
      <c r="F225" t="s">
        <v>126</v>
      </c>
      <c r="G225" t="s">
        <v>1755</v>
      </c>
      <c r="H225" t="s">
        <v>2827</v>
      </c>
      <c r="I225" t="s">
        <v>2828</v>
      </c>
      <c r="J225" t="s">
        <v>2829</v>
      </c>
      <c r="Q225" s="1">
        <v>45735</v>
      </c>
      <c r="R225" t="s">
        <v>173</v>
      </c>
      <c r="S225">
        <v>8</v>
      </c>
    </row>
    <row r="226" spans="1:19" x14ac:dyDescent="0.25">
      <c r="A226" t="s">
        <v>127</v>
      </c>
      <c r="B226" s="1">
        <v>45731</v>
      </c>
      <c r="C226" t="s">
        <v>140</v>
      </c>
      <c r="D226" t="s">
        <v>453</v>
      </c>
      <c r="E226">
        <v>3.5</v>
      </c>
      <c r="F226" t="s">
        <v>126</v>
      </c>
      <c r="G226" t="s">
        <v>1755</v>
      </c>
      <c r="H226" t="s">
        <v>2812</v>
      </c>
      <c r="I226" t="s">
        <v>2813</v>
      </c>
      <c r="J226" t="s">
        <v>2814</v>
      </c>
      <c r="Q226" s="1">
        <v>45735</v>
      </c>
      <c r="R226" t="s">
        <v>229</v>
      </c>
      <c r="S226">
        <v>6</v>
      </c>
    </row>
    <row r="227" spans="1:19" x14ac:dyDescent="0.25">
      <c r="A227" t="s">
        <v>127</v>
      </c>
      <c r="B227" s="1">
        <v>45731</v>
      </c>
      <c r="C227" t="s">
        <v>140</v>
      </c>
      <c r="D227" t="s">
        <v>790</v>
      </c>
      <c r="E227">
        <v>3.5</v>
      </c>
      <c r="F227" t="s">
        <v>126</v>
      </c>
      <c r="G227" t="s">
        <v>1755</v>
      </c>
      <c r="H227" t="s">
        <v>2830</v>
      </c>
      <c r="I227" t="s">
        <v>2831</v>
      </c>
      <c r="J227" t="s">
        <v>2832</v>
      </c>
      <c r="Q227" s="1">
        <v>45735</v>
      </c>
      <c r="R227" t="s">
        <v>141</v>
      </c>
      <c r="S227">
        <v>9</v>
      </c>
    </row>
    <row r="228" spans="1:19" x14ac:dyDescent="0.25">
      <c r="A228" t="s">
        <v>127</v>
      </c>
      <c r="B228" s="1">
        <v>45731</v>
      </c>
      <c r="C228" t="s">
        <v>140</v>
      </c>
      <c r="D228" t="s">
        <v>2821</v>
      </c>
      <c r="E228">
        <v>3.5</v>
      </c>
      <c r="F228" t="s">
        <v>126</v>
      </c>
      <c r="G228" t="s">
        <v>1755</v>
      </c>
      <c r="H228" t="s">
        <v>2822</v>
      </c>
      <c r="I228" t="s">
        <v>2823</v>
      </c>
      <c r="J228" t="s">
        <v>2824</v>
      </c>
      <c r="Q228" s="1">
        <v>45735</v>
      </c>
      <c r="R228" t="s">
        <v>230</v>
      </c>
      <c r="S228">
        <v>4</v>
      </c>
    </row>
    <row r="229" spans="1:19" x14ac:dyDescent="0.25">
      <c r="A229" t="s">
        <v>127</v>
      </c>
      <c r="B229" s="1">
        <v>45731</v>
      </c>
      <c r="C229" t="s">
        <v>140</v>
      </c>
      <c r="D229" t="s">
        <v>487</v>
      </c>
      <c r="E229">
        <v>3.5</v>
      </c>
      <c r="F229" t="s">
        <v>126</v>
      </c>
      <c r="G229" t="s">
        <v>1755</v>
      </c>
      <c r="H229" t="s">
        <v>2833</v>
      </c>
      <c r="I229" t="s">
        <v>2834</v>
      </c>
      <c r="J229" t="s">
        <v>2835</v>
      </c>
      <c r="Q229" s="1">
        <v>45735</v>
      </c>
      <c r="R229" t="s">
        <v>231</v>
      </c>
      <c r="S229">
        <v>8</v>
      </c>
    </row>
    <row r="230" spans="1:19" x14ac:dyDescent="0.25">
      <c r="A230" t="s">
        <v>127</v>
      </c>
      <c r="B230" s="1">
        <v>45731</v>
      </c>
      <c r="C230" t="s">
        <v>140</v>
      </c>
      <c r="D230" t="s">
        <v>1442</v>
      </c>
      <c r="E230">
        <v>3.5</v>
      </c>
      <c r="F230" t="s">
        <v>126</v>
      </c>
      <c r="G230" t="s">
        <v>1755</v>
      </c>
      <c r="H230" t="s">
        <v>2818</v>
      </c>
      <c r="I230" t="s">
        <v>2819</v>
      </c>
      <c r="J230" t="s">
        <v>2820</v>
      </c>
      <c r="Q230" s="1">
        <v>45735</v>
      </c>
      <c r="R230" t="s">
        <v>147</v>
      </c>
      <c r="S230">
        <v>9</v>
      </c>
    </row>
    <row r="231" spans="1:19" x14ac:dyDescent="0.25">
      <c r="A231" t="s">
        <v>127</v>
      </c>
      <c r="B231" s="1">
        <v>45731</v>
      </c>
      <c r="C231" t="s">
        <v>140</v>
      </c>
      <c r="D231" t="s">
        <v>2272</v>
      </c>
      <c r="E231">
        <v>3.5</v>
      </c>
      <c r="F231" t="s">
        <v>126</v>
      </c>
      <c r="G231" t="s">
        <v>1755</v>
      </c>
      <c r="H231" t="s">
        <v>2815</v>
      </c>
      <c r="I231" t="s">
        <v>2816</v>
      </c>
      <c r="J231" t="s">
        <v>2817</v>
      </c>
      <c r="Q231" s="1">
        <v>45735</v>
      </c>
      <c r="R231" t="s">
        <v>234</v>
      </c>
      <c r="S231">
        <v>10</v>
      </c>
    </row>
    <row r="232" spans="1:19" x14ac:dyDescent="0.25">
      <c r="A232" t="s">
        <v>127</v>
      </c>
      <c r="B232" s="1">
        <v>45732</v>
      </c>
      <c r="C232" t="s">
        <v>140</v>
      </c>
      <c r="D232" t="s">
        <v>565</v>
      </c>
      <c r="E232">
        <v>3.5</v>
      </c>
      <c r="F232" t="s">
        <v>126</v>
      </c>
      <c r="G232" t="s">
        <v>1756</v>
      </c>
      <c r="H232" t="s">
        <v>2843</v>
      </c>
      <c r="I232" t="s">
        <v>2844</v>
      </c>
      <c r="J232" t="s">
        <v>2845</v>
      </c>
      <c r="Q232" s="1">
        <v>45735</v>
      </c>
      <c r="R232" t="s">
        <v>236</v>
      </c>
      <c r="S232">
        <v>11</v>
      </c>
    </row>
    <row r="233" spans="1:19" x14ac:dyDescent="0.25">
      <c r="A233" t="s">
        <v>127</v>
      </c>
      <c r="B233" s="1">
        <v>45732</v>
      </c>
      <c r="C233" t="s">
        <v>140</v>
      </c>
      <c r="D233" t="s">
        <v>356</v>
      </c>
      <c r="E233">
        <v>3.5</v>
      </c>
      <c r="F233" t="s">
        <v>126</v>
      </c>
      <c r="G233" t="s">
        <v>1756</v>
      </c>
      <c r="H233" t="s">
        <v>2846</v>
      </c>
      <c r="I233" t="s">
        <v>2847</v>
      </c>
      <c r="J233" t="s">
        <v>2848</v>
      </c>
      <c r="Q233" s="1">
        <v>45735</v>
      </c>
      <c r="R233" t="s">
        <v>337</v>
      </c>
      <c r="S233">
        <v>8</v>
      </c>
    </row>
    <row r="234" spans="1:19" x14ac:dyDescent="0.25">
      <c r="A234" t="s">
        <v>127</v>
      </c>
      <c r="B234" s="1">
        <v>45732</v>
      </c>
      <c r="C234" t="s">
        <v>140</v>
      </c>
      <c r="D234" t="s">
        <v>628</v>
      </c>
      <c r="E234">
        <v>3.5</v>
      </c>
      <c r="F234" t="s">
        <v>126</v>
      </c>
      <c r="G234" t="s">
        <v>1756</v>
      </c>
      <c r="H234" t="s">
        <v>2840</v>
      </c>
      <c r="I234" t="s">
        <v>2841</v>
      </c>
      <c r="J234" t="s">
        <v>2842</v>
      </c>
      <c r="Q234" s="1">
        <v>45735</v>
      </c>
      <c r="R234" t="s">
        <v>263</v>
      </c>
      <c r="S234">
        <v>12</v>
      </c>
    </row>
    <row r="235" spans="1:19" x14ac:dyDescent="0.25">
      <c r="A235" t="s">
        <v>127</v>
      </c>
      <c r="B235" s="1">
        <v>45732</v>
      </c>
      <c r="C235" t="s">
        <v>140</v>
      </c>
      <c r="D235" t="s">
        <v>2836</v>
      </c>
      <c r="E235">
        <v>3.5</v>
      </c>
      <c r="F235" t="s">
        <v>126</v>
      </c>
      <c r="G235" t="s">
        <v>1756</v>
      </c>
      <c r="H235" t="s">
        <v>2837</v>
      </c>
      <c r="I235" t="s">
        <v>2838</v>
      </c>
      <c r="J235" t="s">
        <v>2839</v>
      </c>
      <c r="Q235" s="1">
        <v>45735</v>
      </c>
      <c r="R235" t="s">
        <v>238</v>
      </c>
      <c r="S235">
        <v>6</v>
      </c>
    </row>
    <row r="236" spans="1:19" x14ac:dyDescent="0.25">
      <c r="A236" t="s">
        <v>127</v>
      </c>
      <c r="B236" s="1">
        <v>45726</v>
      </c>
      <c r="C236" t="s">
        <v>209</v>
      </c>
      <c r="D236" t="s">
        <v>301</v>
      </c>
      <c r="E236">
        <v>3.5</v>
      </c>
      <c r="F236" t="s">
        <v>156</v>
      </c>
      <c r="G236" t="s">
        <v>1757</v>
      </c>
      <c r="H236" t="s">
        <v>2862</v>
      </c>
      <c r="I236" t="s">
        <v>2863</v>
      </c>
      <c r="J236" t="s">
        <v>2864</v>
      </c>
      <c r="Q236" s="1">
        <v>45735</v>
      </c>
      <c r="R236" t="s">
        <v>240</v>
      </c>
      <c r="S236">
        <v>14</v>
      </c>
    </row>
    <row r="237" spans="1:19" x14ac:dyDescent="0.25">
      <c r="A237" t="s">
        <v>127</v>
      </c>
      <c r="B237" s="1">
        <v>45726</v>
      </c>
      <c r="C237" t="s">
        <v>209</v>
      </c>
      <c r="D237" t="s">
        <v>597</v>
      </c>
      <c r="E237">
        <v>3.5</v>
      </c>
      <c r="F237" t="s">
        <v>156</v>
      </c>
      <c r="G237" t="s">
        <v>1757</v>
      </c>
      <c r="H237" t="s">
        <v>2856</v>
      </c>
      <c r="I237" t="s">
        <v>2857</v>
      </c>
      <c r="J237" t="s">
        <v>2858</v>
      </c>
      <c r="Q237" s="1">
        <v>45735</v>
      </c>
      <c r="R237" t="s">
        <v>286</v>
      </c>
      <c r="S237">
        <v>9</v>
      </c>
    </row>
    <row r="238" spans="1:19" x14ac:dyDescent="0.25">
      <c r="A238" t="s">
        <v>127</v>
      </c>
      <c r="B238" s="1">
        <v>45726</v>
      </c>
      <c r="C238" t="s">
        <v>209</v>
      </c>
      <c r="D238" t="s">
        <v>643</v>
      </c>
      <c r="E238">
        <v>3.5</v>
      </c>
      <c r="F238" t="s">
        <v>156</v>
      </c>
      <c r="G238" t="s">
        <v>1757</v>
      </c>
      <c r="H238" t="s">
        <v>2862</v>
      </c>
      <c r="I238" t="s">
        <v>2869</v>
      </c>
      <c r="J238" t="s">
        <v>2870</v>
      </c>
      <c r="Q238" s="1">
        <v>45735</v>
      </c>
      <c r="R238" t="s">
        <v>1368</v>
      </c>
      <c r="S238">
        <v>13</v>
      </c>
    </row>
    <row r="239" spans="1:19" x14ac:dyDescent="0.25">
      <c r="A239" t="s">
        <v>127</v>
      </c>
      <c r="B239" s="1">
        <v>45726</v>
      </c>
      <c r="C239" t="s">
        <v>209</v>
      </c>
      <c r="D239" t="s">
        <v>284</v>
      </c>
      <c r="E239">
        <v>3.5</v>
      </c>
      <c r="F239" t="s">
        <v>156</v>
      </c>
      <c r="G239" t="s">
        <v>1757</v>
      </c>
      <c r="H239" t="s">
        <v>2853</v>
      </c>
      <c r="I239" t="s">
        <v>2854</v>
      </c>
      <c r="J239" t="s">
        <v>2855</v>
      </c>
      <c r="Q239" s="1">
        <v>45735</v>
      </c>
      <c r="R239" t="s">
        <v>2102</v>
      </c>
      <c r="S239">
        <v>8</v>
      </c>
    </row>
    <row r="240" spans="1:19" x14ac:dyDescent="0.25">
      <c r="A240" t="s">
        <v>127</v>
      </c>
      <c r="B240" s="1">
        <v>45726</v>
      </c>
      <c r="C240" t="s">
        <v>209</v>
      </c>
      <c r="D240" t="s">
        <v>685</v>
      </c>
      <c r="E240">
        <v>3.5</v>
      </c>
      <c r="F240" t="s">
        <v>156</v>
      </c>
      <c r="G240" t="s">
        <v>1757</v>
      </c>
      <c r="H240" t="s">
        <v>2862</v>
      </c>
      <c r="I240" t="s">
        <v>2871</v>
      </c>
      <c r="J240" t="s">
        <v>2872</v>
      </c>
      <c r="Q240" s="1">
        <v>45737</v>
      </c>
      <c r="R240" t="s">
        <v>136</v>
      </c>
      <c r="S240">
        <v>14</v>
      </c>
    </row>
    <row r="241" spans="1:19" x14ac:dyDescent="0.25">
      <c r="A241" t="s">
        <v>127</v>
      </c>
      <c r="B241" s="1">
        <v>45726</v>
      </c>
      <c r="C241" t="s">
        <v>209</v>
      </c>
      <c r="D241" t="s">
        <v>2849</v>
      </c>
      <c r="E241">
        <v>3.5</v>
      </c>
      <c r="F241" t="s">
        <v>156</v>
      </c>
      <c r="G241" t="s">
        <v>1757</v>
      </c>
      <c r="H241" t="s">
        <v>2850</v>
      </c>
      <c r="I241" t="s">
        <v>2851</v>
      </c>
      <c r="J241" t="s">
        <v>2852</v>
      </c>
      <c r="Q241" s="1">
        <v>45737</v>
      </c>
      <c r="R241" t="s">
        <v>154</v>
      </c>
      <c r="S241">
        <v>8</v>
      </c>
    </row>
    <row r="242" spans="1:19" x14ac:dyDescent="0.25">
      <c r="A242" t="s">
        <v>127</v>
      </c>
      <c r="B242" s="1">
        <v>45726</v>
      </c>
      <c r="C242" t="s">
        <v>209</v>
      </c>
      <c r="D242" t="s">
        <v>2865</v>
      </c>
      <c r="E242">
        <v>3.5</v>
      </c>
      <c r="F242" t="s">
        <v>156</v>
      </c>
      <c r="G242" t="s">
        <v>1757</v>
      </c>
      <c r="H242" t="s">
        <v>2866</v>
      </c>
      <c r="I242" t="s">
        <v>2867</v>
      </c>
      <c r="J242" t="s">
        <v>2868</v>
      </c>
      <c r="Q242" s="1">
        <v>45737</v>
      </c>
      <c r="R242" t="s">
        <v>211</v>
      </c>
      <c r="S242">
        <v>10</v>
      </c>
    </row>
    <row r="243" spans="1:19" x14ac:dyDescent="0.25">
      <c r="A243" t="s">
        <v>127</v>
      </c>
      <c r="B243" s="1">
        <v>45726</v>
      </c>
      <c r="C243" t="s">
        <v>209</v>
      </c>
      <c r="D243" t="s">
        <v>611</v>
      </c>
      <c r="E243">
        <v>3.5</v>
      </c>
      <c r="F243" t="s">
        <v>156</v>
      </c>
      <c r="G243" t="s">
        <v>1757</v>
      </c>
      <c r="H243" t="s">
        <v>2873</v>
      </c>
      <c r="I243" t="s">
        <v>2874</v>
      </c>
      <c r="J243" t="s">
        <v>2875</v>
      </c>
      <c r="Q243" s="1">
        <v>45737</v>
      </c>
      <c r="R243" t="s">
        <v>151</v>
      </c>
      <c r="S243">
        <v>9</v>
      </c>
    </row>
    <row r="244" spans="1:19" x14ac:dyDescent="0.25">
      <c r="A244" t="s">
        <v>127</v>
      </c>
      <c r="B244" s="1">
        <v>45726</v>
      </c>
      <c r="C244" t="s">
        <v>209</v>
      </c>
      <c r="D244" t="s">
        <v>733</v>
      </c>
      <c r="E244">
        <v>3.5</v>
      </c>
      <c r="F244" t="s">
        <v>156</v>
      </c>
      <c r="G244" t="s">
        <v>1757</v>
      </c>
      <c r="H244" t="s">
        <v>2859</v>
      </c>
      <c r="I244" t="s">
        <v>2860</v>
      </c>
      <c r="J244" t="s">
        <v>2861</v>
      </c>
      <c r="Q244" s="1">
        <v>45737</v>
      </c>
      <c r="R244" t="s">
        <v>247</v>
      </c>
      <c r="S244">
        <v>8</v>
      </c>
    </row>
    <row r="245" spans="1:19" x14ac:dyDescent="0.25">
      <c r="A245" t="s">
        <v>127</v>
      </c>
      <c r="B245" s="1">
        <v>45727</v>
      </c>
      <c r="C245" t="s">
        <v>209</v>
      </c>
      <c r="D245" t="s">
        <v>2885</v>
      </c>
      <c r="E245">
        <v>3.5</v>
      </c>
      <c r="F245" t="s">
        <v>156</v>
      </c>
      <c r="G245" t="s">
        <v>1758</v>
      </c>
      <c r="H245" t="s">
        <v>2886</v>
      </c>
      <c r="I245" t="s">
        <v>2887</v>
      </c>
      <c r="J245" t="s">
        <v>2888</v>
      </c>
      <c r="Q245" s="1">
        <v>45737</v>
      </c>
      <c r="R245" t="s">
        <v>249</v>
      </c>
      <c r="S245">
        <v>7</v>
      </c>
    </row>
    <row r="246" spans="1:19" x14ac:dyDescent="0.25">
      <c r="A246" t="s">
        <v>127</v>
      </c>
      <c r="B246" s="1">
        <v>45727</v>
      </c>
      <c r="C246" t="s">
        <v>209</v>
      </c>
      <c r="D246" t="s">
        <v>814</v>
      </c>
      <c r="E246">
        <v>3.5</v>
      </c>
      <c r="F246" t="s">
        <v>156</v>
      </c>
      <c r="G246" t="s">
        <v>1758</v>
      </c>
      <c r="H246" t="s">
        <v>2895</v>
      </c>
      <c r="I246" t="s">
        <v>2896</v>
      </c>
      <c r="J246" t="s">
        <v>2897</v>
      </c>
      <c r="Q246" s="1">
        <v>45737</v>
      </c>
      <c r="R246" t="s">
        <v>217</v>
      </c>
      <c r="S246">
        <v>9</v>
      </c>
    </row>
    <row r="247" spans="1:19" x14ac:dyDescent="0.25">
      <c r="A247" t="s">
        <v>127</v>
      </c>
      <c r="B247" s="1">
        <v>45727</v>
      </c>
      <c r="C247" t="s">
        <v>209</v>
      </c>
      <c r="D247" t="s">
        <v>2898</v>
      </c>
      <c r="E247">
        <v>3.5</v>
      </c>
      <c r="F247" t="s">
        <v>156</v>
      </c>
      <c r="G247" t="s">
        <v>1758</v>
      </c>
      <c r="H247" t="s">
        <v>2899</v>
      </c>
      <c r="I247" t="s">
        <v>2900</v>
      </c>
      <c r="J247" t="s">
        <v>2901</v>
      </c>
      <c r="Q247" s="1">
        <v>45737</v>
      </c>
      <c r="R247" t="s">
        <v>221</v>
      </c>
      <c r="S247">
        <v>13</v>
      </c>
    </row>
    <row r="248" spans="1:19" x14ac:dyDescent="0.25">
      <c r="A248" t="s">
        <v>127</v>
      </c>
      <c r="B248" s="1">
        <v>45727</v>
      </c>
      <c r="C248" t="s">
        <v>209</v>
      </c>
      <c r="D248" t="s">
        <v>536</v>
      </c>
      <c r="E248">
        <v>3.5</v>
      </c>
      <c r="F248" t="s">
        <v>156</v>
      </c>
      <c r="G248" t="s">
        <v>1758</v>
      </c>
      <c r="H248" t="s">
        <v>2882</v>
      </c>
      <c r="I248" t="s">
        <v>2883</v>
      </c>
      <c r="J248" t="s">
        <v>2884</v>
      </c>
      <c r="Q248" s="1">
        <v>45737</v>
      </c>
      <c r="R248" t="s">
        <v>143</v>
      </c>
      <c r="S248">
        <v>8</v>
      </c>
    </row>
    <row r="249" spans="1:19" x14ac:dyDescent="0.25">
      <c r="A249" t="s">
        <v>127</v>
      </c>
      <c r="B249" s="1">
        <v>45727</v>
      </c>
      <c r="C249" t="s">
        <v>209</v>
      </c>
      <c r="D249" t="s">
        <v>2892</v>
      </c>
      <c r="E249">
        <v>3.5</v>
      </c>
      <c r="F249" t="s">
        <v>156</v>
      </c>
      <c r="G249" t="s">
        <v>1758</v>
      </c>
      <c r="H249" t="s">
        <v>2893</v>
      </c>
      <c r="I249" t="s">
        <v>2131</v>
      </c>
      <c r="J249" t="s">
        <v>2894</v>
      </c>
      <c r="Q249" s="1">
        <v>45737</v>
      </c>
      <c r="R249" t="s">
        <v>223</v>
      </c>
      <c r="S249">
        <v>8</v>
      </c>
    </row>
    <row r="250" spans="1:19" x14ac:dyDescent="0.25">
      <c r="A250" t="s">
        <v>127</v>
      </c>
      <c r="B250" s="1">
        <v>45727</v>
      </c>
      <c r="C250" t="s">
        <v>209</v>
      </c>
      <c r="D250" t="s">
        <v>868</v>
      </c>
      <c r="E250">
        <v>3.5</v>
      </c>
      <c r="F250" t="s">
        <v>156</v>
      </c>
      <c r="G250" t="s">
        <v>1758</v>
      </c>
      <c r="H250" t="s">
        <v>2879</v>
      </c>
      <c r="I250" t="s">
        <v>2880</v>
      </c>
      <c r="J250" t="s">
        <v>2881</v>
      </c>
      <c r="Q250" s="1">
        <v>45737</v>
      </c>
      <c r="R250" t="s">
        <v>145</v>
      </c>
      <c r="S250">
        <v>13</v>
      </c>
    </row>
    <row r="251" spans="1:19" x14ac:dyDescent="0.25">
      <c r="A251" t="s">
        <v>127</v>
      </c>
      <c r="B251" s="1">
        <v>45727</v>
      </c>
      <c r="C251" t="s">
        <v>209</v>
      </c>
      <c r="D251" t="s">
        <v>1466</v>
      </c>
      <c r="E251">
        <v>3.5</v>
      </c>
      <c r="F251" t="s">
        <v>156</v>
      </c>
      <c r="G251" t="s">
        <v>1758</v>
      </c>
      <c r="H251" t="s">
        <v>2876</v>
      </c>
      <c r="I251" t="s">
        <v>2877</v>
      </c>
      <c r="J251" t="s">
        <v>2878</v>
      </c>
      <c r="Q251" s="1">
        <v>45737</v>
      </c>
      <c r="R251" t="s">
        <v>140</v>
      </c>
      <c r="S251">
        <v>11</v>
      </c>
    </row>
    <row r="252" spans="1:19" x14ac:dyDescent="0.25">
      <c r="A252" t="s">
        <v>127</v>
      </c>
      <c r="B252" s="1">
        <v>45727</v>
      </c>
      <c r="C252" t="s">
        <v>209</v>
      </c>
      <c r="D252" t="s">
        <v>284</v>
      </c>
      <c r="E252">
        <v>3.5</v>
      </c>
      <c r="F252" t="s">
        <v>156</v>
      </c>
      <c r="G252" t="s">
        <v>1758</v>
      </c>
      <c r="H252" t="s">
        <v>2889</v>
      </c>
      <c r="I252" t="s">
        <v>2890</v>
      </c>
      <c r="J252" t="s">
        <v>2891</v>
      </c>
      <c r="Q252" s="1">
        <v>45737</v>
      </c>
      <c r="R252" t="s">
        <v>173</v>
      </c>
      <c r="S252">
        <v>9</v>
      </c>
    </row>
    <row r="253" spans="1:19" x14ac:dyDescent="0.25">
      <c r="A253" t="s">
        <v>127</v>
      </c>
      <c r="B253" s="1">
        <v>45728</v>
      </c>
      <c r="C253" t="s">
        <v>209</v>
      </c>
      <c r="D253" t="s">
        <v>365</v>
      </c>
      <c r="E253">
        <v>3.5</v>
      </c>
      <c r="F253" t="s">
        <v>156</v>
      </c>
      <c r="G253" t="s">
        <v>1759</v>
      </c>
      <c r="H253" t="s">
        <v>2912</v>
      </c>
      <c r="I253" t="s">
        <v>2913</v>
      </c>
      <c r="J253" t="s">
        <v>2914</v>
      </c>
      <c r="Q253" s="1">
        <v>45737</v>
      </c>
      <c r="R253" t="s">
        <v>229</v>
      </c>
      <c r="S253">
        <v>8</v>
      </c>
    </row>
    <row r="254" spans="1:19" x14ac:dyDescent="0.25">
      <c r="A254" t="s">
        <v>127</v>
      </c>
      <c r="B254" s="1">
        <v>45728</v>
      </c>
      <c r="C254" t="s">
        <v>209</v>
      </c>
      <c r="D254" t="s">
        <v>2921</v>
      </c>
      <c r="E254">
        <v>3.5</v>
      </c>
      <c r="F254" t="s">
        <v>156</v>
      </c>
      <c r="G254" t="s">
        <v>1759</v>
      </c>
      <c r="H254" t="s">
        <v>2922</v>
      </c>
      <c r="I254" t="s">
        <v>2923</v>
      </c>
      <c r="J254" t="s">
        <v>2924</v>
      </c>
      <c r="Q254" s="1">
        <v>45737</v>
      </c>
      <c r="R254" t="s">
        <v>230</v>
      </c>
      <c r="S254">
        <v>6</v>
      </c>
    </row>
    <row r="255" spans="1:19" x14ac:dyDescent="0.25">
      <c r="A255" t="s">
        <v>127</v>
      </c>
      <c r="B255" s="1">
        <v>45728</v>
      </c>
      <c r="C255" t="s">
        <v>209</v>
      </c>
      <c r="D255" t="s">
        <v>634</v>
      </c>
      <c r="E255">
        <v>3.5</v>
      </c>
      <c r="F255" t="s">
        <v>156</v>
      </c>
      <c r="G255" t="s">
        <v>1759</v>
      </c>
      <c r="H255" t="s">
        <v>2928</v>
      </c>
      <c r="I255" t="s">
        <v>2929</v>
      </c>
      <c r="J255" t="s">
        <v>2930</v>
      </c>
      <c r="Q255" s="1">
        <v>45737</v>
      </c>
      <c r="R255" t="s">
        <v>231</v>
      </c>
      <c r="S255">
        <v>9</v>
      </c>
    </row>
    <row r="256" spans="1:19" x14ac:dyDescent="0.25">
      <c r="A256" t="s">
        <v>127</v>
      </c>
      <c r="B256" s="1">
        <v>45728</v>
      </c>
      <c r="C256" t="s">
        <v>209</v>
      </c>
      <c r="D256" t="s">
        <v>2908</v>
      </c>
      <c r="E256">
        <v>3.5</v>
      </c>
      <c r="F256" t="s">
        <v>156</v>
      </c>
      <c r="G256" t="s">
        <v>1759</v>
      </c>
      <c r="H256" t="s">
        <v>2909</v>
      </c>
      <c r="I256" t="s">
        <v>2910</v>
      </c>
      <c r="J256" t="s">
        <v>2911</v>
      </c>
      <c r="Q256" s="1">
        <v>45737</v>
      </c>
      <c r="R256" t="s">
        <v>147</v>
      </c>
      <c r="S256">
        <v>4</v>
      </c>
    </row>
    <row r="257" spans="1:19" x14ac:dyDescent="0.25">
      <c r="A257" t="s">
        <v>127</v>
      </c>
      <c r="B257" s="1">
        <v>45728</v>
      </c>
      <c r="C257" t="s">
        <v>209</v>
      </c>
      <c r="D257" t="s">
        <v>1445</v>
      </c>
      <c r="E257">
        <v>3.5</v>
      </c>
      <c r="F257" t="s">
        <v>156</v>
      </c>
      <c r="G257" t="s">
        <v>1759</v>
      </c>
      <c r="H257" t="s">
        <v>2902</v>
      </c>
      <c r="I257" t="s">
        <v>2903</v>
      </c>
      <c r="J257" t="s">
        <v>2904</v>
      </c>
      <c r="Q257" s="1">
        <v>45737</v>
      </c>
      <c r="R257" t="s">
        <v>234</v>
      </c>
      <c r="S257">
        <v>9</v>
      </c>
    </row>
    <row r="258" spans="1:19" x14ac:dyDescent="0.25">
      <c r="A258" t="s">
        <v>127</v>
      </c>
      <c r="B258" s="1">
        <v>45728</v>
      </c>
      <c r="C258" t="s">
        <v>209</v>
      </c>
      <c r="D258" t="s">
        <v>769</v>
      </c>
      <c r="E258">
        <v>3.5</v>
      </c>
      <c r="F258" t="s">
        <v>156</v>
      </c>
      <c r="G258" t="s">
        <v>1759</v>
      </c>
      <c r="H258" t="s">
        <v>2918</v>
      </c>
      <c r="I258" t="s">
        <v>2919</v>
      </c>
      <c r="J258" t="s">
        <v>2920</v>
      </c>
      <c r="Q258" s="1">
        <v>45737</v>
      </c>
      <c r="R258" t="s">
        <v>337</v>
      </c>
      <c r="S258">
        <v>12</v>
      </c>
    </row>
    <row r="259" spans="1:19" x14ac:dyDescent="0.25">
      <c r="A259" t="s">
        <v>127</v>
      </c>
      <c r="B259" s="1">
        <v>45728</v>
      </c>
      <c r="C259" t="s">
        <v>209</v>
      </c>
      <c r="D259" t="s">
        <v>696</v>
      </c>
      <c r="E259">
        <v>3.5</v>
      </c>
      <c r="F259" t="s">
        <v>156</v>
      </c>
      <c r="G259" t="s">
        <v>1759</v>
      </c>
      <c r="H259" t="s">
        <v>2925</v>
      </c>
      <c r="I259" t="s">
        <v>2926</v>
      </c>
      <c r="J259" t="s">
        <v>2927</v>
      </c>
      <c r="Q259" s="1">
        <v>45737</v>
      </c>
      <c r="R259" t="s">
        <v>238</v>
      </c>
      <c r="S259">
        <v>10</v>
      </c>
    </row>
    <row r="260" spans="1:19" x14ac:dyDescent="0.25">
      <c r="A260" t="s">
        <v>127</v>
      </c>
      <c r="B260" s="1">
        <v>45728</v>
      </c>
      <c r="C260" t="s">
        <v>209</v>
      </c>
      <c r="D260" t="s">
        <v>2714</v>
      </c>
      <c r="E260">
        <v>3.5</v>
      </c>
      <c r="F260" t="s">
        <v>156</v>
      </c>
      <c r="G260" t="s">
        <v>1759</v>
      </c>
      <c r="H260" t="s">
        <v>2915</v>
      </c>
      <c r="I260" t="s">
        <v>2916</v>
      </c>
      <c r="J260" t="s">
        <v>2917</v>
      </c>
      <c r="Q260" s="1">
        <v>45737</v>
      </c>
      <c r="R260" t="s">
        <v>286</v>
      </c>
      <c r="S260">
        <v>10</v>
      </c>
    </row>
    <row r="261" spans="1:19" x14ac:dyDescent="0.25">
      <c r="A261" t="s">
        <v>127</v>
      </c>
      <c r="B261" s="1">
        <v>45728</v>
      </c>
      <c r="C261" t="s">
        <v>209</v>
      </c>
      <c r="D261" t="s">
        <v>305</v>
      </c>
      <c r="E261">
        <v>3.5</v>
      </c>
      <c r="F261" t="s">
        <v>156</v>
      </c>
      <c r="G261" t="s">
        <v>1759</v>
      </c>
      <c r="H261" t="s">
        <v>2905</v>
      </c>
      <c r="I261" t="s">
        <v>2906</v>
      </c>
      <c r="J261" t="s">
        <v>2907</v>
      </c>
      <c r="Q261" s="1">
        <v>45737</v>
      </c>
      <c r="R261" t="s">
        <v>190</v>
      </c>
      <c r="S261">
        <v>9</v>
      </c>
    </row>
    <row r="262" spans="1:19" x14ac:dyDescent="0.25">
      <c r="A262" t="s">
        <v>127</v>
      </c>
      <c r="B262" s="1">
        <v>45729</v>
      </c>
      <c r="C262" t="s">
        <v>209</v>
      </c>
      <c r="D262" t="s">
        <v>2934</v>
      </c>
      <c r="E262">
        <v>3.5</v>
      </c>
      <c r="F262" t="s">
        <v>156</v>
      </c>
      <c r="G262" t="s">
        <v>1760</v>
      </c>
      <c r="H262" t="s">
        <v>2935</v>
      </c>
      <c r="I262" t="s">
        <v>2936</v>
      </c>
      <c r="J262" t="s">
        <v>2937</v>
      </c>
      <c r="Q262" s="1">
        <v>45737</v>
      </c>
      <c r="R262" t="s">
        <v>1416</v>
      </c>
      <c r="S262">
        <v>13</v>
      </c>
    </row>
    <row r="263" spans="1:19" x14ac:dyDescent="0.25">
      <c r="A263" t="s">
        <v>127</v>
      </c>
      <c r="B263" s="1">
        <v>45729</v>
      </c>
      <c r="C263" t="s">
        <v>209</v>
      </c>
      <c r="D263" t="s">
        <v>867</v>
      </c>
      <c r="E263">
        <v>3.5</v>
      </c>
      <c r="F263" t="s">
        <v>156</v>
      </c>
      <c r="G263" t="s">
        <v>1760</v>
      </c>
      <c r="H263" t="s">
        <v>2931</v>
      </c>
      <c r="I263" t="s">
        <v>2932</v>
      </c>
      <c r="J263" t="s">
        <v>2933</v>
      </c>
      <c r="Q263" s="1">
        <v>45737</v>
      </c>
      <c r="R263" t="s">
        <v>67</v>
      </c>
      <c r="S263">
        <v>12</v>
      </c>
    </row>
    <row r="264" spans="1:19" x14ac:dyDescent="0.25">
      <c r="A264" t="s">
        <v>127</v>
      </c>
      <c r="B264" s="1">
        <v>45729</v>
      </c>
      <c r="C264" t="s">
        <v>209</v>
      </c>
      <c r="D264" t="s">
        <v>353</v>
      </c>
      <c r="E264">
        <v>3.5</v>
      </c>
      <c r="F264" t="s">
        <v>156</v>
      </c>
      <c r="G264" t="s">
        <v>1760</v>
      </c>
      <c r="H264" t="s">
        <v>2944</v>
      </c>
      <c r="I264" t="s">
        <v>2945</v>
      </c>
      <c r="J264" t="s">
        <v>2946</v>
      </c>
      <c r="Q264" s="1">
        <v>45737</v>
      </c>
      <c r="R264" t="s">
        <v>1368</v>
      </c>
      <c r="S264">
        <v>10</v>
      </c>
    </row>
    <row r="265" spans="1:19" x14ac:dyDescent="0.25">
      <c r="A265" t="s">
        <v>127</v>
      </c>
      <c r="B265" s="1">
        <v>45729</v>
      </c>
      <c r="C265" t="s">
        <v>209</v>
      </c>
      <c r="D265" t="s">
        <v>902</v>
      </c>
      <c r="E265">
        <v>3.5</v>
      </c>
      <c r="F265" t="s">
        <v>156</v>
      </c>
      <c r="G265" t="s">
        <v>1760</v>
      </c>
      <c r="H265" t="s">
        <v>2953</v>
      </c>
      <c r="I265" t="s">
        <v>2954</v>
      </c>
      <c r="J265" t="s">
        <v>2955</v>
      </c>
      <c r="Q265" s="1">
        <v>45737</v>
      </c>
      <c r="R265" t="s">
        <v>1430</v>
      </c>
      <c r="S265">
        <v>11</v>
      </c>
    </row>
    <row r="266" spans="1:19" x14ac:dyDescent="0.25">
      <c r="A266" t="s">
        <v>127</v>
      </c>
      <c r="B266" s="1">
        <v>45729</v>
      </c>
      <c r="C266" t="s">
        <v>209</v>
      </c>
      <c r="D266" t="s">
        <v>2941</v>
      </c>
      <c r="E266">
        <v>3.5</v>
      </c>
      <c r="F266" t="s">
        <v>156</v>
      </c>
      <c r="G266" t="s">
        <v>1760</v>
      </c>
      <c r="H266" t="s">
        <v>2942</v>
      </c>
      <c r="I266" t="s">
        <v>2943</v>
      </c>
      <c r="J266" t="s">
        <v>2943</v>
      </c>
      <c r="Q266" s="1">
        <v>45737</v>
      </c>
      <c r="R266" t="s">
        <v>2102</v>
      </c>
      <c r="S266">
        <v>2</v>
      </c>
    </row>
    <row r="267" spans="1:19" x14ac:dyDescent="0.25">
      <c r="A267" t="s">
        <v>127</v>
      </c>
      <c r="B267" s="1">
        <v>45729</v>
      </c>
      <c r="C267" t="s">
        <v>209</v>
      </c>
      <c r="D267" t="s">
        <v>592</v>
      </c>
      <c r="E267">
        <v>3.5</v>
      </c>
      <c r="F267" t="s">
        <v>156</v>
      </c>
      <c r="G267" t="s">
        <v>1760</v>
      </c>
      <c r="H267" t="s">
        <v>2950</v>
      </c>
      <c r="I267" t="s">
        <v>2951</v>
      </c>
      <c r="J267" t="s">
        <v>2952</v>
      </c>
      <c r="Q267" s="1">
        <v>45738</v>
      </c>
      <c r="R267" t="s">
        <v>136</v>
      </c>
      <c r="S267">
        <v>9</v>
      </c>
    </row>
    <row r="268" spans="1:19" x14ac:dyDescent="0.25">
      <c r="A268" t="s">
        <v>127</v>
      </c>
      <c r="B268" s="1">
        <v>45729</v>
      </c>
      <c r="C268" t="s">
        <v>209</v>
      </c>
      <c r="D268" t="s">
        <v>466</v>
      </c>
      <c r="E268">
        <v>3.5</v>
      </c>
      <c r="F268" t="s">
        <v>156</v>
      </c>
      <c r="G268" t="s">
        <v>1760</v>
      </c>
      <c r="H268" t="s">
        <v>2938</v>
      </c>
      <c r="I268" t="s">
        <v>2939</v>
      </c>
      <c r="J268" t="s">
        <v>2940</v>
      </c>
      <c r="Q268" s="1">
        <v>45738</v>
      </c>
      <c r="R268" t="s">
        <v>154</v>
      </c>
      <c r="S268">
        <v>9</v>
      </c>
    </row>
    <row r="269" spans="1:19" x14ac:dyDescent="0.25">
      <c r="A269" t="s">
        <v>127</v>
      </c>
      <c r="B269" s="1">
        <v>45729</v>
      </c>
      <c r="C269" t="s">
        <v>209</v>
      </c>
      <c r="D269" t="s">
        <v>1601</v>
      </c>
      <c r="E269">
        <v>3.5</v>
      </c>
      <c r="F269" t="s">
        <v>156</v>
      </c>
      <c r="G269" t="s">
        <v>1760</v>
      </c>
      <c r="H269" t="s">
        <v>2947</v>
      </c>
      <c r="I269" t="s">
        <v>2948</v>
      </c>
      <c r="J269" t="s">
        <v>2949</v>
      </c>
      <c r="Q269" s="1">
        <v>45738</v>
      </c>
      <c r="R269" t="s">
        <v>247</v>
      </c>
      <c r="S269">
        <v>4</v>
      </c>
    </row>
    <row r="270" spans="1:19" x14ac:dyDescent="0.25">
      <c r="A270" t="s">
        <v>127</v>
      </c>
      <c r="B270" s="1">
        <v>45730</v>
      </c>
      <c r="C270" t="s">
        <v>209</v>
      </c>
      <c r="D270" t="s">
        <v>448</v>
      </c>
      <c r="E270">
        <v>3.5</v>
      </c>
      <c r="F270" t="s">
        <v>156</v>
      </c>
      <c r="G270" t="s">
        <v>1761</v>
      </c>
      <c r="H270" t="s">
        <v>2963</v>
      </c>
      <c r="I270" t="s">
        <v>2964</v>
      </c>
      <c r="J270" t="s">
        <v>2965</v>
      </c>
      <c r="Q270" s="1">
        <v>45738</v>
      </c>
      <c r="R270" t="s">
        <v>249</v>
      </c>
      <c r="S270">
        <v>9</v>
      </c>
    </row>
    <row r="271" spans="1:19" x14ac:dyDescent="0.25">
      <c r="A271" t="s">
        <v>127</v>
      </c>
      <c r="B271" s="1">
        <v>45730</v>
      </c>
      <c r="C271" t="s">
        <v>209</v>
      </c>
      <c r="D271" t="s">
        <v>361</v>
      </c>
      <c r="E271">
        <v>3.5</v>
      </c>
      <c r="F271" t="s">
        <v>156</v>
      </c>
      <c r="G271" t="s">
        <v>1761</v>
      </c>
      <c r="H271" t="s">
        <v>2969</v>
      </c>
      <c r="I271" t="s">
        <v>2970</v>
      </c>
      <c r="J271" t="s">
        <v>2971</v>
      </c>
      <c r="Q271" s="1">
        <v>45738</v>
      </c>
      <c r="R271" t="s">
        <v>143</v>
      </c>
      <c r="S271">
        <v>5</v>
      </c>
    </row>
    <row r="272" spans="1:19" x14ac:dyDescent="0.25">
      <c r="A272" t="s">
        <v>127</v>
      </c>
      <c r="B272" s="1">
        <v>45730</v>
      </c>
      <c r="C272" t="s">
        <v>209</v>
      </c>
      <c r="D272" t="s">
        <v>1545</v>
      </c>
      <c r="E272">
        <v>3.5</v>
      </c>
      <c r="F272" t="s">
        <v>156</v>
      </c>
      <c r="G272" t="s">
        <v>1761</v>
      </c>
      <c r="H272" t="s">
        <v>2966</v>
      </c>
      <c r="I272" t="s">
        <v>2967</v>
      </c>
      <c r="J272" t="s">
        <v>2968</v>
      </c>
      <c r="Q272" s="1">
        <v>45738</v>
      </c>
      <c r="R272" t="s">
        <v>223</v>
      </c>
      <c r="S272">
        <v>8</v>
      </c>
    </row>
    <row r="273" spans="1:19" x14ac:dyDescent="0.25">
      <c r="A273" t="s">
        <v>127</v>
      </c>
      <c r="B273" s="1">
        <v>45730</v>
      </c>
      <c r="C273" t="s">
        <v>209</v>
      </c>
      <c r="D273" t="s">
        <v>591</v>
      </c>
      <c r="E273">
        <v>3.5</v>
      </c>
      <c r="F273" t="s">
        <v>156</v>
      </c>
      <c r="G273" t="s">
        <v>1761</v>
      </c>
      <c r="H273" t="s">
        <v>2956</v>
      </c>
      <c r="I273" t="s">
        <v>2957</v>
      </c>
      <c r="J273" t="s">
        <v>2958</v>
      </c>
      <c r="Q273" s="1">
        <v>45738</v>
      </c>
      <c r="R273" t="s">
        <v>140</v>
      </c>
      <c r="S273">
        <v>10</v>
      </c>
    </row>
    <row r="274" spans="1:19" x14ac:dyDescent="0.25">
      <c r="A274" t="s">
        <v>127</v>
      </c>
      <c r="B274" s="1">
        <v>45730</v>
      </c>
      <c r="C274" t="s">
        <v>209</v>
      </c>
      <c r="D274" t="s">
        <v>570</v>
      </c>
      <c r="E274">
        <v>3.5</v>
      </c>
      <c r="F274" t="s">
        <v>156</v>
      </c>
      <c r="G274" t="s">
        <v>1761</v>
      </c>
      <c r="H274" t="s">
        <v>2972</v>
      </c>
      <c r="I274" t="s">
        <v>2973</v>
      </c>
      <c r="J274" t="s">
        <v>2974</v>
      </c>
      <c r="Q274" s="1">
        <v>45738</v>
      </c>
      <c r="R274" t="s">
        <v>230</v>
      </c>
      <c r="S274">
        <v>6</v>
      </c>
    </row>
    <row r="275" spans="1:19" x14ac:dyDescent="0.25">
      <c r="A275" t="s">
        <v>127</v>
      </c>
      <c r="B275" s="1">
        <v>45730</v>
      </c>
      <c r="C275" t="s">
        <v>209</v>
      </c>
      <c r="D275" t="s">
        <v>2959</v>
      </c>
      <c r="E275">
        <v>3.5</v>
      </c>
      <c r="F275" t="s">
        <v>156</v>
      </c>
      <c r="G275" t="s">
        <v>1761</v>
      </c>
      <c r="H275" t="s">
        <v>2960</v>
      </c>
      <c r="I275" t="s">
        <v>2961</v>
      </c>
      <c r="J275" t="s">
        <v>2962</v>
      </c>
      <c r="Q275" s="1">
        <v>45738</v>
      </c>
      <c r="R275" t="s">
        <v>147</v>
      </c>
      <c r="S275">
        <v>4</v>
      </c>
    </row>
    <row r="276" spans="1:19" x14ac:dyDescent="0.25">
      <c r="A276" t="s">
        <v>127</v>
      </c>
      <c r="B276" s="1">
        <v>45730</v>
      </c>
      <c r="C276" t="s">
        <v>209</v>
      </c>
      <c r="D276" t="s">
        <v>2975</v>
      </c>
      <c r="E276">
        <v>3.5</v>
      </c>
      <c r="F276" t="s">
        <v>156</v>
      </c>
      <c r="G276" t="s">
        <v>1761</v>
      </c>
      <c r="H276" t="s">
        <v>2976</v>
      </c>
      <c r="I276" t="s">
        <v>2977</v>
      </c>
      <c r="J276" t="s">
        <v>2978</v>
      </c>
      <c r="Q276" s="1">
        <v>45738</v>
      </c>
      <c r="R276" t="s">
        <v>281</v>
      </c>
      <c r="S276">
        <v>8</v>
      </c>
    </row>
    <row r="277" spans="1:19" x14ac:dyDescent="0.25">
      <c r="A277" t="s">
        <v>127</v>
      </c>
      <c r="B277" s="1">
        <v>45726</v>
      </c>
      <c r="C277" t="s">
        <v>154</v>
      </c>
      <c r="D277" t="s">
        <v>2986</v>
      </c>
      <c r="E277">
        <v>3.5</v>
      </c>
      <c r="F277" t="s">
        <v>130</v>
      </c>
      <c r="G277" t="s">
        <v>1764</v>
      </c>
      <c r="H277" t="s">
        <v>2987</v>
      </c>
      <c r="I277" t="s">
        <v>2988</v>
      </c>
      <c r="J277" t="s">
        <v>2989</v>
      </c>
      <c r="Q277" s="1">
        <v>45738</v>
      </c>
      <c r="R277" t="s">
        <v>236</v>
      </c>
      <c r="S277">
        <v>3</v>
      </c>
    </row>
    <row r="278" spans="1:19" x14ac:dyDescent="0.25">
      <c r="A278" t="s">
        <v>127</v>
      </c>
      <c r="B278" s="1">
        <v>45726</v>
      </c>
      <c r="C278" t="s">
        <v>154</v>
      </c>
      <c r="D278" t="s">
        <v>474</v>
      </c>
      <c r="E278">
        <v>3.5</v>
      </c>
      <c r="F278" t="s">
        <v>130</v>
      </c>
      <c r="G278" t="s">
        <v>1764</v>
      </c>
      <c r="H278" t="s">
        <v>2993</v>
      </c>
      <c r="I278" t="s">
        <v>2994</v>
      </c>
      <c r="J278" t="s">
        <v>2995</v>
      </c>
      <c r="Q278" s="1">
        <v>45738</v>
      </c>
      <c r="R278" t="s">
        <v>1416</v>
      </c>
      <c r="S278">
        <v>9</v>
      </c>
    </row>
    <row r="279" spans="1:19" x14ac:dyDescent="0.25">
      <c r="A279" t="s">
        <v>127</v>
      </c>
      <c r="B279" s="1">
        <v>45726</v>
      </c>
      <c r="C279" t="s">
        <v>154</v>
      </c>
      <c r="D279" t="s">
        <v>2996</v>
      </c>
      <c r="E279">
        <v>3.5</v>
      </c>
      <c r="F279" t="s">
        <v>130</v>
      </c>
      <c r="G279" t="s">
        <v>1764</v>
      </c>
      <c r="H279" t="s">
        <v>2997</v>
      </c>
      <c r="I279" t="s">
        <v>2998</v>
      </c>
      <c r="J279" t="s">
        <v>2999</v>
      </c>
      <c r="Q279" s="1">
        <v>45738</v>
      </c>
      <c r="R279" t="s">
        <v>1368</v>
      </c>
      <c r="S279">
        <v>6</v>
      </c>
    </row>
    <row r="280" spans="1:19" x14ac:dyDescent="0.25">
      <c r="A280" t="s">
        <v>127</v>
      </c>
      <c r="B280" s="1">
        <v>45726</v>
      </c>
      <c r="C280" t="s">
        <v>154</v>
      </c>
      <c r="D280" t="s">
        <v>932</v>
      </c>
      <c r="E280">
        <v>3.5</v>
      </c>
      <c r="F280" t="s">
        <v>130</v>
      </c>
      <c r="G280" t="s">
        <v>1764</v>
      </c>
      <c r="H280" t="s">
        <v>3000</v>
      </c>
      <c r="I280" t="s">
        <v>3001</v>
      </c>
      <c r="J280" t="s">
        <v>3002</v>
      </c>
      <c r="Q280" s="1">
        <v>45738</v>
      </c>
      <c r="R280" t="s">
        <v>1430</v>
      </c>
      <c r="S280">
        <v>6</v>
      </c>
    </row>
    <row r="281" spans="1:19" x14ac:dyDescent="0.25">
      <c r="A281" t="s">
        <v>127</v>
      </c>
      <c r="B281" s="1">
        <v>45726</v>
      </c>
      <c r="C281" t="s">
        <v>154</v>
      </c>
      <c r="D281" t="s">
        <v>2979</v>
      </c>
      <c r="E281">
        <v>3.5</v>
      </c>
      <c r="F281" t="s">
        <v>130</v>
      </c>
      <c r="G281" t="s">
        <v>1764</v>
      </c>
      <c r="H281" t="s">
        <v>2980</v>
      </c>
      <c r="I281" t="s">
        <v>2981</v>
      </c>
      <c r="J281" t="s">
        <v>2982</v>
      </c>
      <c r="Q281" s="1">
        <v>45736</v>
      </c>
      <c r="R281" t="s">
        <v>138</v>
      </c>
      <c r="S281">
        <v>4</v>
      </c>
    </row>
    <row r="282" spans="1:19" x14ac:dyDescent="0.25">
      <c r="A282" t="s">
        <v>127</v>
      </c>
      <c r="B282" s="1">
        <v>45726</v>
      </c>
      <c r="C282" t="s">
        <v>154</v>
      </c>
      <c r="D282" t="s">
        <v>834</v>
      </c>
      <c r="E282">
        <v>3.5</v>
      </c>
      <c r="F282" t="s">
        <v>130</v>
      </c>
      <c r="G282" t="s">
        <v>1764</v>
      </c>
      <c r="H282" t="s">
        <v>2983</v>
      </c>
      <c r="I282" t="s">
        <v>2984</v>
      </c>
      <c r="J282" t="s">
        <v>2985</v>
      </c>
      <c r="Q282" s="1">
        <v>45736</v>
      </c>
      <c r="R282" t="s">
        <v>154</v>
      </c>
      <c r="S282">
        <v>11</v>
      </c>
    </row>
    <row r="283" spans="1:19" x14ac:dyDescent="0.25">
      <c r="A283" t="s">
        <v>127</v>
      </c>
      <c r="B283" s="1">
        <v>45726</v>
      </c>
      <c r="C283" t="s">
        <v>154</v>
      </c>
      <c r="D283" t="s">
        <v>881</v>
      </c>
      <c r="E283">
        <v>3.5</v>
      </c>
      <c r="F283" t="s">
        <v>130</v>
      </c>
      <c r="G283" t="s">
        <v>1764</v>
      </c>
      <c r="H283" t="s">
        <v>2990</v>
      </c>
      <c r="I283" t="s">
        <v>2991</v>
      </c>
      <c r="J283" t="s">
        <v>2992</v>
      </c>
      <c r="Q283" s="1">
        <v>45736</v>
      </c>
      <c r="R283" t="s">
        <v>211</v>
      </c>
      <c r="S283">
        <v>7</v>
      </c>
    </row>
    <row r="284" spans="1:19" x14ac:dyDescent="0.25">
      <c r="A284" t="s">
        <v>127</v>
      </c>
      <c r="B284" s="1">
        <v>45727</v>
      </c>
      <c r="C284" t="s">
        <v>154</v>
      </c>
      <c r="D284" t="s">
        <v>757</v>
      </c>
      <c r="E284">
        <v>3.5</v>
      </c>
      <c r="F284" t="s">
        <v>130</v>
      </c>
      <c r="G284" t="s">
        <v>1765</v>
      </c>
      <c r="H284" t="s">
        <v>3019</v>
      </c>
      <c r="I284" t="s">
        <v>3020</v>
      </c>
      <c r="J284" t="s">
        <v>3021</v>
      </c>
      <c r="Q284" s="1">
        <v>45736</v>
      </c>
      <c r="R284" t="s">
        <v>212</v>
      </c>
      <c r="S284">
        <v>9</v>
      </c>
    </row>
    <row r="285" spans="1:19" x14ac:dyDescent="0.25">
      <c r="A285" t="s">
        <v>127</v>
      </c>
      <c r="B285" s="1">
        <v>45727</v>
      </c>
      <c r="C285" t="s">
        <v>154</v>
      </c>
      <c r="D285" t="s">
        <v>779</v>
      </c>
      <c r="E285">
        <v>3.5</v>
      </c>
      <c r="F285" t="s">
        <v>130</v>
      </c>
      <c r="G285" t="s">
        <v>1765</v>
      </c>
      <c r="H285" t="s">
        <v>3004</v>
      </c>
      <c r="I285" t="s">
        <v>3005</v>
      </c>
      <c r="J285" t="s">
        <v>3005</v>
      </c>
      <c r="Q285" s="1">
        <v>45736</v>
      </c>
      <c r="R285" t="s">
        <v>151</v>
      </c>
      <c r="S285">
        <v>8</v>
      </c>
    </row>
    <row r="286" spans="1:19" x14ac:dyDescent="0.25">
      <c r="A286" t="s">
        <v>127</v>
      </c>
      <c r="B286" s="1">
        <v>45727</v>
      </c>
      <c r="C286" t="s">
        <v>154</v>
      </c>
      <c r="D286" t="s">
        <v>3006</v>
      </c>
      <c r="E286">
        <v>3.5</v>
      </c>
      <c r="F286" t="s">
        <v>130</v>
      </c>
      <c r="G286" t="s">
        <v>1765</v>
      </c>
      <c r="H286" t="s">
        <v>3007</v>
      </c>
      <c r="I286" t="s">
        <v>3008</v>
      </c>
      <c r="J286" t="s">
        <v>3009</v>
      </c>
      <c r="Q286" s="1">
        <v>45736</v>
      </c>
      <c r="R286" t="s">
        <v>149</v>
      </c>
      <c r="S286">
        <v>9</v>
      </c>
    </row>
    <row r="287" spans="1:19" x14ac:dyDescent="0.25">
      <c r="A287" t="s">
        <v>127</v>
      </c>
      <c r="B287" s="1">
        <v>45727</v>
      </c>
      <c r="C287" t="s">
        <v>154</v>
      </c>
      <c r="D287" t="s">
        <v>3022</v>
      </c>
      <c r="E287">
        <v>3.5</v>
      </c>
      <c r="F287" t="s">
        <v>130</v>
      </c>
      <c r="G287" t="s">
        <v>1765</v>
      </c>
      <c r="H287" t="s">
        <v>3023</v>
      </c>
      <c r="I287" t="s">
        <v>3011</v>
      </c>
      <c r="J287" t="s">
        <v>3024</v>
      </c>
      <c r="Q287" s="1">
        <v>45736</v>
      </c>
      <c r="R287" t="s">
        <v>247</v>
      </c>
      <c r="S287">
        <v>7</v>
      </c>
    </row>
    <row r="288" spans="1:19" x14ac:dyDescent="0.25">
      <c r="A288" t="s">
        <v>127</v>
      </c>
      <c r="B288" s="1">
        <v>45727</v>
      </c>
      <c r="C288" t="s">
        <v>154</v>
      </c>
      <c r="D288" t="s">
        <v>521</v>
      </c>
      <c r="E288">
        <v>3.5</v>
      </c>
      <c r="F288" t="s">
        <v>130</v>
      </c>
      <c r="G288" t="s">
        <v>1765</v>
      </c>
      <c r="H288" t="s">
        <v>3013</v>
      </c>
      <c r="I288" t="s">
        <v>3014</v>
      </c>
      <c r="J288" t="s">
        <v>3015</v>
      </c>
      <c r="Q288" s="1">
        <v>45736</v>
      </c>
      <c r="R288" t="s">
        <v>249</v>
      </c>
      <c r="S288">
        <v>8</v>
      </c>
    </row>
    <row r="289" spans="1:19" x14ac:dyDescent="0.25">
      <c r="A289" t="s">
        <v>127</v>
      </c>
      <c r="B289" s="1">
        <v>45727</v>
      </c>
      <c r="C289" t="s">
        <v>154</v>
      </c>
      <c r="D289" t="s">
        <v>799</v>
      </c>
      <c r="E289">
        <v>3.5</v>
      </c>
      <c r="F289" t="s">
        <v>130</v>
      </c>
      <c r="G289" t="s">
        <v>1765</v>
      </c>
      <c r="H289" t="s">
        <v>3010</v>
      </c>
      <c r="I289" t="s">
        <v>3011</v>
      </c>
      <c r="J289" t="s">
        <v>3012</v>
      </c>
      <c r="Q289" s="1">
        <v>45736</v>
      </c>
      <c r="R289" t="s">
        <v>217</v>
      </c>
      <c r="S289">
        <v>6</v>
      </c>
    </row>
    <row r="290" spans="1:19" x14ac:dyDescent="0.25">
      <c r="A290" t="s">
        <v>127</v>
      </c>
      <c r="B290" s="1">
        <v>45727</v>
      </c>
      <c r="C290" t="s">
        <v>154</v>
      </c>
      <c r="D290" t="s">
        <v>3016</v>
      </c>
      <c r="E290">
        <v>3.5</v>
      </c>
      <c r="F290" t="s">
        <v>130</v>
      </c>
      <c r="G290" t="s">
        <v>1765</v>
      </c>
      <c r="H290" t="s">
        <v>3017</v>
      </c>
      <c r="I290" t="s">
        <v>3018</v>
      </c>
      <c r="J290" t="s">
        <v>3018</v>
      </c>
      <c r="Q290" s="1">
        <v>45736</v>
      </c>
      <c r="R290" t="s">
        <v>221</v>
      </c>
      <c r="S290">
        <v>9</v>
      </c>
    </row>
    <row r="291" spans="1:19" x14ac:dyDescent="0.25">
      <c r="A291" t="s">
        <v>127</v>
      </c>
      <c r="B291" s="1">
        <v>45727</v>
      </c>
      <c r="C291" t="s">
        <v>154</v>
      </c>
      <c r="D291" t="s">
        <v>3025</v>
      </c>
      <c r="E291">
        <v>3.5</v>
      </c>
      <c r="F291" t="s">
        <v>130</v>
      </c>
      <c r="G291" t="s">
        <v>1765</v>
      </c>
      <c r="H291" t="s">
        <v>3023</v>
      </c>
      <c r="I291" t="s">
        <v>3011</v>
      </c>
      <c r="J291" t="s">
        <v>3026</v>
      </c>
      <c r="Q291" s="1">
        <v>45736</v>
      </c>
      <c r="R291" t="s">
        <v>143</v>
      </c>
      <c r="S291">
        <v>7</v>
      </c>
    </row>
    <row r="292" spans="1:19" x14ac:dyDescent="0.25">
      <c r="A292" t="s">
        <v>127</v>
      </c>
      <c r="B292" s="1">
        <v>45727</v>
      </c>
      <c r="C292" t="s">
        <v>154</v>
      </c>
      <c r="D292" t="s">
        <v>3027</v>
      </c>
      <c r="E292">
        <v>3.5</v>
      </c>
      <c r="F292" t="s">
        <v>130</v>
      </c>
      <c r="G292" t="s">
        <v>1765</v>
      </c>
      <c r="H292" t="s">
        <v>3028</v>
      </c>
      <c r="I292" t="s">
        <v>3029</v>
      </c>
      <c r="J292" t="s">
        <v>3030</v>
      </c>
      <c r="Q292" s="1">
        <v>45736</v>
      </c>
      <c r="R292" t="s">
        <v>223</v>
      </c>
      <c r="S292">
        <v>7</v>
      </c>
    </row>
    <row r="293" spans="1:19" x14ac:dyDescent="0.25">
      <c r="A293" t="s">
        <v>127</v>
      </c>
      <c r="B293" s="1">
        <v>45728</v>
      </c>
      <c r="C293" t="s">
        <v>154</v>
      </c>
      <c r="D293" t="s">
        <v>3038</v>
      </c>
      <c r="E293">
        <v>3.5</v>
      </c>
      <c r="F293" t="s">
        <v>130</v>
      </c>
      <c r="G293" t="s">
        <v>1766</v>
      </c>
      <c r="H293" t="s">
        <v>3039</v>
      </c>
      <c r="I293" t="s">
        <v>3040</v>
      </c>
      <c r="J293" t="s">
        <v>3041</v>
      </c>
      <c r="Q293" s="1">
        <v>45736</v>
      </c>
      <c r="R293" t="s">
        <v>145</v>
      </c>
      <c r="S293">
        <v>9</v>
      </c>
    </row>
    <row r="294" spans="1:19" x14ac:dyDescent="0.25">
      <c r="A294" t="s">
        <v>127</v>
      </c>
      <c r="B294" s="1">
        <v>45728</v>
      </c>
      <c r="C294" t="s">
        <v>154</v>
      </c>
      <c r="D294" t="s">
        <v>3031</v>
      </c>
      <c r="E294">
        <v>3.5</v>
      </c>
      <c r="F294" t="s">
        <v>130</v>
      </c>
      <c r="G294" t="s">
        <v>1766</v>
      </c>
      <c r="H294" t="s">
        <v>3032</v>
      </c>
      <c r="I294" t="s">
        <v>3033</v>
      </c>
      <c r="J294" t="s">
        <v>3034</v>
      </c>
      <c r="Q294" s="1">
        <v>45736</v>
      </c>
      <c r="R294" t="s">
        <v>140</v>
      </c>
      <c r="S294">
        <v>8</v>
      </c>
    </row>
    <row r="295" spans="1:19" x14ac:dyDescent="0.25">
      <c r="A295" t="s">
        <v>127</v>
      </c>
      <c r="B295" s="1">
        <v>45728</v>
      </c>
      <c r="C295" t="s">
        <v>154</v>
      </c>
      <c r="D295" t="s">
        <v>463</v>
      </c>
      <c r="E295">
        <v>7</v>
      </c>
      <c r="F295" t="s">
        <v>130</v>
      </c>
      <c r="G295" t="s">
        <v>1766</v>
      </c>
      <c r="H295" t="s">
        <v>3035</v>
      </c>
      <c r="I295" t="s">
        <v>3036</v>
      </c>
      <c r="J295" t="s">
        <v>3037</v>
      </c>
      <c r="Q295" s="1">
        <v>45736</v>
      </c>
      <c r="R295" t="s">
        <v>173</v>
      </c>
      <c r="S295">
        <v>11</v>
      </c>
    </row>
    <row r="296" spans="1:19" x14ac:dyDescent="0.25">
      <c r="A296" t="s">
        <v>127</v>
      </c>
      <c r="B296" s="1">
        <v>45728</v>
      </c>
      <c r="C296" t="s">
        <v>154</v>
      </c>
      <c r="D296" t="s">
        <v>3042</v>
      </c>
      <c r="E296">
        <v>3.5</v>
      </c>
      <c r="F296" t="s">
        <v>130</v>
      </c>
      <c r="G296" t="s">
        <v>1766</v>
      </c>
      <c r="H296" t="s">
        <v>3043</v>
      </c>
      <c r="I296" t="s">
        <v>3044</v>
      </c>
      <c r="J296" t="s">
        <v>3045</v>
      </c>
      <c r="Q296" s="1">
        <v>45736</v>
      </c>
      <c r="R296" t="s">
        <v>229</v>
      </c>
      <c r="S296">
        <v>6</v>
      </c>
    </row>
    <row r="297" spans="1:19" x14ac:dyDescent="0.25">
      <c r="A297" t="s">
        <v>127</v>
      </c>
      <c r="B297" s="1">
        <v>45728</v>
      </c>
      <c r="C297" t="s">
        <v>154</v>
      </c>
      <c r="D297" t="s">
        <v>244</v>
      </c>
      <c r="E297">
        <v>3.5</v>
      </c>
      <c r="F297" t="s">
        <v>130</v>
      </c>
      <c r="G297" t="s">
        <v>1766</v>
      </c>
      <c r="H297" t="s">
        <v>3046</v>
      </c>
      <c r="I297" t="s">
        <v>3047</v>
      </c>
      <c r="J297" t="s">
        <v>3048</v>
      </c>
      <c r="Q297" s="1">
        <v>45736</v>
      </c>
      <c r="R297" t="s">
        <v>230</v>
      </c>
      <c r="S297">
        <v>4</v>
      </c>
    </row>
    <row r="298" spans="1:19" x14ac:dyDescent="0.25">
      <c r="A298" t="s">
        <v>127</v>
      </c>
      <c r="B298" s="1">
        <v>45728</v>
      </c>
      <c r="C298" t="s">
        <v>154</v>
      </c>
      <c r="D298" t="s">
        <v>890</v>
      </c>
      <c r="E298">
        <v>3.5</v>
      </c>
      <c r="F298" t="s">
        <v>130</v>
      </c>
      <c r="G298" t="s">
        <v>1766</v>
      </c>
      <c r="H298" t="s">
        <v>3061</v>
      </c>
      <c r="I298" t="s">
        <v>3062</v>
      </c>
      <c r="J298" t="s">
        <v>3063</v>
      </c>
      <c r="Q298" s="1">
        <v>45736</v>
      </c>
      <c r="R298" t="s">
        <v>231</v>
      </c>
      <c r="S298">
        <v>7</v>
      </c>
    </row>
    <row r="299" spans="1:19" x14ac:dyDescent="0.25">
      <c r="A299" t="s">
        <v>127</v>
      </c>
      <c r="B299" s="1">
        <v>45728</v>
      </c>
      <c r="C299" t="s">
        <v>154</v>
      </c>
      <c r="D299" t="s">
        <v>1692</v>
      </c>
      <c r="E299">
        <v>3.5</v>
      </c>
      <c r="F299" t="s">
        <v>130</v>
      </c>
      <c r="G299" t="s">
        <v>1766</v>
      </c>
      <c r="H299" t="s">
        <v>3049</v>
      </c>
      <c r="I299" t="s">
        <v>3050</v>
      </c>
      <c r="J299" t="s">
        <v>3051</v>
      </c>
      <c r="Q299" s="1">
        <v>45736</v>
      </c>
      <c r="R299" t="s">
        <v>147</v>
      </c>
      <c r="S299">
        <v>5</v>
      </c>
    </row>
    <row r="300" spans="1:19" x14ac:dyDescent="0.25">
      <c r="A300" t="s">
        <v>127</v>
      </c>
      <c r="B300" s="1">
        <v>45728</v>
      </c>
      <c r="C300" t="s">
        <v>154</v>
      </c>
      <c r="D300" t="s">
        <v>853</v>
      </c>
      <c r="E300">
        <v>3.5</v>
      </c>
      <c r="F300" t="s">
        <v>130</v>
      </c>
      <c r="G300" t="s">
        <v>1766</v>
      </c>
      <c r="H300" t="s">
        <v>3058</v>
      </c>
      <c r="I300" t="s">
        <v>3059</v>
      </c>
      <c r="J300" t="s">
        <v>3060</v>
      </c>
      <c r="Q300" s="1">
        <v>45736</v>
      </c>
      <c r="R300" t="s">
        <v>234</v>
      </c>
      <c r="S300">
        <v>7</v>
      </c>
    </row>
    <row r="301" spans="1:19" x14ac:dyDescent="0.25">
      <c r="A301" t="s">
        <v>127</v>
      </c>
      <c r="B301" s="1">
        <v>45728</v>
      </c>
      <c r="C301" t="s">
        <v>154</v>
      </c>
      <c r="D301" t="s">
        <v>335</v>
      </c>
      <c r="E301">
        <v>3.5</v>
      </c>
      <c r="F301" t="s">
        <v>130</v>
      </c>
      <c r="G301" t="s">
        <v>1766</v>
      </c>
      <c r="H301" t="s">
        <v>3052</v>
      </c>
      <c r="I301" t="s">
        <v>3053</v>
      </c>
      <c r="J301" t="s">
        <v>3054</v>
      </c>
      <c r="Q301" s="1">
        <v>45736</v>
      </c>
      <c r="R301" t="s">
        <v>236</v>
      </c>
      <c r="S301">
        <v>9</v>
      </c>
    </row>
    <row r="302" spans="1:19" x14ac:dyDescent="0.25">
      <c r="A302" t="s">
        <v>127</v>
      </c>
      <c r="B302" s="1">
        <v>45728</v>
      </c>
      <c r="C302" t="s">
        <v>154</v>
      </c>
      <c r="D302" t="s">
        <v>538</v>
      </c>
      <c r="E302">
        <v>3.5</v>
      </c>
      <c r="F302" t="s">
        <v>130</v>
      </c>
      <c r="G302" t="s">
        <v>1766</v>
      </c>
      <c r="H302" t="s">
        <v>3055</v>
      </c>
      <c r="I302" t="s">
        <v>3056</v>
      </c>
      <c r="J302" t="s">
        <v>3057</v>
      </c>
      <c r="Q302" s="1">
        <v>45736</v>
      </c>
      <c r="R302" t="s">
        <v>239</v>
      </c>
      <c r="S302">
        <v>3</v>
      </c>
    </row>
    <row r="303" spans="1:19" x14ac:dyDescent="0.25">
      <c r="A303" t="s">
        <v>127</v>
      </c>
      <c r="B303" s="1">
        <v>45729</v>
      </c>
      <c r="C303" t="s">
        <v>154</v>
      </c>
      <c r="D303" t="s">
        <v>3079</v>
      </c>
      <c r="E303">
        <v>3.5</v>
      </c>
      <c r="F303" t="s">
        <v>130</v>
      </c>
      <c r="G303" t="s">
        <v>1767</v>
      </c>
      <c r="H303" t="s">
        <v>3080</v>
      </c>
      <c r="I303" t="s">
        <v>3081</v>
      </c>
      <c r="J303" t="s">
        <v>3082</v>
      </c>
      <c r="Q303" s="1">
        <v>45736</v>
      </c>
      <c r="R303" t="s">
        <v>286</v>
      </c>
      <c r="S303">
        <v>8</v>
      </c>
    </row>
    <row r="304" spans="1:19" x14ac:dyDescent="0.25">
      <c r="A304" t="s">
        <v>127</v>
      </c>
      <c r="B304" s="1">
        <v>45729</v>
      </c>
      <c r="C304" t="s">
        <v>154</v>
      </c>
      <c r="D304" t="s">
        <v>250</v>
      </c>
      <c r="E304">
        <v>3.5</v>
      </c>
      <c r="F304" t="s">
        <v>130</v>
      </c>
      <c r="G304" t="s">
        <v>1767</v>
      </c>
      <c r="H304" t="s">
        <v>3083</v>
      </c>
      <c r="I304" t="s">
        <v>3084</v>
      </c>
      <c r="J304" t="s">
        <v>3085</v>
      </c>
      <c r="Q304" s="1">
        <v>45736</v>
      </c>
      <c r="R304" t="s">
        <v>1368</v>
      </c>
      <c r="S304">
        <v>9</v>
      </c>
    </row>
    <row r="305" spans="1:19" x14ac:dyDescent="0.25">
      <c r="A305" t="s">
        <v>127</v>
      </c>
      <c r="B305" s="1">
        <v>45729</v>
      </c>
      <c r="C305" t="s">
        <v>154</v>
      </c>
      <c r="D305" t="s">
        <v>422</v>
      </c>
      <c r="E305">
        <v>3.5</v>
      </c>
      <c r="F305" t="s">
        <v>130</v>
      </c>
      <c r="G305" t="s">
        <v>1767</v>
      </c>
      <c r="H305" t="s">
        <v>3076</v>
      </c>
      <c r="I305" t="s">
        <v>3077</v>
      </c>
      <c r="J305" t="s">
        <v>3078</v>
      </c>
      <c r="Q305" s="1">
        <v>45736</v>
      </c>
      <c r="R305" t="s">
        <v>1428</v>
      </c>
      <c r="S305">
        <v>3</v>
      </c>
    </row>
    <row r="306" spans="1:19" x14ac:dyDescent="0.25">
      <c r="A306" t="s">
        <v>127</v>
      </c>
      <c r="B306" s="1">
        <v>45729</v>
      </c>
      <c r="C306" t="s">
        <v>154</v>
      </c>
      <c r="D306" t="s">
        <v>524</v>
      </c>
      <c r="E306">
        <v>3.5</v>
      </c>
      <c r="F306" t="s">
        <v>130</v>
      </c>
      <c r="G306" t="s">
        <v>1767</v>
      </c>
      <c r="H306" t="s">
        <v>3067</v>
      </c>
      <c r="I306" t="s">
        <v>3068</v>
      </c>
      <c r="J306" t="s">
        <v>3069</v>
      </c>
      <c r="Q306" s="1">
        <v>45736</v>
      </c>
      <c r="R306" t="s">
        <v>1718</v>
      </c>
      <c r="S306">
        <v>8</v>
      </c>
    </row>
    <row r="307" spans="1:19" x14ac:dyDescent="0.25">
      <c r="A307" t="s">
        <v>127</v>
      </c>
      <c r="B307" s="1">
        <v>45729</v>
      </c>
      <c r="C307" t="s">
        <v>154</v>
      </c>
      <c r="D307" t="s">
        <v>640</v>
      </c>
      <c r="E307">
        <v>3.5</v>
      </c>
      <c r="F307" t="s">
        <v>130</v>
      </c>
      <c r="G307" t="s">
        <v>1767</v>
      </c>
      <c r="H307" t="s">
        <v>3070</v>
      </c>
      <c r="I307" t="s">
        <v>3071</v>
      </c>
      <c r="J307" t="s">
        <v>3072</v>
      </c>
      <c r="Q307" s="1">
        <v>45733</v>
      </c>
      <c r="R307" t="s">
        <v>138</v>
      </c>
      <c r="S307">
        <v>13</v>
      </c>
    </row>
    <row r="308" spans="1:19" x14ac:dyDescent="0.25">
      <c r="A308" t="s">
        <v>127</v>
      </c>
      <c r="B308" s="1">
        <v>45729</v>
      </c>
      <c r="C308" t="s">
        <v>154</v>
      </c>
      <c r="D308" t="s">
        <v>859</v>
      </c>
      <c r="E308">
        <v>3.5</v>
      </c>
      <c r="F308" t="s">
        <v>130</v>
      </c>
      <c r="G308" t="s">
        <v>1767</v>
      </c>
      <c r="H308" t="s">
        <v>3073</v>
      </c>
      <c r="I308" t="s">
        <v>3074</v>
      </c>
      <c r="J308" t="s">
        <v>3075</v>
      </c>
      <c r="Q308" s="1">
        <v>45733</v>
      </c>
      <c r="R308" t="s">
        <v>154</v>
      </c>
      <c r="S308">
        <v>8</v>
      </c>
    </row>
    <row r="309" spans="1:19" x14ac:dyDescent="0.25">
      <c r="A309" t="s">
        <v>127</v>
      </c>
      <c r="B309" s="1">
        <v>45729</v>
      </c>
      <c r="C309" t="s">
        <v>154</v>
      </c>
      <c r="D309" t="s">
        <v>3064</v>
      </c>
      <c r="E309">
        <v>3.5</v>
      </c>
      <c r="F309" t="s">
        <v>130</v>
      </c>
      <c r="G309" t="s">
        <v>1767</v>
      </c>
      <c r="H309" t="s">
        <v>3065</v>
      </c>
      <c r="I309" t="s">
        <v>3066</v>
      </c>
      <c r="J309" t="s">
        <v>3066</v>
      </c>
      <c r="Q309" s="1">
        <v>45733</v>
      </c>
      <c r="R309" t="s">
        <v>211</v>
      </c>
      <c r="S309">
        <v>7</v>
      </c>
    </row>
    <row r="310" spans="1:19" x14ac:dyDescent="0.25">
      <c r="A310" t="s">
        <v>127</v>
      </c>
      <c r="B310" s="1">
        <v>45730</v>
      </c>
      <c r="C310" t="s">
        <v>154</v>
      </c>
      <c r="D310" t="s">
        <v>741</v>
      </c>
      <c r="E310">
        <v>3.5</v>
      </c>
      <c r="F310" t="s">
        <v>130</v>
      </c>
      <c r="G310" t="s">
        <v>1768</v>
      </c>
      <c r="H310" t="s">
        <v>3099</v>
      </c>
      <c r="I310" t="s">
        <v>3100</v>
      </c>
      <c r="J310" t="s">
        <v>3101</v>
      </c>
      <c r="Q310" s="1">
        <v>45733</v>
      </c>
      <c r="R310" t="s">
        <v>212</v>
      </c>
      <c r="S310">
        <v>7</v>
      </c>
    </row>
    <row r="311" spans="1:19" x14ac:dyDescent="0.25">
      <c r="A311" t="s">
        <v>127</v>
      </c>
      <c r="B311" s="1">
        <v>45730</v>
      </c>
      <c r="C311" t="s">
        <v>154</v>
      </c>
      <c r="D311" t="s">
        <v>922</v>
      </c>
      <c r="E311">
        <v>3.5</v>
      </c>
      <c r="F311" t="s">
        <v>130</v>
      </c>
      <c r="G311" t="s">
        <v>1768</v>
      </c>
      <c r="H311" t="s">
        <v>3086</v>
      </c>
      <c r="I311" t="s">
        <v>3087</v>
      </c>
      <c r="J311" t="s">
        <v>3088</v>
      </c>
      <c r="Q311" s="1">
        <v>45733</v>
      </c>
      <c r="R311" t="s">
        <v>151</v>
      </c>
      <c r="S311">
        <v>14</v>
      </c>
    </row>
    <row r="312" spans="1:19" x14ac:dyDescent="0.25">
      <c r="A312" t="s">
        <v>127</v>
      </c>
      <c r="B312" s="1">
        <v>45730</v>
      </c>
      <c r="C312" t="s">
        <v>154</v>
      </c>
      <c r="D312" t="s">
        <v>1572</v>
      </c>
      <c r="E312">
        <v>3.5</v>
      </c>
      <c r="F312" t="s">
        <v>130</v>
      </c>
      <c r="G312" t="s">
        <v>1768</v>
      </c>
      <c r="H312" t="s">
        <v>3111</v>
      </c>
      <c r="I312" t="s">
        <v>3112</v>
      </c>
      <c r="J312" t="s">
        <v>3113</v>
      </c>
      <c r="Q312" s="1">
        <v>45733</v>
      </c>
      <c r="R312" t="s">
        <v>245</v>
      </c>
      <c r="S312">
        <v>10</v>
      </c>
    </row>
    <row r="313" spans="1:19" x14ac:dyDescent="0.25">
      <c r="A313" t="s">
        <v>127</v>
      </c>
      <c r="B313" s="1">
        <v>45730</v>
      </c>
      <c r="C313" t="s">
        <v>154</v>
      </c>
      <c r="D313" t="s">
        <v>725</v>
      </c>
      <c r="E313">
        <v>3.5</v>
      </c>
      <c r="F313" t="s">
        <v>130</v>
      </c>
      <c r="G313" t="s">
        <v>1768</v>
      </c>
      <c r="H313" t="s">
        <v>3102</v>
      </c>
      <c r="I313" t="s">
        <v>3103</v>
      </c>
      <c r="J313" t="s">
        <v>3103</v>
      </c>
      <c r="Q313" s="1">
        <v>45733</v>
      </c>
      <c r="R313" t="s">
        <v>247</v>
      </c>
      <c r="S313">
        <v>10</v>
      </c>
    </row>
    <row r="314" spans="1:19" x14ac:dyDescent="0.25">
      <c r="A314" t="s">
        <v>127</v>
      </c>
      <c r="B314" s="1">
        <v>45730</v>
      </c>
      <c r="C314" t="s">
        <v>154</v>
      </c>
      <c r="D314" t="s">
        <v>291</v>
      </c>
      <c r="E314">
        <v>3.5</v>
      </c>
      <c r="F314" t="s">
        <v>130</v>
      </c>
      <c r="G314" t="s">
        <v>1768</v>
      </c>
      <c r="H314" t="s">
        <v>3104</v>
      </c>
      <c r="I314" t="s">
        <v>3105</v>
      </c>
      <c r="J314" t="s">
        <v>3106</v>
      </c>
      <c r="Q314" s="1">
        <v>45733</v>
      </c>
      <c r="R314" t="s">
        <v>249</v>
      </c>
      <c r="S314">
        <v>7</v>
      </c>
    </row>
    <row r="315" spans="1:19" x14ac:dyDescent="0.25">
      <c r="A315" t="s">
        <v>127</v>
      </c>
      <c r="B315" s="1">
        <v>45730</v>
      </c>
      <c r="C315" t="s">
        <v>154</v>
      </c>
      <c r="D315" t="s">
        <v>248</v>
      </c>
      <c r="E315">
        <v>3.5</v>
      </c>
      <c r="F315" t="s">
        <v>130</v>
      </c>
      <c r="G315" t="s">
        <v>1768</v>
      </c>
      <c r="H315" t="s">
        <v>3096</v>
      </c>
      <c r="I315" t="s">
        <v>3097</v>
      </c>
      <c r="J315" t="s">
        <v>3098</v>
      </c>
      <c r="Q315" s="1">
        <v>45733</v>
      </c>
      <c r="R315" t="s">
        <v>217</v>
      </c>
      <c r="S315">
        <v>8</v>
      </c>
    </row>
    <row r="316" spans="1:19" x14ac:dyDescent="0.25">
      <c r="A316" t="s">
        <v>127</v>
      </c>
      <c r="B316" s="1">
        <v>45730</v>
      </c>
      <c r="C316" t="s">
        <v>154</v>
      </c>
      <c r="D316" t="s">
        <v>3089</v>
      </c>
      <c r="E316">
        <v>0</v>
      </c>
      <c r="F316" t="s">
        <v>130</v>
      </c>
      <c r="G316" t="s">
        <v>1768</v>
      </c>
      <c r="H316" t="s">
        <v>3090</v>
      </c>
      <c r="I316" t="s">
        <v>3091</v>
      </c>
      <c r="J316" t="s">
        <v>3092</v>
      </c>
      <c r="Q316" s="1">
        <v>45733</v>
      </c>
      <c r="R316" t="s">
        <v>221</v>
      </c>
      <c r="S316">
        <v>12</v>
      </c>
    </row>
    <row r="317" spans="1:19" x14ac:dyDescent="0.25">
      <c r="A317" t="s">
        <v>127</v>
      </c>
      <c r="B317" s="1">
        <v>45730</v>
      </c>
      <c r="C317" t="s">
        <v>154</v>
      </c>
      <c r="D317" t="s">
        <v>449</v>
      </c>
      <c r="E317">
        <v>3.5</v>
      </c>
      <c r="F317" t="s">
        <v>130</v>
      </c>
      <c r="G317" t="s">
        <v>1768</v>
      </c>
      <c r="H317" t="s">
        <v>3093</v>
      </c>
      <c r="I317" t="s">
        <v>3094</v>
      </c>
      <c r="J317" t="s">
        <v>3095</v>
      </c>
      <c r="Q317" s="1">
        <v>45733</v>
      </c>
      <c r="R317" t="s">
        <v>140</v>
      </c>
      <c r="S317">
        <v>10</v>
      </c>
    </row>
    <row r="318" spans="1:19" x14ac:dyDescent="0.25">
      <c r="A318" t="s">
        <v>127</v>
      </c>
      <c r="B318" s="1">
        <v>45730</v>
      </c>
      <c r="C318" t="s">
        <v>154</v>
      </c>
      <c r="D318" t="s">
        <v>386</v>
      </c>
      <c r="E318">
        <v>3.5</v>
      </c>
      <c r="F318" t="s">
        <v>130</v>
      </c>
      <c r="G318" t="s">
        <v>1768</v>
      </c>
      <c r="H318" t="s">
        <v>3114</v>
      </c>
      <c r="I318" t="s">
        <v>3115</v>
      </c>
      <c r="J318" t="s">
        <v>3116</v>
      </c>
      <c r="Q318" s="1">
        <v>45733</v>
      </c>
      <c r="R318" t="s">
        <v>173</v>
      </c>
      <c r="S318">
        <v>8</v>
      </c>
    </row>
    <row r="319" spans="1:19" x14ac:dyDescent="0.25">
      <c r="A319" t="s">
        <v>127</v>
      </c>
      <c r="B319" s="1">
        <v>45730</v>
      </c>
      <c r="C319" t="s">
        <v>154</v>
      </c>
      <c r="D319" t="s">
        <v>3107</v>
      </c>
      <c r="E319">
        <v>3.5</v>
      </c>
      <c r="F319" t="s">
        <v>130</v>
      </c>
      <c r="G319" t="s">
        <v>1768</v>
      </c>
      <c r="H319" t="s">
        <v>3108</v>
      </c>
      <c r="I319" t="s">
        <v>3109</v>
      </c>
      <c r="J319" t="s">
        <v>3110</v>
      </c>
      <c r="Q319" s="1">
        <v>45733</v>
      </c>
      <c r="R319" t="s">
        <v>229</v>
      </c>
      <c r="S319">
        <v>9</v>
      </c>
    </row>
    <row r="320" spans="1:19" x14ac:dyDescent="0.25">
      <c r="A320" t="s">
        <v>127</v>
      </c>
      <c r="B320" s="1">
        <v>45731</v>
      </c>
      <c r="C320" t="s">
        <v>154</v>
      </c>
      <c r="D320" t="s">
        <v>1503</v>
      </c>
      <c r="E320">
        <v>7</v>
      </c>
      <c r="F320" t="s">
        <v>130</v>
      </c>
      <c r="G320" t="s">
        <v>1769</v>
      </c>
      <c r="H320" t="s">
        <v>3117</v>
      </c>
      <c r="I320" t="s">
        <v>3118</v>
      </c>
      <c r="J320" t="s">
        <v>3119</v>
      </c>
      <c r="Q320" s="1">
        <v>45733</v>
      </c>
      <c r="R320" t="s">
        <v>231</v>
      </c>
      <c r="S320">
        <v>12</v>
      </c>
    </row>
    <row r="321" spans="1:19" x14ac:dyDescent="0.25">
      <c r="A321" t="s">
        <v>127</v>
      </c>
      <c r="B321" s="1">
        <v>45726</v>
      </c>
      <c r="C321" t="s">
        <v>211</v>
      </c>
      <c r="D321" t="s">
        <v>296</v>
      </c>
      <c r="E321">
        <v>3.5</v>
      </c>
      <c r="F321" t="s">
        <v>189</v>
      </c>
      <c r="G321" t="s">
        <v>1771</v>
      </c>
      <c r="H321" t="s">
        <v>3138</v>
      </c>
      <c r="I321" t="s">
        <v>3139</v>
      </c>
      <c r="J321" t="s">
        <v>3140</v>
      </c>
      <c r="Q321" s="1">
        <v>45733</v>
      </c>
      <c r="R321" t="s">
        <v>147</v>
      </c>
      <c r="S321">
        <v>6</v>
      </c>
    </row>
    <row r="322" spans="1:19" x14ac:dyDescent="0.25">
      <c r="A322" t="s">
        <v>127</v>
      </c>
      <c r="B322" s="1">
        <v>45726</v>
      </c>
      <c r="C322" t="s">
        <v>211</v>
      </c>
      <c r="D322" t="s">
        <v>636</v>
      </c>
      <c r="E322">
        <v>3.5</v>
      </c>
      <c r="F322" t="s">
        <v>189</v>
      </c>
      <c r="G322" t="s">
        <v>1771</v>
      </c>
      <c r="H322" t="s">
        <v>3131</v>
      </c>
      <c r="I322" t="s">
        <v>3134</v>
      </c>
      <c r="J322" t="s">
        <v>3135</v>
      </c>
      <c r="Q322" s="1">
        <v>45733</v>
      </c>
      <c r="R322" t="s">
        <v>236</v>
      </c>
      <c r="S322">
        <v>10</v>
      </c>
    </row>
    <row r="323" spans="1:19" x14ac:dyDescent="0.25">
      <c r="A323" t="s">
        <v>127</v>
      </c>
      <c r="B323" s="1">
        <v>45726</v>
      </c>
      <c r="C323" t="s">
        <v>211</v>
      </c>
      <c r="D323" t="s">
        <v>317</v>
      </c>
      <c r="E323">
        <v>3.5</v>
      </c>
      <c r="F323" t="s">
        <v>189</v>
      </c>
      <c r="G323" t="s">
        <v>1771</v>
      </c>
      <c r="H323" t="s">
        <v>3123</v>
      </c>
      <c r="I323" t="s">
        <v>3124</v>
      </c>
      <c r="J323" t="s">
        <v>3125</v>
      </c>
      <c r="Q323" s="1">
        <v>45733</v>
      </c>
      <c r="R323" t="s">
        <v>283</v>
      </c>
      <c r="S323">
        <v>7</v>
      </c>
    </row>
    <row r="324" spans="1:19" x14ac:dyDescent="0.25">
      <c r="A324" t="s">
        <v>127</v>
      </c>
      <c r="B324" s="1">
        <v>45726</v>
      </c>
      <c r="C324" t="s">
        <v>211</v>
      </c>
      <c r="D324" t="s">
        <v>291</v>
      </c>
      <c r="E324">
        <v>3.5</v>
      </c>
      <c r="F324" t="s">
        <v>189</v>
      </c>
      <c r="G324" t="s">
        <v>1771</v>
      </c>
      <c r="H324" t="s">
        <v>3129</v>
      </c>
      <c r="I324" t="s">
        <v>3130</v>
      </c>
      <c r="J324" t="s">
        <v>3130</v>
      </c>
      <c r="Q324" s="1">
        <v>45733</v>
      </c>
      <c r="R324" t="s">
        <v>298</v>
      </c>
      <c r="S324">
        <v>8</v>
      </c>
    </row>
    <row r="325" spans="1:19" x14ac:dyDescent="0.25">
      <c r="A325" t="s">
        <v>127</v>
      </c>
      <c r="B325" s="1">
        <v>45726</v>
      </c>
      <c r="C325" t="s">
        <v>211</v>
      </c>
      <c r="D325" t="s">
        <v>1604</v>
      </c>
      <c r="E325">
        <v>3.5</v>
      </c>
      <c r="F325" t="s">
        <v>189</v>
      </c>
      <c r="G325" t="s">
        <v>1771</v>
      </c>
      <c r="H325" t="s">
        <v>3143</v>
      </c>
      <c r="I325" t="s">
        <v>3144</v>
      </c>
      <c r="J325" t="s">
        <v>3145</v>
      </c>
      <c r="Q325" s="1">
        <v>45733</v>
      </c>
      <c r="R325" t="s">
        <v>263</v>
      </c>
      <c r="S325">
        <v>9</v>
      </c>
    </row>
    <row r="326" spans="1:19" x14ac:dyDescent="0.25">
      <c r="A326" t="s">
        <v>127</v>
      </c>
      <c r="B326" s="1">
        <v>45726</v>
      </c>
      <c r="C326" t="s">
        <v>211</v>
      </c>
      <c r="D326" t="s">
        <v>205</v>
      </c>
      <c r="E326">
        <v>3.5</v>
      </c>
      <c r="F326" t="s">
        <v>189</v>
      </c>
      <c r="G326" t="s">
        <v>1771</v>
      </c>
      <c r="H326" t="s">
        <v>3131</v>
      </c>
      <c r="I326" t="s">
        <v>3141</v>
      </c>
      <c r="J326" t="s">
        <v>3142</v>
      </c>
      <c r="Q326" s="1">
        <v>45733</v>
      </c>
      <c r="R326" t="s">
        <v>238</v>
      </c>
      <c r="S326">
        <v>9</v>
      </c>
    </row>
    <row r="327" spans="1:19" x14ac:dyDescent="0.25">
      <c r="A327" t="s">
        <v>127</v>
      </c>
      <c r="B327" s="1">
        <v>45726</v>
      </c>
      <c r="C327" t="s">
        <v>211</v>
      </c>
      <c r="D327" t="s">
        <v>1547</v>
      </c>
      <c r="E327">
        <v>3.5</v>
      </c>
      <c r="F327" t="s">
        <v>189</v>
      </c>
      <c r="G327" t="s">
        <v>1771</v>
      </c>
      <c r="H327" t="s">
        <v>3120</v>
      </c>
      <c r="I327" t="s">
        <v>3121</v>
      </c>
      <c r="J327" t="s">
        <v>3122</v>
      </c>
      <c r="Q327" s="1">
        <v>45733</v>
      </c>
      <c r="R327" t="s">
        <v>240</v>
      </c>
      <c r="S327">
        <v>6</v>
      </c>
    </row>
    <row r="328" spans="1:19" x14ac:dyDescent="0.25">
      <c r="A328" t="s">
        <v>127</v>
      </c>
      <c r="B328" s="1">
        <v>45726</v>
      </c>
      <c r="C328" t="s">
        <v>211</v>
      </c>
      <c r="D328" t="s">
        <v>242</v>
      </c>
      <c r="E328">
        <v>3.5</v>
      </c>
      <c r="F328" t="s">
        <v>189</v>
      </c>
      <c r="G328" t="s">
        <v>1771</v>
      </c>
      <c r="H328" t="s">
        <v>3146</v>
      </c>
      <c r="I328" t="s">
        <v>3147</v>
      </c>
      <c r="J328" t="s">
        <v>3147</v>
      </c>
      <c r="Q328" s="1">
        <v>45733</v>
      </c>
      <c r="R328" t="s">
        <v>286</v>
      </c>
      <c r="S328">
        <v>10</v>
      </c>
    </row>
    <row r="329" spans="1:19" x14ac:dyDescent="0.25">
      <c r="A329" t="s">
        <v>127</v>
      </c>
      <c r="B329" s="1">
        <v>45726</v>
      </c>
      <c r="C329" t="s">
        <v>211</v>
      </c>
      <c r="D329" t="s">
        <v>799</v>
      </c>
      <c r="E329">
        <v>3.5</v>
      </c>
      <c r="F329" t="s">
        <v>189</v>
      </c>
      <c r="G329" t="s">
        <v>1771</v>
      </c>
      <c r="H329" t="s">
        <v>3131</v>
      </c>
      <c r="I329" t="s">
        <v>3132</v>
      </c>
      <c r="J329" t="s">
        <v>3133</v>
      </c>
      <c r="Q329" s="1">
        <v>45733</v>
      </c>
      <c r="R329" t="s">
        <v>190</v>
      </c>
      <c r="S329">
        <v>17</v>
      </c>
    </row>
    <row r="330" spans="1:19" x14ac:dyDescent="0.25">
      <c r="A330" t="s">
        <v>127</v>
      </c>
      <c r="B330" s="1">
        <v>45726</v>
      </c>
      <c r="C330" t="s">
        <v>211</v>
      </c>
      <c r="D330" t="s">
        <v>728</v>
      </c>
      <c r="E330">
        <v>3.5</v>
      </c>
      <c r="F330" t="s">
        <v>189</v>
      </c>
      <c r="G330" t="s">
        <v>1771</v>
      </c>
      <c r="H330" t="s">
        <v>3127</v>
      </c>
      <c r="I330" t="s">
        <v>3136</v>
      </c>
      <c r="J330" t="s">
        <v>3137</v>
      </c>
      <c r="Q330" s="1">
        <v>45733</v>
      </c>
      <c r="R330" t="s">
        <v>195</v>
      </c>
      <c r="S330">
        <v>9</v>
      </c>
    </row>
    <row r="331" spans="1:19" x14ac:dyDescent="0.25">
      <c r="A331" t="s">
        <v>127</v>
      </c>
      <c r="B331" s="1">
        <v>45726</v>
      </c>
      <c r="C331" t="s">
        <v>211</v>
      </c>
      <c r="D331" t="s">
        <v>661</v>
      </c>
      <c r="E331">
        <v>3.5</v>
      </c>
      <c r="F331" t="s">
        <v>189</v>
      </c>
      <c r="G331" t="s">
        <v>1771</v>
      </c>
      <c r="H331" t="s">
        <v>3126</v>
      </c>
      <c r="I331" t="s">
        <v>3127</v>
      </c>
      <c r="J331" t="s">
        <v>3128</v>
      </c>
      <c r="Q331" s="1">
        <v>45733</v>
      </c>
      <c r="R331" t="s">
        <v>1416</v>
      </c>
      <c r="S331">
        <v>10</v>
      </c>
    </row>
    <row r="332" spans="1:19" x14ac:dyDescent="0.25">
      <c r="A332" t="s">
        <v>127</v>
      </c>
      <c r="B332" s="1">
        <v>45727</v>
      </c>
      <c r="C332" t="s">
        <v>211</v>
      </c>
      <c r="D332" t="s">
        <v>434</v>
      </c>
      <c r="E332">
        <v>3.5</v>
      </c>
      <c r="F332" t="s">
        <v>189</v>
      </c>
      <c r="G332" t="s">
        <v>1772</v>
      </c>
      <c r="H332" t="s">
        <v>3154</v>
      </c>
      <c r="I332" t="s">
        <v>3155</v>
      </c>
      <c r="J332" t="s">
        <v>3156</v>
      </c>
      <c r="Q332" s="1">
        <v>45733</v>
      </c>
      <c r="R332" t="s">
        <v>67</v>
      </c>
      <c r="S332">
        <v>11</v>
      </c>
    </row>
    <row r="333" spans="1:19" x14ac:dyDescent="0.25">
      <c r="A333" t="s">
        <v>127</v>
      </c>
      <c r="B333" s="1">
        <v>45727</v>
      </c>
      <c r="C333" t="s">
        <v>211</v>
      </c>
      <c r="D333" t="s">
        <v>797</v>
      </c>
      <c r="E333">
        <v>3.5</v>
      </c>
      <c r="F333" t="s">
        <v>189</v>
      </c>
      <c r="G333" t="s">
        <v>1772</v>
      </c>
      <c r="H333" t="s">
        <v>3151</v>
      </c>
      <c r="I333" t="s">
        <v>3164</v>
      </c>
      <c r="J333" t="s">
        <v>3165</v>
      </c>
      <c r="Q333" s="1">
        <v>45733</v>
      </c>
      <c r="R333" t="s">
        <v>1430</v>
      </c>
      <c r="S333">
        <v>9</v>
      </c>
    </row>
    <row r="334" spans="1:19" x14ac:dyDescent="0.25">
      <c r="A334" t="s">
        <v>127</v>
      </c>
      <c r="B334" s="1">
        <v>45727</v>
      </c>
      <c r="C334" t="s">
        <v>211</v>
      </c>
      <c r="D334" t="s">
        <v>612</v>
      </c>
      <c r="E334">
        <v>3.5</v>
      </c>
      <c r="F334" t="s">
        <v>189</v>
      </c>
      <c r="G334" t="s">
        <v>1772</v>
      </c>
      <c r="H334" t="s">
        <v>3161</v>
      </c>
      <c r="I334" t="s">
        <v>3162</v>
      </c>
      <c r="J334" t="s">
        <v>3163</v>
      </c>
      <c r="Q334" s="1">
        <v>45733</v>
      </c>
      <c r="R334" t="s">
        <v>2102</v>
      </c>
      <c r="S334">
        <v>5</v>
      </c>
    </row>
    <row r="335" spans="1:19" x14ac:dyDescent="0.25">
      <c r="A335" t="s">
        <v>127</v>
      </c>
      <c r="B335" s="1">
        <v>45727</v>
      </c>
      <c r="C335" t="s">
        <v>211</v>
      </c>
      <c r="D335" t="s">
        <v>3166</v>
      </c>
      <c r="E335">
        <v>3.5</v>
      </c>
      <c r="F335" t="s">
        <v>189</v>
      </c>
      <c r="G335" t="s">
        <v>1772</v>
      </c>
      <c r="H335" t="s">
        <v>3151</v>
      </c>
      <c r="I335" t="s">
        <v>3167</v>
      </c>
      <c r="J335" t="s">
        <v>3168</v>
      </c>
      <c r="Q335" s="1">
        <v>45739</v>
      </c>
      <c r="R335" t="s">
        <v>247</v>
      </c>
      <c r="S335">
        <v>6</v>
      </c>
    </row>
    <row r="336" spans="1:19" x14ac:dyDescent="0.25">
      <c r="A336" t="s">
        <v>127</v>
      </c>
      <c r="B336" s="1">
        <v>45727</v>
      </c>
      <c r="C336" t="s">
        <v>211</v>
      </c>
      <c r="D336" t="s">
        <v>3157</v>
      </c>
      <c r="E336">
        <v>3.5</v>
      </c>
      <c r="F336" t="s">
        <v>189</v>
      </c>
      <c r="G336" t="s">
        <v>1772</v>
      </c>
      <c r="H336" t="s">
        <v>3158</v>
      </c>
      <c r="I336" t="s">
        <v>3159</v>
      </c>
      <c r="J336" t="s">
        <v>3160</v>
      </c>
      <c r="Q336" s="1">
        <v>45739</v>
      </c>
      <c r="R336" t="s">
        <v>249</v>
      </c>
      <c r="S336">
        <v>8</v>
      </c>
    </row>
    <row r="337" spans="1:19" x14ac:dyDescent="0.25">
      <c r="A337" t="s">
        <v>127</v>
      </c>
      <c r="B337" s="1">
        <v>45727</v>
      </c>
      <c r="C337" t="s">
        <v>211</v>
      </c>
      <c r="D337" t="s">
        <v>2865</v>
      </c>
      <c r="E337">
        <v>3.5</v>
      </c>
      <c r="F337" t="s">
        <v>189</v>
      </c>
      <c r="G337" t="s">
        <v>1772</v>
      </c>
      <c r="H337" t="s">
        <v>3148</v>
      </c>
      <c r="I337" t="s">
        <v>3149</v>
      </c>
      <c r="J337" t="s">
        <v>3150</v>
      </c>
      <c r="Q337" s="1">
        <v>45739</v>
      </c>
      <c r="R337" t="s">
        <v>143</v>
      </c>
      <c r="S337">
        <v>3</v>
      </c>
    </row>
    <row r="338" spans="1:19" x14ac:dyDescent="0.25">
      <c r="A338" t="s">
        <v>127</v>
      </c>
      <c r="B338" s="1">
        <v>45727</v>
      </c>
      <c r="C338" t="s">
        <v>211</v>
      </c>
      <c r="D338" t="s">
        <v>3169</v>
      </c>
      <c r="E338">
        <v>3.5</v>
      </c>
      <c r="F338" t="s">
        <v>189</v>
      </c>
      <c r="G338" t="s">
        <v>1772</v>
      </c>
      <c r="H338" t="s">
        <v>3170</v>
      </c>
      <c r="I338" t="s">
        <v>3171</v>
      </c>
      <c r="J338" t="s">
        <v>3172</v>
      </c>
      <c r="Q338" s="1">
        <v>45739</v>
      </c>
      <c r="R338" t="s">
        <v>230</v>
      </c>
      <c r="S338">
        <v>5</v>
      </c>
    </row>
    <row r="339" spans="1:19" x14ac:dyDescent="0.25">
      <c r="A339" t="s">
        <v>127</v>
      </c>
      <c r="B339" s="1">
        <v>45727</v>
      </c>
      <c r="C339" t="s">
        <v>211</v>
      </c>
      <c r="D339" t="s">
        <v>360</v>
      </c>
      <c r="E339">
        <v>3.5</v>
      </c>
      <c r="F339" t="s">
        <v>189</v>
      </c>
      <c r="G339" t="s">
        <v>1772</v>
      </c>
      <c r="H339" t="s">
        <v>3151</v>
      </c>
      <c r="I339" t="s">
        <v>3152</v>
      </c>
      <c r="J339" t="s">
        <v>3153</v>
      </c>
      <c r="Q339" s="1">
        <v>45739</v>
      </c>
      <c r="R339" t="s">
        <v>236</v>
      </c>
      <c r="S339">
        <v>8</v>
      </c>
    </row>
    <row r="340" spans="1:19" x14ac:dyDescent="0.25">
      <c r="A340" t="s">
        <v>127</v>
      </c>
      <c r="B340" s="1">
        <v>45728</v>
      </c>
      <c r="C340" t="s">
        <v>211</v>
      </c>
      <c r="D340" t="s">
        <v>1465</v>
      </c>
      <c r="E340">
        <v>3.5</v>
      </c>
      <c r="F340" t="s">
        <v>189</v>
      </c>
      <c r="G340" t="s">
        <v>1773</v>
      </c>
      <c r="H340" t="s">
        <v>3205</v>
      </c>
      <c r="I340" t="s">
        <v>3206</v>
      </c>
      <c r="J340" t="s">
        <v>3207</v>
      </c>
      <c r="Q340" s="1">
        <v>45739</v>
      </c>
      <c r="R340" t="s">
        <v>337</v>
      </c>
      <c r="S340">
        <v>4</v>
      </c>
    </row>
    <row r="341" spans="1:19" x14ac:dyDescent="0.25">
      <c r="A341" t="s">
        <v>127</v>
      </c>
      <c r="B341" s="1">
        <v>45728</v>
      </c>
      <c r="C341" t="s">
        <v>211</v>
      </c>
      <c r="D341" t="s">
        <v>513</v>
      </c>
      <c r="E341">
        <v>3.5</v>
      </c>
      <c r="F341" t="s">
        <v>189</v>
      </c>
      <c r="G341" t="s">
        <v>1773</v>
      </c>
      <c r="H341" t="s">
        <v>3192</v>
      </c>
      <c r="I341" t="s">
        <v>3193</v>
      </c>
      <c r="J341" t="s">
        <v>3194</v>
      </c>
      <c r="Q341" s="1">
        <v>45739</v>
      </c>
      <c r="R341" t="s">
        <v>238</v>
      </c>
      <c r="S341">
        <v>6</v>
      </c>
    </row>
    <row r="342" spans="1:19" x14ac:dyDescent="0.25">
      <c r="A342" t="s">
        <v>127</v>
      </c>
      <c r="B342" s="1">
        <v>45728</v>
      </c>
      <c r="C342" t="s">
        <v>211</v>
      </c>
      <c r="D342" t="s">
        <v>1575</v>
      </c>
      <c r="E342">
        <v>3.5</v>
      </c>
      <c r="F342" t="s">
        <v>189</v>
      </c>
      <c r="G342" t="s">
        <v>1773</v>
      </c>
      <c r="H342" t="s">
        <v>3215</v>
      </c>
      <c r="I342" t="s">
        <v>3216</v>
      </c>
      <c r="J342" t="s">
        <v>3217</v>
      </c>
      <c r="Q342" s="1">
        <v>45739</v>
      </c>
      <c r="R342" t="s">
        <v>1430</v>
      </c>
      <c r="S342">
        <v>5</v>
      </c>
    </row>
    <row r="343" spans="1:19" x14ac:dyDescent="0.25">
      <c r="A343" t="s">
        <v>127</v>
      </c>
      <c r="B343" s="1">
        <v>45728</v>
      </c>
      <c r="C343" t="s">
        <v>211</v>
      </c>
      <c r="D343" t="s">
        <v>3208</v>
      </c>
      <c r="E343">
        <v>3.5</v>
      </c>
      <c r="F343" t="s">
        <v>189</v>
      </c>
      <c r="G343" t="s">
        <v>1773</v>
      </c>
      <c r="H343" t="s">
        <v>3209</v>
      </c>
      <c r="I343" t="s">
        <v>3210</v>
      </c>
      <c r="J343" t="s">
        <v>3211</v>
      </c>
      <c r="Q343" s="1" t="s">
        <v>123</v>
      </c>
      <c r="S343">
        <v>2836</v>
      </c>
    </row>
    <row r="344" spans="1:19" x14ac:dyDescent="0.25">
      <c r="A344" t="s">
        <v>127</v>
      </c>
      <c r="B344" s="1">
        <v>45728</v>
      </c>
      <c r="C344" t="s">
        <v>211</v>
      </c>
      <c r="D344" t="s">
        <v>3201</v>
      </c>
      <c r="E344">
        <v>3.5</v>
      </c>
      <c r="F344" t="s">
        <v>189</v>
      </c>
      <c r="G344" t="s">
        <v>1773</v>
      </c>
      <c r="H344" t="s">
        <v>3202</v>
      </c>
      <c r="I344" t="s">
        <v>3203</v>
      </c>
      <c r="J344" t="s">
        <v>3204</v>
      </c>
    </row>
    <row r="345" spans="1:19" x14ac:dyDescent="0.25">
      <c r="A345" t="s">
        <v>127</v>
      </c>
      <c r="B345" s="1">
        <v>45728</v>
      </c>
      <c r="C345" t="s">
        <v>211</v>
      </c>
      <c r="D345" t="s">
        <v>1539</v>
      </c>
      <c r="E345">
        <v>3.5</v>
      </c>
      <c r="F345" t="s">
        <v>189</v>
      </c>
      <c r="G345" t="s">
        <v>1773</v>
      </c>
      <c r="H345" t="s">
        <v>3212</v>
      </c>
      <c r="I345" t="s">
        <v>3213</v>
      </c>
      <c r="J345" t="s">
        <v>3214</v>
      </c>
    </row>
    <row r="346" spans="1:19" x14ac:dyDescent="0.25">
      <c r="A346" t="s">
        <v>127</v>
      </c>
      <c r="B346" s="1">
        <v>45728</v>
      </c>
      <c r="C346" t="s">
        <v>211</v>
      </c>
      <c r="D346" t="s">
        <v>2762</v>
      </c>
      <c r="E346">
        <v>3.5</v>
      </c>
      <c r="F346" t="s">
        <v>189</v>
      </c>
      <c r="G346" t="s">
        <v>1773</v>
      </c>
      <c r="H346" t="s">
        <v>3182</v>
      </c>
      <c r="I346" t="s">
        <v>3183</v>
      </c>
      <c r="J346" t="s">
        <v>3184</v>
      </c>
    </row>
    <row r="347" spans="1:19" x14ac:dyDescent="0.25">
      <c r="A347" t="s">
        <v>127</v>
      </c>
      <c r="B347" s="1">
        <v>45728</v>
      </c>
      <c r="C347" t="s">
        <v>211</v>
      </c>
      <c r="D347" t="s">
        <v>641</v>
      </c>
      <c r="E347">
        <v>3.5</v>
      </c>
      <c r="F347" t="s">
        <v>189</v>
      </c>
      <c r="G347" t="s">
        <v>1773</v>
      </c>
      <c r="H347" t="s">
        <v>3176</v>
      </c>
      <c r="I347" t="s">
        <v>3177</v>
      </c>
      <c r="J347" t="s">
        <v>3178</v>
      </c>
    </row>
    <row r="348" spans="1:19" x14ac:dyDescent="0.25">
      <c r="A348" t="s">
        <v>127</v>
      </c>
      <c r="B348" s="1">
        <v>45728</v>
      </c>
      <c r="C348" t="s">
        <v>211</v>
      </c>
      <c r="D348" t="s">
        <v>2668</v>
      </c>
      <c r="E348">
        <v>3.5</v>
      </c>
      <c r="F348" t="s">
        <v>189</v>
      </c>
      <c r="G348" t="s">
        <v>1773</v>
      </c>
      <c r="H348" t="s">
        <v>3195</v>
      </c>
      <c r="I348" t="s">
        <v>3196</v>
      </c>
      <c r="J348" t="s">
        <v>3197</v>
      </c>
    </row>
    <row r="349" spans="1:19" x14ac:dyDescent="0.25">
      <c r="A349" t="s">
        <v>127</v>
      </c>
      <c r="B349" s="1">
        <v>45728</v>
      </c>
      <c r="C349" t="s">
        <v>211</v>
      </c>
      <c r="D349" t="s">
        <v>1606</v>
      </c>
      <c r="E349">
        <v>3.5</v>
      </c>
      <c r="F349" t="s">
        <v>189</v>
      </c>
      <c r="G349" t="s">
        <v>1773</v>
      </c>
      <c r="H349" t="s">
        <v>3198</v>
      </c>
      <c r="I349" t="s">
        <v>3199</v>
      </c>
      <c r="J349" t="s">
        <v>3200</v>
      </c>
    </row>
    <row r="350" spans="1:19" x14ac:dyDescent="0.25">
      <c r="A350" t="s">
        <v>127</v>
      </c>
      <c r="B350" s="1">
        <v>45728</v>
      </c>
      <c r="C350" t="s">
        <v>211</v>
      </c>
      <c r="D350" t="s">
        <v>3185</v>
      </c>
      <c r="E350">
        <v>0</v>
      </c>
      <c r="F350" t="s">
        <v>189</v>
      </c>
      <c r="G350" t="s">
        <v>1773</v>
      </c>
      <c r="H350" t="s">
        <v>3186</v>
      </c>
      <c r="I350" t="s">
        <v>3187</v>
      </c>
      <c r="J350" t="s">
        <v>3188</v>
      </c>
    </row>
    <row r="351" spans="1:19" x14ac:dyDescent="0.25">
      <c r="A351" t="s">
        <v>127</v>
      </c>
      <c r="B351" s="1">
        <v>45728</v>
      </c>
      <c r="C351" t="s">
        <v>211</v>
      </c>
      <c r="D351" t="s">
        <v>1511</v>
      </c>
      <c r="E351">
        <v>3.5</v>
      </c>
      <c r="F351" t="s">
        <v>189</v>
      </c>
      <c r="G351" t="s">
        <v>1773</v>
      </c>
      <c r="H351" t="s">
        <v>3189</v>
      </c>
      <c r="I351" t="s">
        <v>3190</v>
      </c>
      <c r="J351" t="s">
        <v>3191</v>
      </c>
    </row>
    <row r="352" spans="1:19" x14ac:dyDescent="0.25">
      <c r="A352" t="s">
        <v>127</v>
      </c>
      <c r="B352" s="1">
        <v>45728</v>
      </c>
      <c r="C352" t="s">
        <v>211</v>
      </c>
      <c r="D352" t="s">
        <v>930</v>
      </c>
      <c r="E352">
        <v>3.5</v>
      </c>
      <c r="F352" t="s">
        <v>189</v>
      </c>
      <c r="G352" t="s">
        <v>1773</v>
      </c>
      <c r="H352" t="s">
        <v>3179</v>
      </c>
      <c r="I352" t="s">
        <v>3180</v>
      </c>
      <c r="J352" t="s">
        <v>3181</v>
      </c>
    </row>
    <row r="353" spans="1:10" x14ac:dyDescent="0.25">
      <c r="A353" t="s">
        <v>127</v>
      </c>
      <c r="B353" s="1">
        <v>45728</v>
      </c>
      <c r="C353" t="s">
        <v>211</v>
      </c>
      <c r="D353" t="s">
        <v>331</v>
      </c>
      <c r="E353">
        <v>0</v>
      </c>
      <c r="F353" t="s">
        <v>189</v>
      </c>
      <c r="G353" t="s">
        <v>1773</v>
      </c>
      <c r="H353" t="s">
        <v>3173</v>
      </c>
      <c r="I353" t="s">
        <v>3174</v>
      </c>
      <c r="J353" t="s">
        <v>3175</v>
      </c>
    </row>
    <row r="354" spans="1:10" x14ac:dyDescent="0.25">
      <c r="A354" t="s">
        <v>127</v>
      </c>
      <c r="B354" s="1">
        <v>45729</v>
      </c>
      <c r="C354" t="s">
        <v>211</v>
      </c>
      <c r="D354" t="s">
        <v>3243</v>
      </c>
      <c r="E354">
        <v>3.5</v>
      </c>
      <c r="F354" t="s">
        <v>189</v>
      </c>
      <c r="G354" t="s">
        <v>1774</v>
      </c>
      <c r="H354" t="s">
        <v>3244</v>
      </c>
      <c r="I354" t="s">
        <v>3245</v>
      </c>
      <c r="J354" t="s">
        <v>3246</v>
      </c>
    </row>
    <row r="355" spans="1:10" x14ac:dyDescent="0.25">
      <c r="A355" t="s">
        <v>127</v>
      </c>
      <c r="B355" s="1">
        <v>45729</v>
      </c>
      <c r="C355" t="s">
        <v>211</v>
      </c>
      <c r="D355" t="s">
        <v>413</v>
      </c>
      <c r="E355">
        <v>3.5</v>
      </c>
      <c r="F355" t="s">
        <v>189</v>
      </c>
      <c r="G355" t="s">
        <v>1774</v>
      </c>
      <c r="H355" t="s">
        <v>3247</v>
      </c>
      <c r="I355" t="s">
        <v>3248</v>
      </c>
      <c r="J355" t="s">
        <v>3249</v>
      </c>
    </row>
    <row r="356" spans="1:10" x14ac:dyDescent="0.25">
      <c r="A356" t="s">
        <v>127</v>
      </c>
      <c r="B356" s="1">
        <v>45729</v>
      </c>
      <c r="C356" t="s">
        <v>211</v>
      </c>
      <c r="D356" t="s">
        <v>454</v>
      </c>
      <c r="E356">
        <v>3.5</v>
      </c>
      <c r="F356" t="s">
        <v>189</v>
      </c>
      <c r="G356" t="s">
        <v>1774</v>
      </c>
      <c r="H356" t="s">
        <v>3218</v>
      </c>
      <c r="I356" t="s">
        <v>3219</v>
      </c>
      <c r="J356" t="s">
        <v>3220</v>
      </c>
    </row>
    <row r="357" spans="1:10" x14ac:dyDescent="0.25">
      <c r="A357" t="s">
        <v>127</v>
      </c>
      <c r="B357" s="1">
        <v>45729</v>
      </c>
      <c r="C357" t="s">
        <v>211</v>
      </c>
      <c r="D357" t="s">
        <v>565</v>
      </c>
      <c r="E357">
        <v>3.5</v>
      </c>
      <c r="F357" t="s">
        <v>189</v>
      </c>
      <c r="G357" t="s">
        <v>1774</v>
      </c>
      <c r="H357" t="s">
        <v>3236</v>
      </c>
      <c r="I357" t="s">
        <v>3237</v>
      </c>
      <c r="J357" t="s">
        <v>3238</v>
      </c>
    </row>
    <row r="358" spans="1:10" x14ac:dyDescent="0.25">
      <c r="A358" t="s">
        <v>127</v>
      </c>
      <c r="B358" s="1">
        <v>45729</v>
      </c>
      <c r="C358" t="s">
        <v>211</v>
      </c>
      <c r="D358" t="s">
        <v>3239</v>
      </c>
      <c r="E358">
        <v>3.5</v>
      </c>
      <c r="F358" t="s">
        <v>189</v>
      </c>
      <c r="G358" t="s">
        <v>1774</v>
      </c>
      <c r="H358" t="s">
        <v>3240</v>
      </c>
      <c r="I358" t="s">
        <v>3241</v>
      </c>
      <c r="J358" t="s">
        <v>3242</v>
      </c>
    </row>
    <row r="359" spans="1:10" x14ac:dyDescent="0.25">
      <c r="A359" t="s">
        <v>127</v>
      </c>
      <c r="B359" s="1">
        <v>45729</v>
      </c>
      <c r="C359" t="s">
        <v>211</v>
      </c>
      <c r="D359" t="s">
        <v>904</v>
      </c>
      <c r="E359">
        <v>3.5</v>
      </c>
      <c r="F359" t="s">
        <v>189</v>
      </c>
      <c r="G359" t="s">
        <v>1774</v>
      </c>
      <c r="H359" t="s">
        <v>3230</v>
      </c>
      <c r="I359" t="s">
        <v>3231</v>
      </c>
      <c r="J359" t="s">
        <v>3232</v>
      </c>
    </row>
    <row r="360" spans="1:10" x14ac:dyDescent="0.25">
      <c r="A360" t="s">
        <v>127</v>
      </c>
      <c r="B360" s="1">
        <v>45729</v>
      </c>
      <c r="C360" t="s">
        <v>211</v>
      </c>
      <c r="D360" t="s">
        <v>1574</v>
      </c>
      <c r="E360">
        <v>3.5</v>
      </c>
      <c r="F360" t="s">
        <v>189</v>
      </c>
      <c r="G360" t="s">
        <v>1774</v>
      </c>
      <c r="H360" t="s">
        <v>3233</v>
      </c>
      <c r="I360" t="s">
        <v>3234</v>
      </c>
      <c r="J360" t="s">
        <v>3235</v>
      </c>
    </row>
    <row r="361" spans="1:10" x14ac:dyDescent="0.25">
      <c r="A361" t="s">
        <v>127</v>
      </c>
      <c r="B361" s="1">
        <v>45729</v>
      </c>
      <c r="C361" t="s">
        <v>211</v>
      </c>
      <c r="D361" t="s">
        <v>745</v>
      </c>
      <c r="E361">
        <v>7</v>
      </c>
      <c r="F361" t="s">
        <v>189</v>
      </c>
      <c r="G361" t="s">
        <v>1774</v>
      </c>
      <c r="H361" t="s">
        <v>3224</v>
      </c>
      <c r="I361" t="s">
        <v>3225</v>
      </c>
      <c r="J361" t="s">
        <v>3226</v>
      </c>
    </row>
    <row r="362" spans="1:10" x14ac:dyDescent="0.25">
      <c r="A362" t="s">
        <v>127</v>
      </c>
      <c r="B362" s="1">
        <v>45729</v>
      </c>
      <c r="C362" t="s">
        <v>211</v>
      </c>
      <c r="D362" t="s">
        <v>655</v>
      </c>
      <c r="E362">
        <v>3.5</v>
      </c>
      <c r="F362" t="s">
        <v>189</v>
      </c>
      <c r="G362" t="s">
        <v>1774</v>
      </c>
      <c r="H362" t="s">
        <v>3227</v>
      </c>
      <c r="I362" t="s">
        <v>3228</v>
      </c>
      <c r="J362" t="s">
        <v>3229</v>
      </c>
    </row>
    <row r="363" spans="1:10" x14ac:dyDescent="0.25">
      <c r="A363" t="s">
        <v>127</v>
      </c>
      <c r="B363" s="1">
        <v>45729</v>
      </c>
      <c r="C363" t="s">
        <v>211</v>
      </c>
      <c r="D363" t="s">
        <v>1543</v>
      </c>
      <c r="E363">
        <v>3.5</v>
      </c>
      <c r="F363" t="s">
        <v>189</v>
      </c>
      <c r="G363" t="s">
        <v>1774</v>
      </c>
      <c r="H363" t="s">
        <v>3221</v>
      </c>
      <c r="I363" t="s">
        <v>3222</v>
      </c>
      <c r="J363" t="s">
        <v>3223</v>
      </c>
    </row>
    <row r="364" spans="1:10" x14ac:dyDescent="0.25">
      <c r="A364" t="s">
        <v>127</v>
      </c>
      <c r="B364" s="1">
        <v>45730</v>
      </c>
      <c r="C364" t="s">
        <v>211</v>
      </c>
      <c r="D364" t="s">
        <v>3259</v>
      </c>
      <c r="E364">
        <v>3.5</v>
      </c>
      <c r="F364" t="s">
        <v>189</v>
      </c>
      <c r="G364" t="s">
        <v>1775</v>
      </c>
      <c r="H364" t="s">
        <v>3260</v>
      </c>
      <c r="I364" t="s">
        <v>3261</v>
      </c>
      <c r="J364" t="s">
        <v>3262</v>
      </c>
    </row>
    <row r="365" spans="1:10" x14ac:dyDescent="0.25">
      <c r="A365" t="s">
        <v>127</v>
      </c>
      <c r="B365" s="1">
        <v>45730</v>
      </c>
      <c r="C365" t="s">
        <v>211</v>
      </c>
      <c r="D365" t="s">
        <v>517</v>
      </c>
      <c r="E365">
        <v>3.5</v>
      </c>
      <c r="F365" t="s">
        <v>189</v>
      </c>
      <c r="G365" t="s">
        <v>1775</v>
      </c>
      <c r="H365" t="s">
        <v>3254</v>
      </c>
      <c r="I365" t="s">
        <v>3255</v>
      </c>
      <c r="J365" t="s">
        <v>3256</v>
      </c>
    </row>
    <row r="366" spans="1:10" x14ac:dyDescent="0.25">
      <c r="A366" t="s">
        <v>127</v>
      </c>
      <c r="B366" s="1">
        <v>45730</v>
      </c>
      <c r="C366" t="s">
        <v>211</v>
      </c>
      <c r="D366" t="s">
        <v>3250</v>
      </c>
      <c r="E366">
        <v>3.5</v>
      </c>
      <c r="F366" t="s">
        <v>189</v>
      </c>
      <c r="G366" t="s">
        <v>1775</v>
      </c>
      <c r="H366" t="s">
        <v>3251</v>
      </c>
      <c r="I366" t="s">
        <v>3252</v>
      </c>
      <c r="J366" t="s">
        <v>3253</v>
      </c>
    </row>
    <row r="367" spans="1:10" x14ac:dyDescent="0.25">
      <c r="A367" t="s">
        <v>127</v>
      </c>
      <c r="B367" s="1">
        <v>45730</v>
      </c>
      <c r="C367" t="s">
        <v>211</v>
      </c>
      <c r="D367" t="s">
        <v>522</v>
      </c>
      <c r="E367">
        <v>3.5</v>
      </c>
      <c r="F367" t="s">
        <v>189</v>
      </c>
      <c r="G367" t="s">
        <v>1775</v>
      </c>
      <c r="H367" t="s">
        <v>3260</v>
      </c>
      <c r="I367" t="s">
        <v>3261</v>
      </c>
      <c r="J367" t="s">
        <v>3263</v>
      </c>
    </row>
    <row r="368" spans="1:10" x14ac:dyDescent="0.25">
      <c r="A368" t="s">
        <v>127</v>
      </c>
      <c r="B368" s="1">
        <v>45730</v>
      </c>
      <c r="C368" t="s">
        <v>211</v>
      </c>
      <c r="D368" t="s">
        <v>3266</v>
      </c>
      <c r="E368">
        <v>3.5</v>
      </c>
      <c r="F368" t="s">
        <v>189</v>
      </c>
      <c r="G368" t="s">
        <v>1775</v>
      </c>
      <c r="H368" t="s">
        <v>3267</v>
      </c>
      <c r="I368" t="s">
        <v>3268</v>
      </c>
      <c r="J368" t="s">
        <v>3269</v>
      </c>
    </row>
    <row r="369" spans="1:10" x14ac:dyDescent="0.25">
      <c r="A369" t="s">
        <v>127</v>
      </c>
      <c r="B369" s="1">
        <v>45730</v>
      </c>
      <c r="C369" t="s">
        <v>211</v>
      </c>
      <c r="D369" t="s">
        <v>285</v>
      </c>
      <c r="E369">
        <v>3.5</v>
      </c>
      <c r="F369" t="s">
        <v>189</v>
      </c>
      <c r="G369" t="s">
        <v>1775</v>
      </c>
      <c r="H369" t="s">
        <v>3276</v>
      </c>
      <c r="I369" t="s">
        <v>3277</v>
      </c>
      <c r="J369" t="s">
        <v>3278</v>
      </c>
    </row>
    <row r="370" spans="1:10" x14ac:dyDescent="0.25">
      <c r="A370" t="s">
        <v>127</v>
      </c>
      <c r="B370" s="1">
        <v>45730</v>
      </c>
      <c r="C370" t="s">
        <v>211</v>
      </c>
      <c r="D370" t="s">
        <v>776</v>
      </c>
      <c r="E370">
        <v>3.5</v>
      </c>
      <c r="F370" t="s">
        <v>189</v>
      </c>
      <c r="G370" t="s">
        <v>1775</v>
      </c>
      <c r="H370" t="s">
        <v>3273</v>
      </c>
      <c r="I370" t="s">
        <v>3274</v>
      </c>
      <c r="J370" t="s">
        <v>3275</v>
      </c>
    </row>
    <row r="371" spans="1:10" x14ac:dyDescent="0.25">
      <c r="A371" t="s">
        <v>127</v>
      </c>
      <c r="B371" s="1">
        <v>45730</v>
      </c>
      <c r="C371" t="s">
        <v>211</v>
      </c>
      <c r="D371" t="s">
        <v>517</v>
      </c>
      <c r="E371">
        <v>3.5</v>
      </c>
      <c r="F371" t="s">
        <v>189</v>
      </c>
      <c r="G371" t="s">
        <v>1775</v>
      </c>
      <c r="H371" t="s">
        <v>3279</v>
      </c>
      <c r="I371" t="s">
        <v>3280</v>
      </c>
      <c r="J371" t="s">
        <v>3281</v>
      </c>
    </row>
    <row r="372" spans="1:10" x14ac:dyDescent="0.25">
      <c r="A372" t="s">
        <v>127</v>
      </c>
      <c r="B372" s="1">
        <v>45730</v>
      </c>
      <c r="C372" t="s">
        <v>211</v>
      </c>
      <c r="D372" t="s">
        <v>564</v>
      </c>
      <c r="E372">
        <v>3.5</v>
      </c>
      <c r="F372" t="s">
        <v>189</v>
      </c>
      <c r="G372" t="s">
        <v>1775</v>
      </c>
      <c r="H372" t="s">
        <v>3264</v>
      </c>
      <c r="I372" t="s">
        <v>2374</v>
      </c>
      <c r="J372" t="s">
        <v>3265</v>
      </c>
    </row>
    <row r="373" spans="1:10" x14ac:dyDescent="0.25">
      <c r="A373" t="s">
        <v>127</v>
      </c>
      <c r="B373" s="1">
        <v>45730</v>
      </c>
      <c r="C373" t="s">
        <v>211</v>
      </c>
      <c r="D373" t="s">
        <v>3285</v>
      </c>
      <c r="E373">
        <v>0</v>
      </c>
      <c r="F373" t="s">
        <v>189</v>
      </c>
      <c r="G373" t="s">
        <v>1775</v>
      </c>
      <c r="H373" t="s">
        <v>3286</v>
      </c>
      <c r="I373" t="s">
        <v>3287</v>
      </c>
      <c r="J373" t="s">
        <v>3288</v>
      </c>
    </row>
    <row r="374" spans="1:10" x14ac:dyDescent="0.25">
      <c r="A374" t="s">
        <v>127</v>
      </c>
      <c r="B374" s="1">
        <v>45730</v>
      </c>
      <c r="C374" t="s">
        <v>211</v>
      </c>
      <c r="D374" t="s">
        <v>1689</v>
      </c>
      <c r="E374">
        <v>3.5</v>
      </c>
      <c r="F374" t="s">
        <v>189</v>
      </c>
      <c r="G374" t="s">
        <v>1775</v>
      </c>
      <c r="H374" t="s">
        <v>3254</v>
      </c>
      <c r="I374" t="s">
        <v>3257</v>
      </c>
      <c r="J374" t="s">
        <v>3258</v>
      </c>
    </row>
    <row r="375" spans="1:10" x14ac:dyDescent="0.25">
      <c r="A375" t="s">
        <v>127</v>
      </c>
      <c r="B375" s="1">
        <v>45730</v>
      </c>
      <c r="C375" t="s">
        <v>211</v>
      </c>
      <c r="D375" t="s">
        <v>796</v>
      </c>
      <c r="E375">
        <v>3.5</v>
      </c>
      <c r="F375" t="s">
        <v>189</v>
      </c>
      <c r="G375" t="s">
        <v>1775</v>
      </c>
      <c r="H375" t="s">
        <v>3270</v>
      </c>
      <c r="I375" t="s">
        <v>3271</v>
      </c>
      <c r="J375" t="s">
        <v>3272</v>
      </c>
    </row>
    <row r="376" spans="1:10" x14ac:dyDescent="0.25">
      <c r="A376" t="s">
        <v>127</v>
      </c>
      <c r="B376" s="1">
        <v>45730</v>
      </c>
      <c r="C376" t="s">
        <v>211</v>
      </c>
      <c r="D376" t="s">
        <v>1658</v>
      </c>
      <c r="E376">
        <v>3.5</v>
      </c>
      <c r="F376" t="s">
        <v>189</v>
      </c>
      <c r="G376" t="s">
        <v>1775</v>
      </c>
      <c r="H376" t="s">
        <v>3282</v>
      </c>
      <c r="I376" t="s">
        <v>3283</v>
      </c>
      <c r="J376" t="s">
        <v>3284</v>
      </c>
    </row>
    <row r="377" spans="1:10" x14ac:dyDescent="0.25">
      <c r="A377" t="s">
        <v>127</v>
      </c>
      <c r="B377" s="1">
        <v>45726</v>
      </c>
      <c r="C377" t="s">
        <v>283</v>
      </c>
      <c r="D377" t="s">
        <v>3289</v>
      </c>
      <c r="E377">
        <v>3.5</v>
      </c>
      <c r="F377" t="s">
        <v>197</v>
      </c>
      <c r="G377" t="s">
        <v>1777</v>
      </c>
      <c r="H377" t="s">
        <v>3290</v>
      </c>
      <c r="I377" t="s">
        <v>3291</v>
      </c>
      <c r="J377" t="s">
        <v>3292</v>
      </c>
    </row>
    <row r="378" spans="1:10" x14ac:dyDescent="0.25">
      <c r="A378" t="s">
        <v>127</v>
      </c>
      <c r="B378" s="1">
        <v>45726</v>
      </c>
      <c r="C378" t="s">
        <v>283</v>
      </c>
      <c r="D378" t="s">
        <v>3293</v>
      </c>
      <c r="E378">
        <v>3.5</v>
      </c>
      <c r="F378" t="s">
        <v>197</v>
      </c>
      <c r="G378" t="s">
        <v>1777</v>
      </c>
      <c r="H378" t="s">
        <v>3294</v>
      </c>
      <c r="I378" t="s">
        <v>3295</v>
      </c>
      <c r="J378" t="s">
        <v>3296</v>
      </c>
    </row>
    <row r="379" spans="1:10" x14ac:dyDescent="0.25">
      <c r="A379" t="s">
        <v>127</v>
      </c>
      <c r="B379" s="1">
        <v>45726</v>
      </c>
      <c r="C379" t="s">
        <v>283</v>
      </c>
      <c r="D379" t="s">
        <v>3300</v>
      </c>
      <c r="E379">
        <v>7</v>
      </c>
      <c r="F379" t="s">
        <v>197</v>
      </c>
      <c r="G379" t="s">
        <v>1777</v>
      </c>
      <c r="H379" t="s">
        <v>3301</v>
      </c>
      <c r="I379" t="s">
        <v>3302</v>
      </c>
      <c r="J379" t="s">
        <v>3303</v>
      </c>
    </row>
    <row r="380" spans="1:10" x14ac:dyDescent="0.25">
      <c r="A380" t="s">
        <v>127</v>
      </c>
      <c r="B380" s="1">
        <v>45726</v>
      </c>
      <c r="C380" t="s">
        <v>283</v>
      </c>
      <c r="D380" t="s">
        <v>208</v>
      </c>
      <c r="E380">
        <v>3.5</v>
      </c>
      <c r="F380" t="s">
        <v>197</v>
      </c>
      <c r="G380" t="s">
        <v>1777</v>
      </c>
      <c r="H380" t="s">
        <v>3304</v>
      </c>
      <c r="I380" t="s">
        <v>2298</v>
      </c>
      <c r="J380" t="s">
        <v>3305</v>
      </c>
    </row>
    <row r="381" spans="1:10" x14ac:dyDescent="0.25">
      <c r="A381" t="s">
        <v>127</v>
      </c>
      <c r="B381" s="1">
        <v>45726</v>
      </c>
      <c r="C381" t="s">
        <v>283</v>
      </c>
      <c r="D381" t="s">
        <v>3306</v>
      </c>
      <c r="E381">
        <v>3.5</v>
      </c>
      <c r="F381" t="s">
        <v>197</v>
      </c>
      <c r="G381" t="s">
        <v>1777</v>
      </c>
      <c r="H381" t="s">
        <v>3307</v>
      </c>
      <c r="I381" t="s">
        <v>3308</v>
      </c>
      <c r="J381" t="s">
        <v>3309</v>
      </c>
    </row>
    <row r="382" spans="1:10" x14ac:dyDescent="0.25">
      <c r="A382" t="s">
        <v>127</v>
      </c>
      <c r="B382" s="1">
        <v>45726</v>
      </c>
      <c r="C382" t="s">
        <v>283</v>
      </c>
      <c r="D382" t="s">
        <v>1551</v>
      </c>
      <c r="E382">
        <v>3.5</v>
      </c>
      <c r="F382" t="s">
        <v>197</v>
      </c>
      <c r="G382" t="s">
        <v>1777</v>
      </c>
      <c r="H382" t="s">
        <v>3319</v>
      </c>
      <c r="I382" t="s">
        <v>3320</v>
      </c>
      <c r="J382" t="s">
        <v>3321</v>
      </c>
    </row>
    <row r="383" spans="1:10" x14ac:dyDescent="0.25">
      <c r="A383" t="s">
        <v>127</v>
      </c>
      <c r="B383" s="1">
        <v>45726</v>
      </c>
      <c r="C383" t="s">
        <v>283</v>
      </c>
      <c r="D383" t="s">
        <v>1502</v>
      </c>
      <c r="E383">
        <v>3.5</v>
      </c>
      <c r="F383" t="s">
        <v>197</v>
      </c>
      <c r="G383" t="s">
        <v>1777</v>
      </c>
      <c r="H383" t="s">
        <v>3297</v>
      </c>
      <c r="I383" t="s">
        <v>3298</v>
      </c>
      <c r="J383" t="s">
        <v>3299</v>
      </c>
    </row>
    <row r="384" spans="1:10" x14ac:dyDescent="0.25">
      <c r="A384" t="s">
        <v>127</v>
      </c>
      <c r="B384" s="1">
        <v>45726</v>
      </c>
      <c r="C384" t="s">
        <v>283</v>
      </c>
      <c r="D384" t="s">
        <v>775</v>
      </c>
      <c r="E384">
        <v>3.5</v>
      </c>
      <c r="F384" t="s">
        <v>197</v>
      </c>
      <c r="G384" t="s">
        <v>1777</v>
      </c>
      <c r="H384" t="s">
        <v>3310</v>
      </c>
      <c r="I384" t="s">
        <v>3311</v>
      </c>
      <c r="J384" t="s">
        <v>3312</v>
      </c>
    </row>
    <row r="385" spans="1:10" x14ac:dyDescent="0.25">
      <c r="A385" t="s">
        <v>127</v>
      </c>
      <c r="B385" s="1">
        <v>45726</v>
      </c>
      <c r="C385" t="s">
        <v>283</v>
      </c>
      <c r="D385" t="s">
        <v>1647</v>
      </c>
      <c r="E385">
        <v>3.5</v>
      </c>
      <c r="F385" t="s">
        <v>197</v>
      </c>
      <c r="G385" t="s">
        <v>1777</v>
      </c>
      <c r="H385" t="s">
        <v>3316</v>
      </c>
      <c r="I385" t="s">
        <v>3317</v>
      </c>
      <c r="J385" t="s">
        <v>3318</v>
      </c>
    </row>
    <row r="386" spans="1:10" x14ac:dyDescent="0.25">
      <c r="A386" t="s">
        <v>127</v>
      </c>
      <c r="B386" s="1">
        <v>45726</v>
      </c>
      <c r="C386" t="s">
        <v>283</v>
      </c>
      <c r="D386" t="s">
        <v>737</v>
      </c>
      <c r="E386">
        <v>3.5</v>
      </c>
      <c r="F386" t="s">
        <v>197</v>
      </c>
      <c r="G386" t="s">
        <v>1777</v>
      </c>
      <c r="H386" t="s">
        <v>3313</v>
      </c>
      <c r="I386" t="s">
        <v>3314</v>
      </c>
      <c r="J386" t="s">
        <v>3315</v>
      </c>
    </row>
    <row r="387" spans="1:10" x14ac:dyDescent="0.25">
      <c r="A387" t="s">
        <v>127</v>
      </c>
      <c r="B387" s="1">
        <v>45727</v>
      </c>
      <c r="C387" t="s">
        <v>283</v>
      </c>
      <c r="D387" t="s">
        <v>3341</v>
      </c>
      <c r="E387">
        <v>3.5</v>
      </c>
      <c r="F387" t="s">
        <v>197</v>
      </c>
      <c r="G387" t="s">
        <v>1778</v>
      </c>
      <c r="H387" t="s">
        <v>3342</v>
      </c>
      <c r="I387" t="s">
        <v>3343</v>
      </c>
      <c r="J387" t="s">
        <v>3344</v>
      </c>
    </row>
    <row r="388" spans="1:10" x14ac:dyDescent="0.25">
      <c r="A388" t="s">
        <v>127</v>
      </c>
      <c r="B388" s="1">
        <v>45727</v>
      </c>
      <c r="C388" t="s">
        <v>283</v>
      </c>
      <c r="D388" t="s">
        <v>569</v>
      </c>
      <c r="E388">
        <v>3.5</v>
      </c>
      <c r="F388" t="s">
        <v>197</v>
      </c>
      <c r="G388" t="s">
        <v>1778</v>
      </c>
      <c r="H388" t="s">
        <v>3339</v>
      </c>
      <c r="I388" t="s">
        <v>3336</v>
      </c>
      <c r="J388" t="s">
        <v>3340</v>
      </c>
    </row>
    <row r="389" spans="1:10" x14ac:dyDescent="0.25">
      <c r="A389" t="s">
        <v>127</v>
      </c>
      <c r="B389" s="1">
        <v>45727</v>
      </c>
      <c r="C389" t="s">
        <v>283</v>
      </c>
      <c r="D389" t="s">
        <v>570</v>
      </c>
      <c r="E389">
        <v>3.5</v>
      </c>
      <c r="F389" t="s">
        <v>197</v>
      </c>
      <c r="G389" t="s">
        <v>1778</v>
      </c>
      <c r="H389" t="s">
        <v>3336</v>
      </c>
      <c r="I389" t="s">
        <v>3337</v>
      </c>
      <c r="J389" t="s">
        <v>3338</v>
      </c>
    </row>
    <row r="390" spans="1:10" x14ac:dyDescent="0.25">
      <c r="A390" t="s">
        <v>127</v>
      </c>
      <c r="B390" s="1">
        <v>45727</v>
      </c>
      <c r="C390" t="s">
        <v>283</v>
      </c>
      <c r="D390" t="s">
        <v>3325</v>
      </c>
      <c r="E390">
        <v>3.5</v>
      </c>
      <c r="F390" t="s">
        <v>197</v>
      </c>
      <c r="G390" t="s">
        <v>1778</v>
      </c>
      <c r="H390" t="s">
        <v>3326</v>
      </c>
      <c r="I390" t="s">
        <v>3327</v>
      </c>
      <c r="J390" t="s">
        <v>3328</v>
      </c>
    </row>
    <row r="391" spans="1:10" x14ac:dyDescent="0.25">
      <c r="A391" t="s">
        <v>127</v>
      </c>
      <c r="B391" s="1">
        <v>45727</v>
      </c>
      <c r="C391" t="s">
        <v>283</v>
      </c>
      <c r="D391" t="s">
        <v>605</v>
      </c>
      <c r="E391">
        <v>3.5</v>
      </c>
      <c r="F391" t="s">
        <v>197</v>
      </c>
      <c r="G391" t="s">
        <v>1778</v>
      </c>
      <c r="H391" t="s">
        <v>3333</v>
      </c>
      <c r="I391" t="s">
        <v>3334</v>
      </c>
      <c r="J391" t="s">
        <v>3335</v>
      </c>
    </row>
    <row r="392" spans="1:10" x14ac:dyDescent="0.25">
      <c r="A392" t="s">
        <v>127</v>
      </c>
      <c r="B392" s="1">
        <v>45727</v>
      </c>
      <c r="C392" t="s">
        <v>283</v>
      </c>
      <c r="D392" t="s">
        <v>3329</v>
      </c>
      <c r="E392">
        <v>3.5</v>
      </c>
      <c r="F392" t="s">
        <v>197</v>
      </c>
      <c r="G392" t="s">
        <v>1778</v>
      </c>
      <c r="H392" t="s">
        <v>3330</v>
      </c>
      <c r="I392" t="s">
        <v>3331</v>
      </c>
      <c r="J392" t="s">
        <v>3332</v>
      </c>
    </row>
    <row r="393" spans="1:10" x14ac:dyDescent="0.25">
      <c r="A393" t="s">
        <v>127</v>
      </c>
      <c r="B393" s="1">
        <v>45727</v>
      </c>
      <c r="C393" t="s">
        <v>283</v>
      </c>
      <c r="D393" t="s">
        <v>1567</v>
      </c>
      <c r="E393">
        <v>3.5</v>
      </c>
      <c r="F393" t="s">
        <v>197</v>
      </c>
      <c r="G393" t="s">
        <v>1778</v>
      </c>
      <c r="H393" t="s">
        <v>3322</v>
      </c>
      <c r="I393" t="s">
        <v>3323</v>
      </c>
      <c r="J393" t="s">
        <v>3324</v>
      </c>
    </row>
    <row r="394" spans="1:10" x14ac:dyDescent="0.25">
      <c r="A394" t="s">
        <v>127</v>
      </c>
      <c r="B394" s="1">
        <v>45727</v>
      </c>
      <c r="C394" t="s">
        <v>283</v>
      </c>
      <c r="D394" t="s">
        <v>3345</v>
      </c>
      <c r="E394">
        <v>3.5</v>
      </c>
      <c r="F394" t="s">
        <v>197</v>
      </c>
      <c r="G394" t="s">
        <v>1778</v>
      </c>
      <c r="H394" t="s">
        <v>3346</v>
      </c>
      <c r="I394" t="s">
        <v>3347</v>
      </c>
      <c r="J394" t="s">
        <v>3348</v>
      </c>
    </row>
    <row r="395" spans="1:10" x14ac:dyDescent="0.25">
      <c r="A395" t="s">
        <v>127</v>
      </c>
      <c r="B395" s="1">
        <v>45726</v>
      </c>
      <c r="C395" t="s">
        <v>227</v>
      </c>
      <c r="D395" t="s">
        <v>589</v>
      </c>
      <c r="E395">
        <v>3.5</v>
      </c>
      <c r="F395" t="s">
        <v>197</v>
      </c>
      <c r="G395" t="s">
        <v>1780</v>
      </c>
      <c r="H395" t="s">
        <v>3373</v>
      </c>
      <c r="I395" t="s">
        <v>3374</v>
      </c>
      <c r="J395" t="s">
        <v>3375</v>
      </c>
    </row>
    <row r="396" spans="1:10" x14ac:dyDescent="0.25">
      <c r="A396" t="s">
        <v>127</v>
      </c>
      <c r="B396" s="1">
        <v>45726</v>
      </c>
      <c r="C396" t="s">
        <v>227</v>
      </c>
      <c r="D396" t="s">
        <v>308</v>
      </c>
      <c r="E396">
        <v>3.5</v>
      </c>
      <c r="F396" t="s">
        <v>197</v>
      </c>
      <c r="G396" t="s">
        <v>1780</v>
      </c>
      <c r="H396" t="s">
        <v>3365</v>
      </c>
      <c r="I396" t="s">
        <v>3366</v>
      </c>
      <c r="J396" t="s">
        <v>3366</v>
      </c>
    </row>
    <row r="397" spans="1:10" x14ac:dyDescent="0.25">
      <c r="A397" t="s">
        <v>127</v>
      </c>
      <c r="B397" s="1">
        <v>45726</v>
      </c>
      <c r="C397" t="s">
        <v>227</v>
      </c>
      <c r="D397" t="s">
        <v>289</v>
      </c>
      <c r="E397">
        <v>3.5</v>
      </c>
      <c r="F397" t="s">
        <v>197</v>
      </c>
      <c r="G397" t="s">
        <v>1780</v>
      </c>
      <c r="H397" t="s">
        <v>3370</v>
      </c>
      <c r="I397" t="s">
        <v>3371</v>
      </c>
      <c r="J397" t="s">
        <v>3372</v>
      </c>
    </row>
    <row r="398" spans="1:10" x14ac:dyDescent="0.25">
      <c r="A398" t="s">
        <v>127</v>
      </c>
      <c r="B398" s="1">
        <v>45726</v>
      </c>
      <c r="C398" t="s">
        <v>227</v>
      </c>
      <c r="D398" t="s">
        <v>250</v>
      </c>
      <c r="E398">
        <v>3.5</v>
      </c>
      <c r="F398" t="s">
        <v>197</v>
      </c>
      <c r="G398" t="s">
        <v>1780</v>
      </c>
      <c r="H398" t="s">
        <v>3367</v>
      </c>
      <c r="I398" t="s">
        <v>3368</v>
      </c>
      <c r="J398" t="s">
        <v>3369</v>
      </c>
    </row>
    <row r="399" spans="1:10" x14ac:dyDescent="0.25">
      <c r="A399" t="s">
        <v>127</v>
      </c>
      <c r="B399" s="1">
        <v>45726</v>
      </c>
      <c r="C399" t="s">
        <v>227</v>
      </c>
      <c r="D399" t="s">
        <v>3358</v>
      </c>
      <c r="E399">
        <v>3.5</v>
      </c>
      <c r="F399" t="s">
        <v>197</v>
      </c>
      <c r="G399" t="s">
        <v>1780</v>
      </c>
      <c r="H399" t="s">
        <v>3359</v>
      </c>
      <c r="I399" t="s">
        <v>3360</v>
      </c>
      <c r="J399" t="s">
        <v>3361</v>
      </c>
    </row>
    <row r="400" spans="1:10" x14ac:dyDescent="0.25">
      <c r="A400" t="s">
        <v>127</v>
      </c>
      <c r="B400" s="1">
        <v>45726</v>
      </c>
      <c r="C400" t="s">
        <v>227</v>
      </c>
      <c r="D400" t="s">
        <v>370</v>
      </c>
      <c r="E400">
        <v>3.5</v>
      </c>
      <c r="F400" t="s">
        <v>197</v>
      </c>
      <c r="G400" t="s">
        <v>1780</v>
      </c>
      <c r="H400" t="s">
        <v>3362</v>
      </c>
      <c r="I400" t="s">
        <v>3363</v>
      </c>
      <c r="J400" t="s">
        <v>3364</v>
      </c>
    </row>
    <row r="401" spans="1:10" x14ac:dyDescent="0.25">
      <c r="A401" t="s">
        <v>127</v>
      </c>
      <c r="B401" s="1">
        <v>45726</v>
      </c>
      <c r="C401" t="s">
        <v>227</v>
      </c>
      <c r="D401" t="s">
        <v>244</v>
      </c>
      <c r="E401">
        <v>3.5</v>
      </c>
      <c r="F401" t="s">
        <v>197</v>
      </c>
      <c r="G401" t="s">
        <v>1780</v>
      </c>
      <c r="H401" t="s">
        <v>3352</v>
      </c>
      <c r="I401" t="s">
        <v>3353</v>
      </c>
      <c r="J401" t="s">
        <v>3354</v>
      </c>
    </row>
    <row r="402" spans="1:10" x14ac:dyDescent="0.25">
      <c r="A402" t="s">
        <v>127</v>
      </c>
      <c r="B402" s="1">
        <v>45726</v>
      </c>
      <c r="C402" t="s">
        <v>227</v>
      </c>
      <c r="D402" t="s">
        <v>789</v>
      </c>
      <c r="E402">
        <v>3.5</v>
      </c>
      <c r="F402" t="s">
        <v>197</v>
      </c>
      <c r="G402" t="s">
        <v>1780</v>
      </c>
      <c r="H402" t="s">
        <v>3355</v>
      </c>
      <c r="I402" t="s">
        <v>3356</v>
      </c>
      <c r="J402" t="s">
        <v>3357</v>
      </c>
    </row>
    <row r="403" spans="1:10" x14ac:dyDescent="0.25">
      <c r="A403" t="s">
        <v>127</v>
      </c>
      <c r="B403" s="1">
        <v>45726</v>
      </c>
      <c r="C403" t="s">
        <v>227</v>
      </c>
      <c r="D403" t="s">
        <v>705</v>
      </c>
      <c r="E403">
        <v>3.5</v>
      </c>
      <c r="F403" t="s">
        <v>197</v>
      </c>
      <c r="G403" t="s">
        <v>1780</v>
      </c>
      <c r="H403" t="s">
        <v>3349</v>
      </c>
      <c r="I403" t="s">
        <v>3350</v>
      </c>
      <c r="J403" t="s">
        <v>3351</v>
      </c>
    </row>
    <row r="404" spans="1:10" x14ac:dyDescent="0.25">
      <c r="A404" t="s">
        <v>127</v>
      </c>
      <c r="B404" s="1">
        <v>45727</v>
      </c>
      <c r="C404" t="s">
        <v>227</v>
      </c>
      <c r="D404" t="s">
        <v>3387</v>
      </c>
      <c r="E404">
        <v>3.5</v>
      </c>
      <c r="F404" t="s">
        <v>197</v>
      </c>
      <c r="G404" t="s">
        <v>1781</v>
      </c>
      <c r="H404" t="s">
        <v>3388</v>
      </c>
      <c r="I404" t="s">
        <v>3389</v>
      </c>
      <c r="J404" t="s">
        <v>3390</v>
      </c>
    </row>
    <row r="405" spans="1:10" x14ac:dyDescent="0.25">
      <c r="A405" t="s">
        <v>127</v>
      </c>
      <c r="B405" s="1">
        <v>45727</v>
      </c>
      <c r="C405" t="s">
        <v>227</v>
      </c>
      <c r="D405" t="s">
        <v>403</v>
      </c>
      <c r="E405">
        <v>3.5</v>
      </c>
      <c r="F405" t="s">
        <v>197</v>
      </c>
      <c r="G405" t="s">
        <v>1781</v>
      </c>
      <c r="H405" t="s">
        <v>3400</v>
      </c>
      <c r="I405" t="s">
        <v>3401</v>
      </c>
      <c r="J405" t="s">
        <v>3402</v>
      </c>
    </row>
    <row r="406" spans="1:10" x14ac:dyDescent="0.25">
      <c r="A406" t="s">
        <v>127</v>
      </c>
      <c r="B406" s="1">
        <v>45727</v>
      </c>
      <c r="C406" t="s">
        <v>227</v>
      </c>
      <c r="D406" t="s">
        <v>777</v>
      </c>
      <c r="E406">
        <v>3.5</v>
      </c>
      <c r="F406" t="s">
        <v>197</v>
      </c>
      <c r="G406" t="s">
        <v>1781</v>
      </c>
      <c r="H406" t="s">
        <v>3379</v>
      </c>
      <c r="I406" t="s">
        <v>3380</v>
      </c>
      <c r="J406" t="s">
        <v>3381</v>
      </c>
    </row>
    <row r="407" spans="1:10" x14ac:dyDescent="0.25">
      <c r="A407" t="s">
        <v>127</v>
      </c>
      <c r="B407" s="1">
        <v>45727</v>
      </c>
      <c r="C407" t="s">
        <v>227</v>
      </c>
      <c r="D407" t="s">
        <v>3406</v>
      </c>
      <c r="E407">
        <v>3.5</v>
      </c>
      <c r="F407" t="s">
        <v>197</v>
      </c>
      <c r="G407" t="s">
        <v>1781</v>
      </c>
      <c r="H407" t="s">
        <v>3407</v>
      </c>
      <c r="I407" t="s">
        <v>3408</v>
      </c>
      <c r="J407" t="s">
        <v>3409</v>
      </c>
    </row>
    <row r="408" spans="1:10" x14ac:dyDescent="0.25">
      <c r="A408" t="s">
        <v>127</v>
      </c>
      <c r="B408" s="1">
        <v>45727</v>
      </c>
      <c r="C408" t="s">
        <v>227</v>
      </c>
      <c r="D408" t="s">
        <v>834</v>
      </c>
      <c r="E408">
        <v>3.5</v>
      </c>
      <c r="F408" t="s">
        <v>197</v>
      </c>
      <c r="G408" t="s">
        <v>1781</v>
      </c>
      <c r="H408" t="s">
        <v>3391</v>
      </c>
      <c r="I408" t="s">
        <v>3392</v>
      </c>
      <c r="J408" t="s">
        <v>3393</v>
      </c>
    </row>
    <row r="409" spans="1:10" x14ac:dyDescent="0.25">
      <c r="A409" t="s">
        <v>127</v>
      </c>
      <c r="B409" s="1">
        <v>45727</v>
      </c>
      <c r="C409" t="s">
        <v>227</v>
      </c>
      <c r="D409" t="s">
        <v>3384</v>
      </c>
      <c r="E409">
        <v>3.5</v>
      </c>
      <c r="F409" t="s">
        <v>197</v>
      </c>
      <c r="G409" t="s">
        <v>1781</v>
      </c>
      <c r="H409" t="s">
        <v>3385</v>
      </c>
      <c r="I409" t="s">
        <v>3376</v>
      </c>
      <c r="J409" t="s">
        <v>3386</v>
      </c>
    </row>
    <row r="410" spans="1:10" x14ac:dyDescent="0.25">
      <c r="A410" t="s">
        <v>127</v>
      </c>
      <c r="B410" s="1">
        <v>45727</v>
      </c>
      <c r="C410" t="s">
        <v>227</v>
      </c>
      <c r="D410" t="s">
        <v>1555</v>
      </c>
      <c r="E410">
        <v>3.5</v>
      </c>
      <c r="F410" t="s">
        <v>197</v>
      </c>
      <c r="G410" t="s">
        <v>1781</v>
      </c>
      <c r="H410" t="s">
        <v>3403</v>
      </c>
      <c r="I410" t="s">
        <v>3404</v>
      </c>
      <c r="J410" t="s">
        <v>3405</v>
      </c>
    </row>
    <row r="411" spans="1:10" x14ac:dyDescent="0.25">
      <c r="A411" t="s">
        <v>127</v>
      </c>
      <c r="B411" s="1">
        <v>45727</v>
      </c>
      <c r="C411" t="s">
        <v>227</v>
      </c>
      <c r="D411" t="s">
        <v>3394</v>
      </c>
      <c r="E411">
        <v>3.5</v>
      </c>
      <c r="F411" t="s">
        <v>197</v>
      </c>
      <c r="G411" t="s">
        <v>1781</v>
      </c>
      <c r="H411" t="s">
        <v>3395</v>
      </c>
      <c r="I411" t="s">
        <v>3396</v>
      </c>
      <c r="J411" t="s">
        <v>3397</v>
      </c>
    </row>
    <row r="412" spans="1:10" x14ac:dyDescent="0.25">
      <c r="A412" t="s">
        <v>127</v>
      </c>
      <c r="B412" s="1">
        <v>45727</v>
      </c>
      <c r="C412" t="s">
        <v>227</v>
      </c>
      <c r="D412" t="s">
        <v>722</v>
      </c>
      <c r="E412">
        <v>3.5</v>
      </c>
      <c r="F412" t="s">
        <v>197</v>
      </c>
      <c r="G412" t="s">
        <v>1781</v>
      </c>
      <c r="H412" t="s">
        <v>3398</v>
      </c>
      <c r="I412" t="s">
        <v>3399</v>
      </c>
      <c r="J412" t="s">
        <v>3399</v>
      </c>
    </row>
    <row r="413" spans="1:10" x14ac:dyDescent="0.25">
      <c r="A413" t="s">
        <v>127</v>
      </c>
      <c r="B413" s="1">
        <v>45727</v>
      </c>
      <c r="C413" t="s">
        <v>227</v>
      </c>
      <c r="D413" t="s">
        <v>855</v>
      </c>
      <c r="E413">
        <v>3.5</v>
      </c>
      <c r="F413" t="s">
        <v>197</v>
      </c>
      <c r="G413" t="s">
        <v>1781</v>
      </c>
      <c r="H413" t="s">
        <v>3379</v>
      </c>
      <c r="I413" t="s">
        <v>3382</v>
      </c>
      <c r="J413" t="s">
        <v>3383</v>
      </c>
    </row>
    <row r="414" spans="1:10" x14ac:dyDescent="0.25">
      <c r="A414" t="s">
        <v>127</v>
      </c>
      <c r="B414" s="1">
        <v>45727</v>
      </c>
      <c r="C414" t="s">
        <v>227</v>
      </c>
      <c r="D414" t="s">
        <v>1447</v>
      </c>
      <c r="E414">
        <v>3.5</v>
      </c>
      <c r="F414" t="s">
        <v>197</v>
      </c>
      <c r="G414" t="s">
        <v>1781</v>
      </c>
      <c r="H414" t="s">
        <v>3376</v>
      </c>
      <c r="I414" t="s">
        <v>3377</v>
      </c>
      <c r="J414" t="s">
        <v>3378</v>
      </c>
    </row>
    <row r="415" spans="1:10" x14ac:dyDescent="0.25">
      <c r="A415" t="s">
        <v>127</v>
      </c>
      <c r="B415" s="1">
        <v>45726</v>
      </c>
      <c r="C415" t="s">
        <v>141</v>
      </c>
      <c r="D415" t="s">
        <v>554</v>
      </c>
      <c r="E415">
        <v>3.5</v>
      </c>
      <c r="F415" t="s">
        <v>142</v>
      </c>
      <c r="G415" t="s">
        <v>1782</v>
      </c>
      <c r="H415" t="s">
        <v>3422</v>
      </c>
      <c r="I415" t="s">
        <v>3423</v>
      </c>
      <c r="J415" t="s">
        <v>3424</v>
      </c>
    </row>
    <row r="416" spans="1:10" x14ac:dyDescent="0.25">
      <c r="A416" t="s">
        <v>127</v>
      </c>
      <c r="B416" s="1">
        <v>45726</v>
      </c>
      <c r="C416" t="s">
        <v>141</v>
      </c>
      <c r="D416" t="s">
        <v>3415</v>
      </c>
      <c r="E416">
        <v>3.5</v>
      </c>
      <c r="F416" t="s">
        <v>142</v>
      </c>
      <c r="G416" t="s">
        <v>1782</v>
      </c>
      <c r="H416" t="s">
        <v>3416</v>
      </c>
      <c r="I416" t="s">
        <v>3417</v>
      </c>
      <c r="J416" t="s">
        <v>3418</v>
      </c>
    </row>
    <row r="417" spans="1:10" x14ac:dyDescent="0.25">
      <c r="A417" t="s">
        <v>127</v>
      </c>
      <c r="B417" s="1">
        <v>45726</v>
      </c>
      <c r="C417" t="s">
        <v>141</v>
      </c>
      <c r="D417" t="s">
        <v>1680</v>
      </c>
      <c r="E417">
        <v>3.5</v>
      </c>
      <c r="F417" t="s">
        <v>142</v>
      </c>
      <c r="G417" t="s">
        <v>1782</v>
      </c>
      <c r="H417" t="s">
        <v>3412</v>
      </c>
      <c r="I417" t="s">
        <v>3413</v>
      </c>
      <c r="J417" t="s">
        <v>3414</v>
      </c>
    </row>
    <row r="418" spans="1:10" x14ac:dyDescent="0.25">
      <c r="A418" t="s">
        <v>127</v>
      </c>
      <c r="B418" s="1">
        <v>45726</v>
      </c>
      <c r="C418" t="s">
        <v>141</v>
      </c>
      <c r="D418" t="s">
        <v>3428</v>
      </c>
      <c r="E418">
        <v>3.5</v>
      </c>
      <c r="F418" t="s">
        <v>142</v>
      </c>
      <c r="G418" t="s">
        <v>1782</v>
      </c>
      <c r="H418" t="s">
        <v>3429</v>
      </c>
      <c r="I418" t="s">
        <v>3430</v>
      </c>
      <c r="J418" t="s">
        <v>3431</v>
      </c>
    </row>
    <row r="419" spans="1:10" x14ac:dyDescent="0.25">
      <c r="A419" t="s">
        <v>127</v>
      </c>
      <c r="B419" s="1">
        <v>45726</v>
      </c>
      <c r="C419" t="s">
        <v>141</v>
      </c>
      <c r="D419" t="s">
        <v>2691</v>
      </c>
      <c r="E419">
        <v>3.5</v>
      </c>
      <c r="F419" t="s">
        <v>142</v>
      </c>
      <c r="G419" t="s">
        <v>1782</v>
      </c>
      <c r="H419" t="s">
        <v>3410</v>
      </c>
      <c r="I419" t="s">
        <v>3411</v>
      </c>
      <c r="J419" t="s">
        <v>3411</v>
      </c>
    </row>
    <row r="420" spans="1:10" x14ac:dyDescent="0.25">
      <c r="A420" t="s">
        <v>127</v>
      </c>
      <c r="B420" s="1">
        <v>45726</v>
      </c>
      <c r="C420" t="s">
        <v>141</v>
      </c>
      <c r="D420" t="s">
        <v>433</v>
      </c>
      <c r="E420">
        <v>3.5</v>
      </c>
      <c r="F420" t="s">
        <v>142</v>
      </c>
      <c r="G420" t="s">
        <v>1782</v>
      </c>
      <c r="H420" t="s">
        <v>3419</v>
      </c>
      <c r="I420" t="s">
        <v>3420</v>
      </c>
      <c r="J420" t="s">
        <v>3421</v>
      </c>
    </row>
    <row r="421" spans="1:10" x14ac:dyDescent="0.25">
      <c r="A421" t="s">
        <v>127</v>
      </c>
      <c r="B421" s="1">
        <v>45726</v>
      </c>
      <c r="C421" t="s">
        <v>141</v>
      </c>
      <c r="D421" t="s">
        <v>1573</v>
      </c>
      <c r="E421">
        <v>3.5</v>
      </c>
      <c r="F421" t="s">
        <v>142</v>
      </c>
      <c r="G421" t="s">
        <v>1782</v>
      </c>
      <c r="H421" t="s">
        <v>3425</v>
      </c>
      <c r="I421" t="s">
        <v>3426</v>
      </c>
      <c r="J421" t="s">
        <v>3427</v>
      </c>
    </row>
    <row r="422" spans="1:10" x14ac:dyDescent="0.25">
      <c r="A422" t="s">
        <v>127</v>
      </c>
      <c r="B422" s="1">
        <v>45727</v>
      </c>
      <c r="C422" t="s">
        <v>141</v>
      </c>
      <c r="D422" t="s">
        <v>369</v>
      </c>
      <c r="E422">
        <v>3.5</v>
      </c>
      <c r="F422" t="s">
        <v>142</v>
      </c>
      <c r="G422" t="s">
        <v>1783</v>
      </c>
      <c r="H422" t="s">
        <v>3444</v>
      </c>
      <c r="I422" t="s">
        <v>3445</v>
      </c>
      <c r="J422" t="s">
        <v>3446</v>
      </c>
    </row>
    <row r="423" spans="1:10" x14ac:dyDescent="0.25">
      <c r="A423" t="s">
        <v>127</v>
      </c>
      <c r="B423" s="1">
        <v>45727</v>
      </c>
      <c r="C423" t="s">
        <v>141</v>
      </c>
      <c r="D423" t="s">
        <v>1565</v>
      </c>
      <c r="E423">
        <v>3.5</v>
      </c>
      <c r="F423" t="s">
        <v>142</v>
      </c>
      <c r="G423" t="s">
        <v>1783</v>
      </c>
      <c r="H423" t="s">
        <v>3343</v>
      </c>
      <c r="I423" t="s">
        <v>3442</v>
      </c>
      <c r="J423" t="s">
        <v>3443</v>
      </c>
    </row>
    <row r="424" spans="1:10" x14ac:dyDescent="0.25">
      <c r="A424" t="s">
        <v>127</v>
      </c>
      <c r="B424" s="1">
        <v>45727</v>
      </c>
      <c r="C424" t="s">
        <v>141</v>
      </c>
      <c r="D424" t="s">
        <v>3447</v>
      </c>
      <c r="E424">
        <v>3.5</v>
      </c>
      <c r="F424" t="s">
        <v>142</v>
      </c>
      <c r="G424" t="s">
        <v>1783</v>
      </c>
      <c r="H424" t="s">
        <v>3448</v>
      </c>
      <c r="I424" t="s">
        <v>3449</v>
      </c>
      <c r="J424" t="s">
        <v>3450</v>
      </c>
    </row>
    <row r="425" spans="1:10" x14ac:dyDescent="0.25">
      <c r="A425" t="s">
        <v>127</v>
      </c>
      <c r="B425" s="1">
        <v>45727</v>
      </c>
      <c r="C425" t="s">
        <v>141</v>
      </c>
      <c r="D425" t="s">
        <v>434</v>
      </c>
      <c r="E425">
        <v>3.5</v>
      </c>
      <c r="F425" t="s">
        <v>142</v>
      </c>
      <c r="G425" t="s">
        <v>1783</v>
      </c>
      <c r="H425" t="s">
        <v>3457</v>
      </c>
      <c r="I425" t="s">
        <v>3455</v>
      </c>
      <c r="J425" t="s">
        <v>3458</v>
      </c>
    </row>
    <row r="426" spans="1:10" x14ac:dyDescent="0.25">
      <c r="A426" t="s">
        <v>127</v>
      </c>
      <c r="B426" s="1">
        <v>45727</v>
      </c>
      <c r="C426" t="s">
        <v>141</v>
      </c>
      <c r="D426" t="s">
        <v>3451</v>
      </c>
      <c r="E426">
        <v>3.5</v>
      </c>
      <c r="F426" t="s">
        <v>142</v>
      </c>
      <c r="G426" t="s">
        <v>1783</v>
      </c>
      <c r="H426" t="s">
        <v>3452</v>
      </c>
      <c r="I426" t="s">
        <v>3453</v>
      </c>
      <c r="J426" t="s">
        <v>3453</v>
      </c>
    </row>
    <row r="427" spans="1:10" x14ac:dyDescent="0.25">
      <c r="A427" t="s">
        <v>127</v>
      </c>
      <c r="B427" s="1">
        <v>45727</v>
      </c>
      <c r="C427" t="s">
        <v>141</v>
      </c>
      <c r="D427" t="s">
        <v>1682</v>
      </c>
      <c r="E427">
        <v>3.5</v>
      </c>
      <c r="F427" t="s">
        <v>142</v>
      </c>
      <c r="G427" t="s">
        <v>1783</v>
      </c>
      <c r="H427" t="s">
        <v>3439</v>
      </c>
      <c r="I427" t="s">
        <v>3440</v>
      </c>
      <c r="J427" t="s">
        <v>3441</v>
      </c>
    </row>
    <row r="428" spans="1:10" x14ac:dyDescent="0.25">
      <c r="A428" t="s">
        <v>127</v>
      </c>
      <c r="B428" s="1">
        <v>45727</v>
      </c>
      <c r="C428" t="s">
        <v>141</v>
      </c>
      <c r="D428" t="s">
        <v>719</v>
      </c>
      <c r="E428">
        <v>3.5</v>
      </c>
      <c r="F428" t="s">
        <v>142</v>
      </c>
      <c r="G428" t="s">
        <v>1783</v>
      </c>
      <c r="H428" t="s">
        <v>3432</v>
      </c>
      <c r="I428" t="s">
        <v>3433</v>
      </c>
      <c r="J428" t="s">
        <v>3434</v>
      </c>
    </row>
    <row r="429" spans="1:10" x14ac:dyDescent="0.25">
      <c r="A429" t="s">
        <v>127</v>
      </c>
      <c r="B429" s="1">
        <v>45727</v>
      </c>
      <c r="C429" t="s">
        <v>141</v>
      </c>
      <c r="D429" t="s">
        <v>3435</v>
      </c>
      <c r="E429">
        <v>3.5</v>
      </c>
      <c r="F429" t="s">
        <v>142</v>
      </c>
      <c r="G429" t="s">
        <v>1783</v>
      </c>
      <c r="H429" t="s">
        <v>3436</v>
      </c>
      <c r="I429" t="s">
        <v>3437</v>
      </c>
      <c r="J429" t="s">
        <v>3438</v>
      </c>
    </row>
    <row r="430" spans="1:10" x14ac:dyDescent="0.25">
      <c r="A430" t="s">
        <v>127</v>
      </c>
      <c r="B430" s="1">
        <v>45727</v>
      </c>
      <c r="C430" t="s">
        <v>141</v>
      </c>
      <c r="D430" t="s">
        <v>461</v>
      </c>
      <c r="E430">
        <v>3.5</v>
      </c>
      <c r="F430" t="s">
        <v>142</v>
      </c>
      <c r="G430" t="s">
        <v>1783</v>
      </c>
      <c r="H430" t="s">
        <v>3454</v>
      </c>
      <c r="I430" t="s">
        <v>3455</v>
      </c>
      <c r="J430" t="s">
        <v>3456</v>
      </c>
    </row>
    <row r="431" spans="1:10" x14ac:dyDescent="0.25">
      <c r="A431" t="s">
        <v>127</v>
      </c>
      <c r="B431" s="1">
        <v>45728</v>
      </c>
      <c r="C431" t="s">
        <v>141</v>
      </c>
      <c r="D431" t="s">
        <v>3462</v>
      </c>
      <c r="E431">
        <v>3.5</v>
      </c>
      <c r="F431" t="s">
        <v>142</v>
      </c>
      <c r="G431" t="s">
        <v>1784</v>
      </c>
      <c r="H431" t="s">
        <v>3463</v>
      </c>
      <c r="I431" t="s">
        <v>3464</v>
      </c>
      <c r="J431" t="s">
        <v>3465</v>
      </c>
    </row>
    <row r="432" spans="1:10" x14ac:dyDescent="0.25">
      <c r="A432" t="s">
        <v>127</v>
      </c>
      <c r="B432" s="1">
        <v>45728</v>
      </c>
      <c r="C432" t="s">
        <v>141</v>
      </c>
      <c r="D432" t="s">
        <v>402</v>
      </c>
      <c r="E432">
        <v>3.5</v>
      </c>
      <c r="F432" t="s">
        <v>142</v>
      </c>
      <c r="G432" t="s">
        <v>1784</v>
      </c>
      <c r="H432" t="s">
        <v>3472</v>
      </c>
      <c r="I432" t="s">
        <v>3473</v>
      </c>
      <c r="J432" t="s">
        <v>3474</v>
      </c>
    </row>
    <row r="433" spans="1:10" x14ac:dyDescent="0.25">
      <c r="A433" t="s">
        <v>127</v>
      </c>
      <c r="B433" s="1">
        <v>45728</v>
      </c>
      <c r="C433" t="s">
        <v>141</v>
      </c>
      <c r="D433" t="s">
        <v>745</v>
      </c>
      <c r="E433">
        <v>7</v>
      </c>
      <c r="F433" t="s">
        <v>142</v>
      </c>
      <c r="G433" t="s">
        <v>1784</v>
      </c>
      <c r="H433" t="s">
        <v>3469</v>
      </c>
      <c r="I433" t="s">
        <v>3470</v>
      </c>
      <c r="J433" t="s">
        <v>3471</v>
      </c>
    </row>
    <row r="434" spans="1:10" x14ac:dyDescent="0.25">
      <c r="A434" t="s">
        <v>127</v>
      </c>
      <c r="B434" s="1">
        <v>45728</v>
      </c>
      <c r="C434" t="s">
        <v>141</v>
      </c>
      <c r="D434" t="s">
        <v>1622</v>
      </c>
      <c r="E434">
        <v>3.5</v>
      </c>
      <c r="F434" t="s">
        <v>142</v>
      </c>
      <c r="G434" t="s">
        <v>1784</v>
      </c>
      <c r="H434" t="s">
        <v>3475</v>
      </c>
      <c r="I434" t="s">
        <v>3476</v>
      </c>
      <c r="J434" t="s">
        <v>3477</v>
      </c>
    </row>
    <row r="435" spans="1:10" x14ac:dyDescent="0.25">
      <c r="A435" t="s">
        <v>127</v>
      </c>
      <c r="B435" s="1">
        <v>45728</v>
      </c>
      <c r="C435" t="s">
        <v>141</v>
      </c>
      <c r="D435" t="s">
        <v>3484</v>
      </c>
      <c r="E435">
        <v>3.5</v>
      </c>
      <c r="F435" t="s">
        <v>142</v>
      </c>
      <c r="G435" t="s">
        <v>1784</v>
      </c>
      <c r="H435" t="s">
        <v>3485</v>
      </c>
      <c r="I435" t="s">
        <v>3486</v>
      </c>
      <c r="J435" t="s">
        <v>3487</v>
      </c>
    </row>
    <row r="436" spans="1:10" x14ac:dyDescent="0.25">
      <c r="A436" t="s">
        <v>127</v>
      </c>
      <c r="B436" s="1">
        <v>45728</v>
      </c>
      <c r="C436" t="s">
        <v>141</v>
      </c>
      <c r="D436" t="s">
        <v>1571</v>
      </c>
      <c r="E436">
        <v>3.5</v>
      </c>
      <c r="F436" t="s">
        <v>142</v>
      </c>
      <c r="G436" t="s">
        <v>1784</v>
      </c>
      <c r="H436" t="s">
        <v>3459</v>
      </c>
      <c r="I436" t="s">
        <v>3460</v>
      </c>
      <c r="J436" t="s">
        <v>3461</v>
      </c>
    </row>
    <row r="437" spans="1:10" x14ac:dyDescent="0.25">
      <c r="A437" t="s">
        <v>127</v>
      </c>
      <c r="B437" s="1">
        <v>45728</v>
      </c>
      <c r="C437" t="s">
        <v>141</v>
      </c>
      <c r="D437" t="s">
        <v>629</v>
      </c>
      <c r="E437">
        <v>3.5</v>
      </c>
      <c r="F437" t="s">
        <v>142</v>
      </c>
      <c r="G437" t="s">
        <v>1784</v>
      </c>
      <c r="H437" t="s">
        <v>3478</v>
      </c>
      <c r="I437" t="s">
        <v>3052</v>
      </c>
      <c r="J437" t="s">
        <v>3479</v>
      </c>
    </row>
    <row r="438" spans="1:10" x14ac:dyDescent="0.25">
      <c r="A438" t="s">
        <v>127</v>
      </c>
      <c r="B438" s="1">
        <v>45728</v>
      </c>
      <c r="C438" t="s">
        <v>141</v>
      </c>
      <c r="D438" t="s">
        <v>1623</v>
      </c>
      <c r="E438">
        <v>3.5</v>
      </c>
      <c r="F438" t="s">
        <v>142</v>
      </c>
      <c r="G438" t="s">
        <v>1784</v>
      </c>
      <c r="H438" t="s">
        <v>3466</v>
      </c>
      <c r="I438" t="s">
        <v>3467</v>
      </c>
      <c r="J438" t="s">
        <v>3468</v>
      </c>
    </row>
    <row r="439" spans="1:10" x14ac:dyDescent="0.25">
      <c r="A439" t="s">
        <v>127</v>
      </c>
      <c r="B439" s="1">
        <v>45728</v>
      </c>
      <c r="C439" t="s">
        <v>141</v>
      </c>
      <c r="D439" t="s">
        <v>3480</v>
      </c>
      <c r="E439">
        <v>3.5</v>
      </c>
      <c r="F439" t="s">
        <v>142</v>
      </c>
      <c r="G439" t="s">
        <v>1784</v>
      </c>
      <c r="H439" t="s">
        <v>3481</v>
      </c>
      <c r="I439" t="s">
        <v>3482</v>
      </c>
      <c r="J439" t="s">
        <v>3483</v>
      </c>
    </row>
    <row r="440" spans="1:10" x14ac:dyDescent="0.25">
      <c r="A440" t="s">
        <v>127</v>
      </c>
      <c r="B440" s="1">
        <v>45729</v>
      </c>
      <c r="C440" t="s">
        <v>141</v>
      </c>
      <c r="D440" t="s">
        <v>899</v>
      </c>
      <c r="E440">
        <v>3.5</v>
      </c>
      <c r="F440" t="s">
        <v>142</v>
      </c>
      <c r="G440" t="s">
        <v>1785</v>
      </c>
      <c r="H440" t="s">
        <v>3491</v>
      </c>
      <c r="I440" t="s">
        <v>3492</v>
      </c>
      <c r="J440" t="s">
        <v>3493</v>
      </c>
    </row>
    <row r="441" spans="1:10" x14ac:dyDescent="0.25">
      <c r="A441" t="s">
        <v>127</v>
      </c>
      <c r="B441" s="1">
        <v>45729</v>
      </c>
      <c r="C441" t="s">
        <v>141</v>
      </c>
      <c r="D441" t="s">
        <v>3512</v>
      </c>
      <c r="E441">
        <v>0</v>
      </c>
      <c r="F441" t="s">
        <v>142</v>
      </c>
      <c r="G441" t="s">
        <v>1785</v>
      </c>
      <c r="H441" t="s">
        <v>3513</v>
      </c>
      <c r="I441" t="s">
        <v>3514</v>
      </c>
      <c r="J441" t="s">
        <v>3515</v>
      </c>
    </row>
    <row r="442" spans="1:10" x14ac:dyDescent="0.25">
      <c r="A442" t="s">
        <v>127</v>
      </c>
      <c r="B442" s="1">
        <v>45729</v>
      </c>
      <c r="C442" t="s">
        <v>141</v>
      </c>
      <c r="D442" t="s">
        <v>699</v>
      </c>
      <c r="E442">
        <v>3.5</v>
      </c>
      <c r="F442" t="s">
        <v>142</v>
      </c>
      <c r="G442" t="s">
        <v>1785</v>
      </c>
      <c r="H442" t="s">
        <v>3497</v>
      </c>
      <c r="I442" t="s">
        <v>3498</v>
      </c>
      <c r="J442" t="s">
        <v>3499</v>
      </c>
    </row>
    <row r="443" spans="1:10" x14ac:dyDescent="0.25">
      <c r="A443" t="s">
        <v>127</v>
      </c>
      <c r="B443" s="1">
        <v>45729</v>
      </c>
      <c r="C443" t="s">
        <v>141</v>
      </c>
      <c r="D443" t="s">
        <v>3500</v>
      </c>
      <c r="E443">
        <v>3.5</v>
      </c>
      <c r="F443" t="s">
        <v>142</v>
      </c>
      <c r="G443" t="s">
        <v>1785</v>
      </c>
      <c r="H443" t="s">
        <v>3501</v>
      </c>
      <c r="I443" t="s">
        <v>3502</v>
      </c>
      <c r="J443" t="s">
        <v>3503</v>
      </c>
    </row>
    <row r="444" spans="1:10" x14ac:dyDescent="0.25">
      <c r="A444" t="s">
        <v>127</v>
      </c>
      <c r="B444" s="1">
        <v>45729</v>
      </c>
      <c r="C444" t="s">
        <v>141</v>
      </c>
      <c r="D444" t="s">
        <v>862</v>
      </c>
      <c r="E444">
        <v>3.5</v>
      </c>
      <c r="F444" t="s">
        <v>142</v>
      </c>
      <c r="G444" t="s">
        <v>1785</v>
      </c>
      <c r="H444" t="s">
        <v>3507</v>
      </c>
      <c r="I444" t="s">
        <v>3508</v>
      </c>
      <c r="J444" t="s">
        <v>3509</v>
      </c>
    </row>
    <row r="445" spans="1:10" x14ac:dyDescent="0.25">
      <c r="A445" t="s">
        <v>127</v>
      </c>
      <c r="B445" s="1">
        <v>45729</v>
      </c>
      <c r="C445" t="s">
        <v>141</v>
      </c>
      <c r="D445" t="s">
        <v>357</v>
      </c>
      <c r="E445">
        <v>3.5</v>
      </c>
      <c r="F445" t="s">
        <v>142</v>
      </c>
      <c r="G445" t="s">
        <v>1785</v>
      </c>
      <c r="H445" t="s">
        <v>3494</v>
      </c>
      <c r="I445" t="s">
        <v>3495</v>
      </c>
      <c r="J445" t="s">
        <v>3496</v>
      </c>
    </row>
    <row r="446" spans="1:10" x14ac:dyDescent="0.25">
      <c r="A446" t="s">
        <v>127</v>
      </c>
      <c r="B446" s="1">
        <v>45729</v>
      </c>
      <c r="C446" t="s">
        <v>141</v>
      </c>
      <c r="D446" t="s">
        <v>371</v>
      </c>
      <c r="E446">
        <v>3.5</v>
      </c>
      <c r="F446" t="s">
        <v>142</v>
      </c>
      <c r="G446" t="s">
        <v>1785</v>
      </c>
      <c r="H446" t="s">
        <v>3494</v>
      </c>
      <c r="I446" t="s">
        <v>3510</v>
      </c>
      <c r="J446" t="s">
        <v>3511</v>
      </c>
    </row>
    <row r="447" spans="1:10" x14ac:dyDescent="0.25">
      <c r="A447" t="s">
        <v>127</v>
      </c>
      <c r="B447" s="1">
        <v>45729</v>
      </c>
      <c r="C447" t="s">
        <v>141</v>
      </c>
      <c r="D447" t="s">
        <v>448</v>
      </c>
      <c r="E447">
        <v>3.5</v>
      </c>
      <c r="F447" t="s">
        <v>142</v>
      </c>
      <c r="G447" t="s">
        <v>1785</v>
      </c>
      <c r="H447" t="s">
        <v>3504</v>
      </c>
      <c r="I447" t="s">
        <v>3505</v>
      </c>
      <c r="J447" t="s">
        <v>3506</v>
      </c>
    </row>
    <row r="448" spans="1:10" x14ac:dyDescent="0.25">
      <c r="A448" t="s">
        <v>127</v>
      </c>
      <c r="B448" s="1">
        <v>45729</v>
      </c>
      <c r="C448" t="s">
        <v>141</v>
      </c>
      <c r="D448" t="s">
        <v>284</v>
      </c>
      <c r="E448">
        <v>3.5</v>
      </c>
      <c r="F448" t="s">
        <v>142</v>
      </c>
      <c r="G448" t="s">
        <v>1785</v>
      </c>
      <c r="H448" t="s">
        <v>3488</v>
      </c>
      <c r="I448" t="s">
        <v>3489</v>
      </c>
      <c r="J448" t="s">
        <v>3490</v>
      </c>
    </row>
    <row r="449" spans="1:10" x14ac:dyDescent="0.25">
      <c r="A449" t="s">
        <v>127</v>
      </c>
      <c r="B449" s="1">
        <v>45726</v>
      </c>
      <c r="C449" t="s">
        <v>212</v>
      </c>
      <c r="D449" t="s">
        <v>3519</v>
      </c>
      <c r="E449">
        <v>3.5</v>
      </c>
      <c r="F449" t="s">
        <v>199</v>
      </c>
      <c r="G449" t="s">
        <v>1786</v>
      </c>
      <c r="H449" t="s">
        <v>3520</v>
      </c>
      <c r="I449" t="s">
        <v>3521</v>
      </c>
      <c r="J449" t="s">
        <v>3522</v>
      </c>
    </row>
    <row r="450" spans="1:10" x14ac:dyDescent="0.25">
      <c r="A450" t="s">
        <v>127</v>
      </c>
      <c r="B450" s="1">
        <v>45726</v>
      </c>
      <c r="C450" t="s">
        <v>212</v>
      </c>
      <c r="D450" t="s">
        <v>1536</v>
      </c>
      <c r="E450">
        <v>3.5</v>
      </c>
      <c r="F450" t="s">
        <v>199</v>
      </c>
      <c r="G450" t="s">
        <v>1786</v>
      </c>
      <c r="H450" t="s">
        <v>3516</v>
      </c>
      <c r="I450" t="s">
        <v>3517</v>
      </c>
      <c r="J450" t="s">
        <v>3518</v>
      </c>
    </row>
    <row r="451" spans="1:10" x14ac:dyDescent="0.25">
      <c r="A451" t="s">
        <v>127</v>
      </c>
      <c r="B451" s="1">
        <v>45726</v>
      </c>
      <c r="C451" t="s">
        <v>212</v>
      </c>
      <c r="D451" t="s">
        <v>499</v>
      </c>
      <c r="E451">
        <v>3.5</v>
      </c>
      <c r="F451" t="s">
        <v>199</v>
      </c>
      <c r="G451" t="s">
        <v>1786</v>
      </c>
      <c r="H451" t="s">
        <v>3530</v>
      </c>
      <c r="I451" t="s">
        <v>3531</v>
      </c>
      <c r="J451" t="s">
        <v>3532</v>
      </c>
    </row>
    <row r="452" spans="1:10" x14ac:dyDescent="0.25">
      <c r="A452" t="s">
        <v>127</v>
      </c>
      <c r="B452" s="1">
        <v>45726</v>
      </c>
      <c r="C452" t="s">
        <v>212</v>
      </c>
      <c r="D452" t="s">
        <v>3526</v>
      </c>
      <c r="E452">
        <v>3.5</v>
      </c>
      <c r="F452" t="s">
        <v>199</v>
      </c>
      <c r="G452" t="s">
        <v>1786</v>
      </c>
      <c r="H452" t="s">
        <v>3527</v>
      </c>
      <c r="I452" t="s">
        <v>3528</v>
      </c>
      <c r="J452" t="s">
        <v>3529</v>
      </c>
    </row>
    <row r="453" spans="1:10" x14ac:dyDescent="0.25">
      <c r="A453" t="s">
        <v>127</v>
      </c>
      <c r="B453" s="1">
        <v>45726</v>
      </c>
      <c r="C453" t="s">
        <v>212</v>
      </c>
      <c r="D453" t="s">
        <v>2429</v>
      </c>
      <c r="E453">
        <v>3.5</v>
      </c>
      <c r="F453" t="s">
        <v>199</v>
      </c>
      <c r="G453" t="s">
        <v>1786</v>
      </c>
      <c r="H453" t="s">
        <v>3523</v>
      </c>
      <c r="I453" t="s">
        <v>3524</v>
      </c>
      <c r="J453" t="s">
        <v>3525</v>
      </c>
    </row>
    <row r="454" spans="1:10" x14ac:dyDescent="0.25">
      <c r="A454" t="s">
        <v>127</v>
      </c>
      <c r="B454" s="1">
        <v>45727</v>
      </c>
      <c r="C454" t="s">
        <v>212</v>
      </c>
      <c r="D454" t="s">
        <v>365</v>
      </c>
      <c r="E454">
        <v>3.5</v>
      </c>
      <c r="F454" t="s">
        <v>199</v>
      </c>
      <c r="G454" t="s">
        <v>1787</v>
      </c>
      <c r="H454" t="s">
        <v>3542</v>
      </c>
      <c r="I454" t="s">
        <v>3543</v>
      </c>
      <c r="J454" t="s">
        <v>3544</v>
      </c>
    </row>
    <row r="455" spans="1:10" x14ac:dyDescent="0.25">
      <c r="A455" t="s">
        <v>127</v>
      </c>
      <c r="B455" s="1">
        <v>45727</v>
      </c>
      <c r="C455" t="s">
        <v>212</v>
      </c>
      <c r="D455" t="s">
        <v>226</v>
      </c>
      <c r="E455">
        <v>3.5</v>
      </c>
      <c r="F455" t="s">
        <v>199</v>
      </c>
      <c r="G455" t="s">
        <v>1787</v>
      </c>
      <c r="H455" t="s">
        <v>3551</v>
      </c>
      <c r="I455" t="s">
        <v>3552</v>
      </c>
      <c r="J455" t="s">
        <v>3553</v>
      </c>
    </row>
    <row r="456" spans="1:10" x14ac:dyDescent="0.25">
      <c r="A456" t="s">
        <v>127</v>
      </c>
      <c r="B456" s="1">
        <v>45727</v>
      </c>
      <c r="C456" t="s">
        <v>212</v>
      </c>
      <c r="D456" t="s">
        <v>1666</v>
      </c>
      <c r="E456">
        <v>3.5</v>
      </c>
      <c r="F456" t="s">
        <v>199</v>
      </c>
      <c r="G456" t="s">
        <v>1787</v>
      </c>
      <c r="H456" t="s">
        <v>3536</v>
      </c>
      <c r="I456" t="s">
        <v>3537</v>
      </c>
      <c r="J456" t="s">
        <v>3538</v>
      </c>
    </row>
    <row r="457" spans="1:10" x14ac:dyDescent="0.25">
      <c r="A457" t="s">
        <v>127</v>
      </c>
      <c r="B457" s="1">
        <v>45727</v>
      </c>
      <c r="C457" t="s">
        <v>212</v>
      </c>
      <c r="D457" t="s">
        <v>770</v>
      </c>
      <c r="E457">
        <v>3.5</v>
      </c>
      <c r="F457" t="s">
        <v>199</v>
      </c>
      <c r="G457" t="s">
        <v>1787</v>
      </c>
      <c r="H457" t="s">
        <v>3539</v>
      </c>
      <c r="I457" t="s">
        <v>3540</v>
      </c>
      <c r="J457" t="s">
        <v>3541</v>
      </c>
    </row>
    <row r="458" spans="1:10" x14ac:dyDescent="0.25">
      <c r="A458" t="s">
        <v>127</v>
      </c>
      <c r="B458" s="1">
        <v>45727</v>
      </c>
      <c r="C458" t="s">
        <v>212</v>
      </c>
      <c r="D458" t="s">
        <v>1647</v>
      </c>
      <c r="E458">
        <v>3.5</v>
      </c>
      <c r="F458" t="s">
        <v>199</v>
      </c>
      <c r="G458" t="s">
        <v>1787</v>
      </c>
      <c r="H458" t="s">
        <v>3545</v>
      </c>
      <c r="I458" t="s">
        <v>3164</v>
      </c>
      <c r="J458" t="s">
        <v>3546</v>
      </c>
    </row>
    <row r="459" spans="1:10" x14ac:dyDescent="0.25">
      <c r="A459" t="s">
        <v>127</v>
      </c>
      <c r="B459" s="1">
        <v>45727</v>
      </c>
      <c r="C459" t="s">
        <v>212</v>
      </c>
      <c r="D459" t="s">
        <v>808</v>
      </c>
      <c r="E459">
        <v>3.5</v>
      </c>
      <c r="F459" t="s">
        <v>199</v>
      </c>
      <c r="G459" t="s">
        <v>1787</v>
      </c>
      <c r="H459" t="s">
        <v>3533</v>
      </c>
      <c r="I459" t="s">
        <v>3534</v>
      </c>
      <c r="J459" t="s">
        <v>3535</v>
      </c>
    </row>
    <row r="460" spans="1:10" x14ac:dyDescent="0.25">
      <c r="A460" t="s">
        <v>127</v>
      </c>
      <c r="B460" s="1">
        <v>45727</v>
      </c>
      <c r="C460" t="s">
        <v>212</v>
      </c>
      <c r="D460" t="s">
        <v>867</v>
      </c>
      <c r="E460">
        <v>3.5</v>
      </c>
      <c r="F460" t="s">
        <v>199</v>
      </c>
      <c r="G460" t="s">
        <v>1787</v>
      </c>
      <c r="H460" t="s">
        <v>3545</v>
      </c>
      <c r="I460" t="s">
        <v>3164</v>
      </c>
      <c r="J460" t="s">
        <v>3547</v>
      </c>
    </row>
    <row r="461" spans="1:10" x14ac:dyDescent="0.25">
      <c r="A461" t="s">
        <v>127</v>
      </c>
      <c r="B461" s="1">
        <v>45727</v>
      </c>
      <c r="C461" t="s">
        <v>212</v>
      </c>
      <c r="D461" t="s">
        <v>1693</v>
      </c>
      <c r="E461">
        <v>3.5</v>
      </c>
      <c r="F461" t="s">
        <v>199</v>
      </c>
      <c r="G461" t="s">
        <v>1787</v>
      </c>
      <c r="H461" t="s">
        <v>3548</v>
      </c>
      <c r="I461" t="s">
        <v>3549</v>
      </c>
      <c r="J461" t="s">
        <v>3550</v>
      </c>
    </row>
    <row r="462" spans="1:10" x14ac:dyDescent="0.25">
      <c r="A462" t="s">
        <v>127</v>
      </c>
      <c r="B462" s="1">
        <v>45727</v>
      </c>
      <c r="C462" t="s">
        <v>212</v>
      </c>
      <c r="D462" t="s">
        <v>3554</v>
      </c>
      <c r="E462">
        <v>3.5</v>
      </c>
      <c r="F462" t="s">
        <v>199</v>
      </c>
      <c r="G462" t="s">
        <v>1787</v>
      </c>
      <c r="H462" t="s">
        <v>3555</v>
      </c>
      <c r="I462" t="s">
        <v>3556</v>
      </c>
      <c r="J462" t="s">
        <v>3557</v>
      </c>
    </row>
    <row r="463" spans="1:10" x14ac:dyDescent="0.25">
      <c r="A463" t="s">
        <v>127</v>
      </c>
      <c r="B463" s="1">
        <v>45729</v>
      </c>
      <c r="C463" t="s">
        <v>212</v>
      </c>
      <c r="D463" t="s">
        <v>628</v>
      </c>
      <c r="E463">
        <v>3.5</v>
      </c>
      <c r="F463" t="s">
        <v>199</v>
      </c>
      <c r="G463" t="s">
        <v>1788</v>
      </c>
      <c r="H463" t="s">
        <v>3558</v>
      </c>
      <c r="I463" t="s">
        <v>3559</v>
      </c>
      <c r="J463" t="s">
        <v>3560</v>
      </c>
    </row>
    <row r="464" spans="1:10" x14ac:dyDescent="0.25">
      <c r="A464" t="s">
        <v>127</v>
      </c>
      <c r="B464" s="1">
        <v>45729</v>
      </c>
      <c r="C464" t="s">
        <v>212</v>
      </c>
      <c r="D464" t="s">
        <v>2885</v>
      </c>
      <c r="E464">
        <v>3.5</v>
      </c>
      <c r="F464" t="s">
        <v>199</v>
      </c>
      <c r="G464" t="s">
        <v>1788</v>
      </c>
      <c r="H464" t="s">
        <v>3568</v>
      </c>
      <c r="I464" t="s">
        <v>3569</v>
      </c>
      <c r="J464" t="s">
        <v>3570</v>
      </c>
    </row>
    <row r="465" spans="1:10" x14ac:dyDescent="0.25">
      <c r="A465" t="s">
        <v>127</v>
      </c>
      <c r="B465" s="1">
        <v>45729</v>
      </c>
      <c r="C465" t="s">
        <v>212</v>
      </c>
      <c r="D465" t="s">
        <v>3561</v>
      </c>
      <c r="E465">
        <v>3.5</v>
      </c>
      <c r="F465" t="s">
        <v>199</v>
      </c>
      <c r="G465" t="s">
        <v>1788</v>
      </c>
      <c r="H465" t="s">
        <v>3562</v>
      </c>
      <c r="I465" t="s">
        <v>3563</v>
      </c>
      <c r="J465" t="s">
        <v>3564</v>
      </c>
    </row>
    <row r="466" spans="1:10" x14ac:dyDescent="0.25">
      <c r="A466" t="s">
        <v>127</v>
      </c>
      <c r="B466" s="1">
        <v>45729</v>
      </c>
      <c r="C466" t="s">
        <v>212</v>
      </c>
      <c r="D466" t="s">
        <v>404</v>
      </c>
      <c r="E466">
        <v>3.5</v>
      </c>
      <c r="F466" t="s">
        <v>199</v>
      </c>
      <c r="G466" t="s">
        <v>1788</v>
      </c>
      <c r="H466" t="s">
        <v>3565</v>
      </c>
      <c r="I466" t="s">
        <v>3566</v>
      </c>
      <c r="J466" t="s">
        <v>3567</v>
      </c>
    </row>
    <row r="467" spans="1:10" x14ac:dyDescent="0.25">
      <c r="A467" t="s">
        <v>127</v>
      </c>
      <c r="B467" s="1">
        <v>45732</v>
      </c>
      <c r="C467" t="s">
        <v>212</v>
      </c>
      <c r="D467" t="s">
        <v>697</v>
      </c>
      <c r="E467">
        <v>3.5</v>
      </c>
      <c r="F467" t="s">
        <v>199</v>
      </c>
      <c r="G467" t="s">
        <v>1789</v>
      </c>
      <c r="H467" t="s">
        <v>3579</v>
      </c>
      <c r="I467" t="s">
        <v>3580</v>
      </c>
      <c r="J467" t="s">
        <v>3581</v>
      </c>
    </row>
    <row r="468" spans="1:10" x14ac:dyDescent="0.25">
      <c r="A468" t="s">
        <v>127</v>
      </c>
      <c r="B468" s="1">
        <v>45732</v>
      </c>
      <c r="C468" t="s">
        <v>212</v>
      </c>
      <c r="D468" t="s">
        <v>697</v>
      </c>
      <c r="E468">
        <v>3.5</v>
      </c>
      <c r="F468" t="s">
        <v>199</v>
      </c>
      <c r="G468" t="s">
        <v>1789</v>
      </c>
      <c r="H468" t="s">
        <v>3571</v>
      </c>
      <c r="I468" t="s">
        <v>3572</v>
      </c>
      <c r="J468" t="s">
        <v>3573</v>
      </c>
    </row>
    <row r="469" spans="1:10" x14ac:dyDescent="0.25">
      <c r="A469" t="s">
        <v>127</v>
      </c>
      <c r="B469" s="1">
        <v>45732</v>
      </c>
      <c r="C469" t="s">
        <v>212</v>
      </c>
      <c r="D469" t="s">
        <v>3243</v>
      </c>
      <c r="E469">
        <v>3.5</v>
      </c>
      <c r="F469" t="s">
        <v>199</v>
      </c>
      <c r="G469" t="s">
        <v>1789</v>
      </c>
      <c r="H469" t="s">
        <v>3574</v>
      </c>
      <c r="I469" t="s">
        <v>3575</v>
      </c>
      <c r="J469" t="s">
        <v>3576</v>
      </c>
    </row>
    <row r="470" spans="1:10" x14ac:dyDescent="0.25">
      <c r="A470" t="s">
        <v>127</v>
      </c>
      <c r="B470" s="1">
        <v>45732</v>
      </c>
      <c r="C470" t="s">
        <v>212</v>
      </c>
      <c r="D470" t="s">
        <v>699</v>
      </c>
      <c r="E470">
        <v>3.5</v>
      </c>
      <c r="F470" t="s">
        <v>199</v>
      </c>
      <c r="G470" t="s">
        <v>1789</v>
      </c>
      <c r="H470" t="s">
        <v>3577</v>
      </c>
      <c r="I470" t="s">
        <v>3578</v>
      </c>
      <c r="J470" t="s">
        <v>3578</v>
      </c>
    </row>
    <row r="471" spans="1:10" x14ac:dyDescent="0.25">
      <c r="A471" t="s">
        <v>127</v>
      </c>
      <c r="B471" s="1">
        <v>45726</v>
      </c>
      <c r="C471" t="s">
        <v>151</v>
      </c>
      <c r="D471" t="s">
        <v>1634</v>
      </c>
      <c r="E471">
        <v>3.5</v>
      </c>
      <c r="F471" t="s">
        <v>152</v>
      </c>
      <c r="G471" t="s">
        <v>1790</v>
      </c>
      <c r="H471" t="s">
        <v>3589</v>
      </c>
      <c r="I471" t="s">
        <v>3590</v>
      </c>
      <c r="J471" t="s">
        <v>3591</v>
      </c>
    </row>
    <row r="472" spans="1:10" x14ac:dyDescent="0.25">
      <c r="A472" t="s">
        <v>127</v>
      </c>
      <c r="B472" s="1">
        <v>45726</v>
      </c>
      <c r="C472" t="s">
        <v>151</v>
      </c>
      <c r="D472" t="s">
        <v>3610</v>
      </c>
      <c r="E472">
        <v>3.5</v>
      </c>
      <c r="F472" t="s">
        <v>152</v>
      </c>
      <c r="G472" t="s">
        <v>1790</v>
      </c>
      <c r="H472" t="s">
        <v>3611</v>
      </c>
      <c r="I472" t="s">
        <v>3612</v>
      </c>
      <c r="J472" t="s">
        <v>3613</v>
      </c>
    </row>
    <row r="473" spans="1:10" x14ac:dyDescent="0.25">
      <c r="A473" t="s">
        <v>127</v>
      </c>
      <c r="B473" s="1">
        <v>45726</v>
      </c>
      <c r="C473" t="s">
        <v>151</v>
      </c>
      <c r="D473" t="s">
        <v>633</v>
      </c>
      <c r="E473">
        <v>3.5</v>
      </c>
      <c r="F473" t="s">
        <v>152</v>
      </c>
      <c r="G473" t="s">
        <v>1790</v>
      </c>
      <c r="H473" t="s">
        <v>3582</v>
      </c>
      <c r="I473" t="s">
        <v>3583</v>
      </c>
      <c r="J473" t="s">
        <v>3584</v>
      </c>
    </row>
    <row r="474" spans="1:10" x14ac:dyDescent="0.25">
      <c r="A474" t="s">
        <v>127</v>
      </c>
      <c r="B474" s="1">
        <v>45726</v>
      </c>
      <c r="C474" t="s">
        <v>151</v>
      </c>
      <c r="D474" t="s">
        <v>1585</v>
      </c>
      <c r="E474">
        <v>3.5</v>
      </c>
      <c r="F474" t="s">
        <v>152</v>
      </c>
      <c r="G474" t="s">
        <v>1790</v>
      </c>
      <c r="H474" t="s">
        <v>3599</v>
      </c>
      <c r="I474" t="s">
        <v>3600</v>
      </c>
      <c r="J474" t="s">
        <v>3601</v>
      </c>
    </row>
    <row r="475" spans="1:10" x14ac:dyDescent="0.25">
      <c r="A475" t="s">
        <v>127</v>
      </c>
      <c r="B475" s="1">
        <v>45726</v>
      </c>
      <c r="C475" t="s">
        <v>151</v>
      </c>
      <c r="D475" t="s">
        <v>3592</v>
      </c>
      <c r="E475">
        <v>3.5</v>
      </c>
      <c r="F475" t="s">
        <v>152</v>
      </c>
      <c r="G475" t="s">
        <v>1790</v>
      </c>
      <c r="H475" t="s">
        <v>3593</v>
      </c>
      <c r="I475" t="s">
        <v>3594</v>
      </c>
      <c r="J475" t="s">
        <v>3595</v>
      </c>
    </row>
    <row r="476" spans="1:10" x14ac:dyDescent="0.25">
      <c r="A476" t="s">
        <v>127</v>
      </c>
      <c r="B476" s="1">
        <v>45726</v>
      </c>
      <c r="C476" t="s">
        <v>151</v>
      </c>
      <c r="D476" t="s">
        <v>3585</v>
      </c>
      <c r="E476">
        <v>3.5</v>
      </c>
      <c r="F476" t="s">
        <v>152</v>
      </c>
      <c r="G476" t="s">
        <v>1790</v>
      </c>
      <c r="H476" t="s">
        <v>3586</v>
      </c>
      <c r="I476" t="s">
        <v>3587</v>
      </c>
      <c r="J476" t="s">
        <v>3588</v>
      </c>
    </row>
    <row r="477" spans="1:10" x14ac:dyDescent="0.25">
      <c r="A477" t="s">
        <v>127</v>
      </c>
      <c r="B477" s="1">
        <v>45726</v>
      </c>
      <c r="C477" t="s">
        <v>151</v>
      </c>
      <c r="D477" t="s">
        <v>3602</v>
      </c>
      <c r="E477">
        <v>3.5</v>
      </c>
      <c r="F477" t="s">
        <v>152</v>
      </c>
      <c r="G477" t="s">
        <v>1790</v>
      </c>
      <c r="H477" t="s">
        <v>3603</v>
      </c>
      <c r="I477" t="s">
        <v>3604</v>
      </c>
      <c r="J477" t="s">
        <v>3605</v>
      </c>
    </row>
    <row r="478" spans="1:10" x14ac:dyDescent="0.25">
      <c r="A478" t="s">
        <v>127</v>
      </c>
      <c r="B478" s="1">
        <v>45726</v>
      </c>
      <c r="C478" t="s">
        <v>151</v>
      </c>
      <c r="D478" t="s">
        <v>3606</v>
      </c>
      <c r="E478">
        <v>3.5</v>
      </c>
      <c r="F478" t="s">
        <v>152</v>
      </c>
      <c r="G478" t="s">
        <v>1790</v>
      </c>
      <c r="H478" t="s">
        <v>3607</v>
      </c>
      <c r="I478" t="s">
        <v>3608</v>
      </c>
      <c r="J478" t="s">
        <v>3609</v>
      </c>
    </row>
    <row r="479" spans="1:10" x14ac:dyDescent="0.25">
      <c r="A479" t="s">
        <v>127</v>
      </c>
      <c r="B479" s="1">
        <v>45726</v>
      </c>
      <c r="C479" t="s">
        <v>151</v>
      </c>
      <c r="D479" t="s">
        <v>1540</v>
      </c>
      <c r="E479">
        <v>3.5</v>
      </c>
      <c r="F479" t="s">
        <v>152</v>
      </c>
      <c r="G479" t="s">
        <v>1790</v>
      </c>
      <c r="H479" t="s">
        <v>3611</v>
      </c>
      <c r="I479" t="s">
        <v>3612</v>
      </c>
      <c r="J479" t="s">
        <v>3614</v>
      </c>
    </row>
    <row r="480" spans="1:10" x14ac:dyDescent="0.25">
      <c r="A480" t="s">
        <v>127</v>
      </c>
      <c r="B480" s="1">
        <v>45726</v>
      </c>
      <c r="C480" t="s">
        <v>151</v>
      </c>
      <c r="D480" t="s">
        <v>420</v>
      </c>
      <c r="E480">
        <v>3.5</v>
      </c>
      <c r="F480" t="s">
        <v>152</v>
      </c>
      <c r="G480" t="s">
        <v>1790</v>
      </c>
      <c r="H480" t="s">
        <v>3596</v>
      </c>
      <c r="I480" t="s">
        <v>3597</v>
      </c>
      <c r="J480" t="s">
        <v>3598</v>
      </c>
    </row>
    <row r="481" spans="1:10" x14ac:dyDescent="0.25">
      <c r="A481" t="s">
        <v>127</v>
      </c>
      <c r="B481" s="1">
        <v>45728</v>
      </c>
      <c r="C481" t="s">
        <v>151</v>
      </c>
      <c r="D481" t="s">
        <v>831</v>
      </c>
      <c r="E481">
        <v>3.5</v>
      </c>
      <c r="F481" t="s">
        <v>152</v>
      </c>
      <c r="G481" t="s">
        <v>1791</v>
      </c>
      <c r="H481" t="s">
        <v>3635</v>
      </c>
      <c r="I481" t="s">
        <v>3636</v>
      </c>
      <c r="J481" t="s">
        <v>3637</v>
      </c>
    </row>
    <row r="482" spans="1:10" x14ac:dyDescent="0.25">
      <c r="A482" t="s">
        <v>127</v>
      </c>
      <c r="B482" s="1">
        <v>45728</v>
      </c>
      <c r="C482" t="s">
        <v>151</v>
      </c>
      <c r="D482" t="s">
        <v>804</v>
      </c>
      <c r="E482">
        <v>3.5</v>
      </c>
      <c r="F482" t="s">
        <v>152</v>
      </c>
      <c r="G482" t="s">
        <v>1791</v>
      </c>
      <c r="H482" t="s">
        <v>3644</v>
      </c>
      <c r="I482" t="s">
        <v>3459</v>
      </c>
      <c r="J482" t="s">
        <v>3645</v>
      </c>
    </row>
    <row r="483" spans="1:10" x14ac:dyDescent="0.25">
      <c r="A483" t="s">
        <v>127</v>
      </c>
      <c r="B483" s="1">
        <v>45728</v>
      </c>
      <c r="C483" t="s">
        <v>151</v>
      </c>
      <c r="D483" t="s">
        <v>367</v>
      </c>
      <c r="E483">
        <v>3.5</v>
      </c>
      <c r="F483" t="s">
        <v>152</v>
      </c>
      <c r="G483" t="s">
        <v>1791</v>
      </c>
      <c r="H483" t="s">
        <v>3619</v>
      </c>
      <c r="I483" t="s">
        <v>3620</v>
      </c>
      <c r="J483" t="s">
        <v>3621</v>
      </c>
    </row>
    <row r="484" spans="1:10" x14ac:dyDescent="0.25">
      <c r="A484" t="s">
        <v>127</v>
      </c>
      <c r="B484" s="1">
        <v>45728</v>
      </c>
      <c r="C484" t="s">
        <v>151</v>
      </c>
      <c r="D484" t="s">
        <v>830</v>
      </c>
      <c r="E484">
        <v>3.5</v>
      </c>
      <c r="F484" t="s">
        <v>152</v>
      </c>
      <c r="G484" t="s">
        <v>1791</v>
      </c>
      <c r="H484" t="s">
        <v>3641</v>
      </c>
      <c r="I484" t="s">
        <v>3642</v>
      </c>
      <c r="J484" t="s">
        <v>3643</v>
      </c>
    </row>
    <row r="485" spans="1:10" x14ac:dyDescent="0.25">
      <c r="A485" t="s">
        <v>127</v>
      </c>
      <c r="B485" s="1">
        <v>45728</v>
      </c>
      <c r="C485" t="s">
        <v>151</v>
      </c>
      <c r="D485" t="s">
        <v>272</v>
      </c>
      <c r="E485">
        <v>3.5</v>
      </c>
      <c r="F485" t="s">
        <v>152</v>
      </c>
      <c r="G485" t="s">
        <v>1791</v>
      </c>
      <c r="H485" t="s">
        <v>3638</v>
      </c>
      <c r="I485" t="s">
        <v>3639</v>
      </c>
      <c r="J485" t="s">
        <v>3640</v>
      </c>
    </row>
    <row r="486" spans="1:10" x14ac:dyDescent="0.25">
      <c r="A486" t="s">
        <v>127</v>
      </c>
      <c r="B486" s="1">
        <v>45728</v>
      </c>
      <c r="C486" t="s">
        <v>151</v>
      </c>
      <c r="D486" t="s">
        <v>3625</v>
      </c>
      <c r="E486">
        <v>3.5</v>
      </c>
      <c r="F486" t="s">
        <v>152</v>
      </c>
      <c r="G486" t="s">
        <v>1791</v>
      </c>
      <c r="H486" t="s">
        <v>3626</v>
      </c>
      <c r="I486" t="s">
        <v>3627</v>
      </c>
      <c r="J486" t="s">
        <v>3628</v>
      </c>
    </row>
    <row r="487" spans="1:10" x14ac:dyDescent="0.25">
      <c r="A487" t="s">
        <v>127</v>
      </c>
      <c r="B487" s="1">
        <v>45728</v>
      </c>
      <c r="C487" t="s">
        <v>151</v>
      </c>
      <c r="D487" t="s">
        <v>595</v>
      </c>
      <c r="E487">
        <v>3.5</v>
      </c>
      <c r="F487" t="s">
        <v>152</v>
      </c>
      <c r="G487" t="s">
        <v>1791</v>
      </c>
      <c r="H487" t="s">
        <v>3632</v>
      </c>
      <c r="I487" t="s">
        <v>3633</v>
      </c>
      <c r="J487" t="s">
        <v>3634</v>
      </c>
    </row>
    <row r="488" spans="1:10" x14ac:dyDescent="0.25">
      <c r="A488" t="s">
        <v>127</v>
      </c>
      <c r="B488" s="1">
        <v>45728</v>
      </c>
      <c r="C488" t="s">
        <v>151</v>
      </c>
      <c r="D488" t="s">
        <v>756</v>
      </c>
      <c r="E488">
        <v>3.5</v>
      </c>
      <c r="F488" t="s">
        <v>152</v>
      </c>
      <c r="G488" t="s">
        <v>1791</v>
      </c>
      <c r="H488" t="s">
        <v>3646</v>
      </c>
      <c r="I488" t="s">
        <v>3647</v>
      </c>
      <c r="J488" t="s">
        <v>3648</v>
      </c>
    </row>
    <row r="489" spans="1:10" x14ac:dyDescent="0.25">
      <c r="A489" t="s">
        <v>127</v>
      </c>
      <c r="B489" s="1">
        <v>45728</v>
      </c>
      <c r="C489" t="s">
        <v>151</v>
      </c>
      <c r="D489" t="s">
        <v>3615</v>
      </c>
      <c r="E489">
        <v>3.5</v>
      </c>
      <c r="F489" t="s">
        <v>152</v>
      </c>
      <c r="G489" t="s">
        <v>1791</v>
      </c>
      <c r="H489" t="s">
        <v>3616</v>
      </c>
      <c r="I489" t="s">
        <v>3617</v>
      </c>
      <c r="J489" t="s">
        <v>3618</v>
      </c>
    </row>
    <row r="490" spans="1:10" x14ac:dyDescent="0.25">
      <c r="A490" t="s">
        <v>127</v>
      </c>
      <c r="B490" s="1">
        <v>45728</v>
      </c>
      <c r="C490" t="s">
        <v>151</v>
      </c>
      <c r="D490" t="s">
        <v>292</v>
      </c>
      <c r="E490">
        <v>3.5</v>
      </c>
      <c r="F490" t="s">
        <v>152</v>
      </c>
      <c r="G490" t="s">
        <v>1791</v>
      </c>
      <c r="H490" t="s">
        <v>3629</v>
      </c>
      <c r="I490" t="s">
        <v>3630</v>
      </c>
      <c r="J490" t="s">
        <v>3631</v>
      </c>
    </row>
    <row r="491" spans="1:10" x14ac:dyDescent="0.25">
      <c r="A491" t="s">
        <v>127</v>
      </c>
      <c r="B491" s="1">
        <v>45728</v>
      </c>
      <c r="C491" t="s">
        <v>151</v>
      </c>
      <c r="D491" t="s">
        <v>314</v>
      </c>
      <c r="E491">
        <v>3.5</v>
      </c>
      <c r="F491" t="s">
        <v>152</v>
      </c>
      <c r="G491" t="s">
        <v>1791</v>
      </c>
      <c r="H491" t="s">
        <v>3622</v>
      </c>
      <c r="I491" t="s">
        <v>3623</v>
      </c>
      <c r="J491" t="s">
        <v>3624</v>
      </c>
    </row>
    <row r="492" spans="1:10" x14ac:dyDescent="0.25">
      <c r="A492" t="s">
        <v>127</v>
      </c>
      <c r="B492" s="1">
        <v>45729</v>
      </c>
      <c r="C492" t="s">
        <v>151</v>
      </c>
      <c r="D492" t="s">
        <v>894</v>
      </c>
      <c r="E492">
        <v>3.5</v>
      </c>
      <c r="F492" t="s">
        <v>152</v>
      </c>
      <c r="G492" t="s">
        <v>1792</v>
      </c>
      <c r="H492" t="s">
        <v>3658</v>
      </c>
      <c r="I492" t="s">
        <v>3659</v>
      </c>
      <c r="J492" t="s">
        <v>3660</v>
      </c>
    </row>
    <row r="493" spans="1:10" x14ac:dyDescent="0.25">
      <c r="A493" t="s">
        <v>127</v>
      </c>
      <c r="B493" s="1">
        <v>45729</v>
      </c>
      <c r="C493" t="s">
        <v>151</v>
      </c>
      <c r="D493" t="s">
        <v>738</v>
      </c>
      <c r="E493">
        <v>3.5</v>
      </c>
      <c r="F493" t="s">
        <v>152</v>
      </c>
      <c r="G493" t="s">
        <v>1792</v>
      </c>
      <c r="H493" t="s">
        <v>3664</v>
      </c>
      <c r="I493" t="s">
        <v>3665</v>
      </c>
      <c r="J493" t="s">
        <v>3666</v>
      </c>
    </row>
    <row r="494" spans="1:10" x14ac:dyDescent="0.25">
      <c r="A494" t="s">
        <v>127</v>
      </c>
      <c r="B494" s="1">
        <v>45729</v>
      </c>
      <c r="C494" t="s">
        <v>151</v>
      </c>
      <c r="D494" t="s">
        <v>3671</v>
      </c>
      <c r="E494">
        <v>3.5</v>
      </c>
      <c r="F494" t="s">
        <v>152</v>
      </c>
      <c r="G494" t="s">
        <v>1792</v>
      </c>
      <c r="H494" t="s">
        <v>3661</v>
      </c>
      <c r="I494" t="s">
        <v>3672</v>
      </c>
      <c r="J494" t="s">
        <v>3673</v>
      </c>
    </row>
    <row r="495" spans="1:10" x14ac:dyDescent="0.25">
      <c r="A495" t="s">
        <v>127</v>
      </c>
      <c r="B495" s="1">
        <v>45729</v>
      </c>
      <c r="C495" t="s">
        <v>151</v>
      </c>
      <c r="D495" t="s">
        <v>688</v>
      </c>
      <c r="E495">
        <v>3.5</v>
      </c>
      <c r="F495" t="s">
        <v>152</v>
      </c>
      <c r="G495" t="s">
        <v>1792</v>
      </c>
      <c r="H495" t="s">
        <v>3661</v>
      </c>
      <c r="I495" t="s">
        <v>3662</v>
      </c>
      <c r="J495" t="s">
        <v>3663</v>
      </c>
    </row>
    <row r="496" spans="1:10" x14ac:dyDescent="0.25">
      <c r="A496" t="s">
        <v>127</v>
      </c>
      <c r="B496" s="1">
        <v>45729</v>
      </c>
      <c r="C496" t="s">
        <v>151</v>
      </c>
      <c r="D496" t="s">
        <v>849</v>
      </c>
      <c r="E496">
        <v>3.5</v>
      </c>
      <c r="F496" t="s">
        <v>152</v>
      </c>
      <c r="G496" t="s">
        <v>1792</v>
      </c>
      <c r="H496" t="s">
        <v>3655</v>
      </c>
      <c r="I496" t="s">
        <v>3656</v>
      </c>
      <c r="J496" t="s">
        <v>3657</v>
      </c>
    </row>
    <row r="497" spans="1:10" x14ac:dyDescent="0.25">
      <c r="A497" t="s">
        <v>127</v>
      </c>
      <c r="B497" s="1">
        <v>45729</v>
      </c>
      <c r="C497" t="s">
        <v>151</v>
      </c>
      <c r="D497" t="s">
        <v>3649</v>
      </c>
      <c r="E497">
        <v>3.5</v>
      </c>
      <c r="F497" t="s">
        <v>152</v>
      </c>
      <c r="G497" t="s">
        <v>1792</v>
      </c>
      <c r="H497" t="s">
        <v>3650</v>
      </c>
      <c r="I497" t="s">
        <v>3651</v>
      </c>
      <c r="J497" t="s">
        <v>3651</v>
      </c>
    </row>
    <row r="498" spans="1:10" x14ac:dyDescent="0.25">
      <c r="A498" t="s">
        <v>127</v>
      </c>
      <c r="B498" s="1">
        <v>45729</v>
      </c>
      <c r="C498" t="s">
        <v>151</v>
      </c>
      <c r="D498" t="s">
        <v>3667</v>
      </c>
      <c r="E498">
        <v>3.5</v>
      </c>
      <c r="F498" t="s">
        <v>152</v>
      </c>
      <c r="G498" t="s">
        <v>1792</v>
      </c>
      <c r="H498" t="s">
        <v>3668</v>
      </c>
      <c r="I498" t="s">
        <v>3669</v>
      </c>
      <c r="J498" t="s">
        <v>3670</v>
      </c>
    </row>
    <row r="499" spans="1:10" x14ac:dyDescent="0.25">
      <c r="A499" t="s">
        <v>127</v>
      </c>
      <c r="B499" s="1">
        <v>45729</v>
      </c>
      <c r="C499" t="s">
        <v>151</v>
      </c>
      <c r="D499" t="s">
        <v>332</v>
      </c>
      <c r="E499">
        <v>3.5</v>
      </c>
      <c r="F499" t="s">
        <v>152</v>
      </c>
      <c r="G499" t="s">
        <v>1792</v>
      </c>
      <c r="H499" t="s">
        <v>3652</v>
      </c>
      <c r="I499" t="s">
        <v>3653</v>
      </c>
      <c r="J499" t="s">
        <v>3654</v>
      </c>
    </row>
    <row r="500" spans="1:10" x14ac:dyDescent="0.25">
      <c r="A500" t="s">
        <v>127</v>
      </c>
      <c r="B500" s="1">
        <v>45730</v>
      </c>
      <c r="C500" t="s">
        <v>151</v>
      </c>
      <c r="D500" t="s">
        <v>447</v>
      </c>
      <c r="E500">
        <v>3.5</v>
      </c>
      <c r="F500" t="s">
        <v>152</v>
      </c>
      <c r="G500" t="s">
        <v>1794</v>
      </c>
      <c r="H500" t="s">
        <v>3712</v>
      </c>
      <c r="I500" t="s">
        <v>3713</v>
      </c>
      <c r="J500" t="s">
        <v>3714</v>
      </c>
    </row>
    <row r="501" spans="1:10" x14ac:dyDescent="0.25">
      <c r="A501" t="s">
        <v>127</v>
      </c>
      <c r="B501" s="1">
        <v>45730</v>
      </c>
      <c r="C501" t="s">
        <v>151</v>
      </c>
      <c r="D501" t="s">
        <v>484</v>
      </c>
      <c r="E501">
        <v>3.5</v>
      </c>
      <c r="F501" t="s">
        <v>152</v>
      </c>
      <c r="G501" t="s">
        <v>1794</v>
      </c>
      <c r="H501" t="s">
        <v>3692</v>
      </c>
      <c r="I501" t="s">
        <v>3676</v>
      </c>
      <c r="J501" t="s">
        <v>3693</v>
      </c>
    </row>
    <row r="502" spans="1:10" x14ac:dyDescent="0.25">
      <c r="A502" t="s">
        <v>127</v>
      </c>
      <c r="B502" s="1">
        <v>45730</v>
      </c>
      <c r="C502" t="s">
        <v>151</v>
      </c>
      <c r="D502" t="s">
        <v>1648</v>
      </c>
      <c r="E502">
        <v>3.5</v>
      </c>
      <c r="F502" t="s">
        <v>152</v>
      </c>
      <c r="G502" t="s">
        <v>1794</v>
      </c>
      <c r="H502" t="s">
        <v>3678</v>
      </c>
      <c r="I502" t="s">
        <v>2568</v>
      </c>
      <c r="J502" t="s">
        <v>3679</v>
      </c>
    </row>
    <row r="503" spans="1:10" x14ac:dyDescent="0.25">
      <c r="A503" t="s">
        <v>127</v>
      </c>
      <c r="B503" s="1">
        <v>45730</v>
      </c>
      <c r="C503" t="s">
        <v>151</v>
      </c>
      <c r="D503" t="s">
        <v>3688</v>
      </c>
      <c r="E503">
        <v>3.5</v>
      </c>
      <c r="F503" t="s">
        <v>152</v>
      </c>
      <c r="G503" t="s">
        <v>1794</v>
      </c>
      <c r="H503" t="s">
        <v>3689</v>
      </c>
      <c r="I503" t="s">
        <v>3690</v>
      </c>
      <c r="J503" t="s">
        <v>3691</v>
      </c>
    </row>
    <row r="504" spans="1:10" x14ac:dyDescent="0.25">
      <c r="A504" t="s">
        <v>127</v>
      </c>
      <c r="B504" s="1">
        <v>45730</v>
      </c>
      <c r="C504" t="s">
        <v>151</v>
      </c>
      <c r="D504" t="s">
        <v>352</v>
      </c>
      <c r="E504">
        <v>3.5</v>
      </c>
      <c r="F504" t="s">
        <v>152</v>
      </c>
      <c r="G504" t="s">
        <v>1794</v>
      </c>
      <c r="H504" t="s">
        <v>3680</v>
      </c>
      <c r="I504" t="s">
        <v>3676</v>
      </c>
      <c r="J504" t="s">
        <v>3681</v>
      </c>
    </row>
    <row r="505" spans="1:10" x14ac:dyDescent="0.25">
      <c r="A505" t="s">
        <v>127</v>
      </c>
      <c r="B505" s="1">
        <v>45730</v>
      </c>
      <c r="C505" t="s">
        <v>151</v>
      </c>
      <c r="D505" t="s">
        <v>1549</v>
      </c>
      <c r="E505">
        <v>3.5</v>
      </c>
      <c r="F505" t="s">
        <v>152</v>
      </c>
      <c r="G505" t="s">
        <v>1794</v>
      </c>
      <c r="H505" t="s">
        <v>3682</v>
      </c>
      <c r="I505" t="s">
        <v>3683</v>
      </c>
      <c r="J505" t="s">
        <v>3683</v>
      </c>
    </row>
    <row r="506" spans="1:10" x14ac:dyDescent="0.25">
      <c r="A506" t="s">
        <v>127</v>
      </c>
      <c r="B506" s="1">
        <v>45730</v>
      </c>
      <c r="C506" t="s">
        <v>151</v>
      </c>
      <c r="D506" t="s">
        <v>3705</v>
      </c>
      <c r="E506">
        <v>3.5</v>
      </c>
      <c r="F506" t="s">
        <v>152</v>
      </c>
      <c r="G506" t="s">
        <v>1794</v>
      </c>
      <c r="H506" t="s">
        <v>3706</v>
      </c>
      <c r="I506" t="s">
        <v>3707</v>
      </c>
      <c r="J506" t="s">
        <v>3708</v>
      </c>
    </row>
    <row r="507" spans="1:10" x14ac:dyDescent="0.25">
      <c r="A507" t="s">
        <v>127</v>
      </c>
      <c r="B507" s="1">
        <v>45730</v>
      </c>
      <c r="C507" t="s">
        <v>151</v>
      </c>
      <c r="D507" t="s">
        <v>3674</v>
      </c>
      <c r="E507">
        <v>3.5</v>
      </c>
      <c r="F507" t="s">
        <v>152</v>
      </c>
      <c r="G507" t="s">
        <v>1794</v>
      </c>
      <c r="H507" t="s">
        <v>3675</v>
      </c>
      <c r="I507" t="s">
        <v>3676</v>
      </c>
      <c r="J507" t="s">
        <v>3677</v>
      </c>
    </row>
    <row r="508" spans="1:10" x14ac:dyDescent="0.25">
      <c r="A508" t="s">
        <v>127</v>
      </c>
      <c r="B508" s="1">
        <v>45730</v>
      </c>
      <c r="C508" t="s">
        <v>151</v>
      </c>
      <c r="D508" t="s">
        <v>3697</v>
      </c>
      <c r="E508">
        <v>3.5</v>
      </c>
      <c r="F508" t="s">
        <v>152</v>
      </c>
      <c r="G508" t="s">
        <v>1794</v>
      </c>
      <c r="H508" t="s">
        <v>3698</v>
      </c>
      <c r="I508" t="s">
        <v>3699</v>
      </c>
      <c r="J508" t="s">
        <v>3700</v>
      </c>
    </row>
    <row r="509" spans="1:10" x14ac:dyDescent="0.25">
      <c r="A509" t="s">
        <v>127</v>
      </c>
      <c r="B509" s="1">
        <v>45730</v>
      </c>
      <c r="C509" t="s">
        <v>151</v>
      </c>
      <c r="D509" t="s">
        <v>3694</v>
      </c>
      <c r="E509">
        <v>3.5</v>
      </c>
      <c r="F509" t="s">
        <v>152</v>
      </c>
      <c r="G509" t="s">
        <v>1794</v>
      </c>
      <c r="H509" t="s">
        <v>3695</v>
      </c>
      <c r="I509" t="s">
        <v>3696</v>
      </c>
      <c r="J509" t="s">
        <v>3696</v>
      </c>
    </row>
    <row r="510" spans="1:10" x14ac:dyDescent="0.25">
      <c r="A510" t="s">
        <v>127</v>
      </c>
      <c r="B510" s="1">
        <v>45730</v>
      </c>
      <c r="C510" t="s">
        <v>151</v>
      </c>
      <c r="D510" t="s">
        <v>828</v>
      </c>
      <c r="E510">
        <v>3.5</v>
      </c>
      <c r="F510" t="s">
        <v>152</v>
      </c>
      <c r="G510" t="s">
        <v>1794</v>
      </c>
      <c r="H510" t="s">
        <v>3709</v>
      </c>
      <c r="I510" t="s">
        <v>3710</v>
      </c>
      <c r="J510" t="s">
        <v>3711</v>
      </c>
    </row>
    <row r="511" spans="1:10" x14ac:dyDescent="0.25">
      <c r="A511" t="s">
        <v>127</v>
      </c>
      <c r="B511" s="1">
        <v>45730</v>
      </c>
      <c r="C511" t="s">
        <v>151</v>
      </c>
      <c r="D511" t="s">
        <v>3701</v>
      </c>
      <c r="E511">
        <v>3.5</v>
      </c>
      <c r="F511" t="s">
        <v>152</v>
      </c>
      <c r="G511" t="s">
        <v>1794</v>
      </c>
      <c r="H511" t="s">
        <v>3702</v>
      </c>
      <c r="I511" t="s">
        <v>3703</v>
      </c>
      <c r="J511" t="s">
        <v>3704</v>
      </c>
    </row>
    <row r="512" spans="1:10" x14ac:dyDescent="0.25">
      <c r="A512" t="s">
        <v>127</v>
      </c>
      <c r="B512" s="1">
        <v>45730</v>
      </c>
      <c r="C512" t="s">
        <v>151</v>
      </c>
      <c r="D512" t="s">
        <v>3684</v>
      </c>
      <c r="E512">
        <v>3.5</v>
      </c>
      <c r="F512" t="s">
        <v>152</v>
      </c>
      <c r="G512" t="s">
        <v>1794</v>
      </c>
      <c r="H512" t="s">
        <v>3685</v>
      </c>
      <c r="I512" t="s">
        <v>3686</v>
      </c>
      <c r="J512" t="s">
        <v>3687</v>
      </c>
    </row>
    <row r="513" spans="1:10" x14ac:dyDescent="0.25">
      <c r="A513" t="s">
        <v>127</v>
      </c>
      <c r="B513" s="1">
        <v>45726</v>
      </c>
      <c r="C513" t="s">
        <v>298</v>
      </c>
      <c r="D513" t="s">
        <v>354</v>
      </c>
      <c r="E513">
        <v>3.5</v>
      </c>
      <c r="F513" t="s">
        <v>142</v>
      </c>
      <c r="G513" t="s">
        <v>1795</v>
      </c>
      <c r="H513" t="s">
        <v>3731</v>
      </c>
      <c r="I513" t="s">
        <v>3732</v>
      </c>
      <c r="J513" t="s">
        <v>3733</v>
      </c>
    </row>
    <row r="514" spans="1:10" x14ac:dyDescent="0.25">
      <c r="A514" t="s">
        <v>127</v>
      </c>
      <c r="B514" s="1">
        <v>45726</v>
      </c>
      <c r="C514" t="s">
        <v>298</v>
      </c>
      <c r="D514" t="s">
        <v>3752</v>
      </c>
      <c r="E514">
        <v>3.5</v>
      </c>
      <c r="F514" t="s">
        <v>142</v>
      </c>
      <c r="G514" t="s">
        <v>1795</v>
      </c>
      <c r="H514" t="s">
        <v>3753</v>
      </c>
      <c r="I514" t="s">
        <v>3754</v>
      </c>
      <c r="J514" t="s">
        <v>3755</v>
      </c>
    </row>
    <row r="515" spans="1:10" x14ac:dyDescent="0.25">
      <c r="A515" t="s">
        <v>127</v>
      </c>
      <c r="B515" s="1">
        <v>45726</v>
      </c>
      <c r="C515" t="s">
        <v>298</v>
      </c>
      <c r="D515" t="s">
        <v>3756</v>
      </c>
      <c r="E515">
        <v>3.5</v>
      </c>
      <c r="F515" t="s">
        <v>142</v>
      </c>
      <c r="G515" t="s">
        <v>1795</v>
      </c>
      <c r="H515" t="s">
        <v>3757</v>
      </c>
      <c r="I515" t="s">
        <v>3758</v>
      </c>
      <c r="J515" t="s">
        <v>3759</v>
      </c>
    </row>
    <row r="516" spans="1:10" x14ac:dyDescent="0.25">
      <c r="A516" t="s">
        <v>127</v>
      </c>
      <c r="B516" s="1">
        <v>45726</v>
      </c>
      <c r="C516" t="s">
        <v>298</v>
      </c>
      <c r="D516" t="s">
        <v>3748</v>
      </c>
      <c r="E516">
        <v>3.5</v>
      </c>
      <c r="F516" t="s">
        <v>142</v>
      </c>
      <c r="G516" t="s">
        <v>1795</v>
      </c>
      <c r="H516" t="s">
        <v>3749</v>
      </c>
      <c r="I516" t="s">
        <v>3750</v>
      </c>
      <c r="J516" t="s">
        <v>3751</v>
      </c>
    </row>
    <row r="517" spans="1:10" x14ac:dyDescent="0.25">
      <c r="A517" t="s">
        <v>127</v>
      </c>
      <c r="B517" s="1">
        <v>45726</v>
      </c>
      <c r="C517" t="s">
        <v>298</v>
      </c>
      <c r="D517" t="s">
        <v>370</v>
      </c>
      <c r="E517">
        <v>3.5</v>
      </c>
      <c r="F517" t="s">
        <v>142</v>
      </c>
      <c r="G517" t="s">
        <v>1795</v>
      </c>
      <c r="H517" t="s">
        <v>3737</v>
      </c>
      <c r="I517" t="s">
        <v>3738</v>
      </c>
      <c r="J517" t="s">
        <v>3739</v>
      </c>
    </row>
    <row r="518" spans="1:10" x14ac:dyDescent="0.25">
      <c r="A518" t="s">
        <v>127</v>
      </c>
      <c r="B518" s="1">
        <v>45726</v>
      </c>
      <c r="C518" t="s">
        <v>298</v>
      </c>
      <c r="D518" t="s">
        <v>369</v>
      </c>
      <c r="E518">
        <v>3.5</v>
      </c>
      <c r="F518" t="s">
        <v>142</v>
      </c>
      <c r="G518" t="s">
        <v>1795</v>
      </c>
      <c r="H518" t="s">
        <v>3722</v>
      </c>
      <c r="I518" t="s">
        <v>3723</v>
      </c>
      <c r="J518" t="s">
        <v>3724</v>
      </c>
    </row>
    <row r="519" spans="1:10" x14ac:dyDescent="0.25">
      <c r="A519" t="s">
        <v>127</v>
      </c>
      <c r="B519" s="1">
        <v>45726</v>
      </c>
      <c r="C519" t="s">
        <v>298</v>
      </c>
      <c r="D519" t="s">
        <v>1544</v>
      </c>
      <c r="E519">
        <v>3.5</v>
      </c>
      <c r="F519" t="s">
        <v>142</v>
      </c>
      <c r="G519" t="s">
        <v>1795</v>
      </c>
      <c r="H519" t="s">
        <v>3719</v>
      </c>
      <c r="I519" t="s">
        <v>3720</v>
      </c>
      <c r="J519" t="s">
        <v>3721</v>
      </c>
    </row>
    <row r="520" spans="1:10" x14ac:dyDescent="0.25">
      <c r="A520" t="s">
        <v>127</v>
      </c>
      <c r="B520" s="1">
        <v>45726</v>
      </c>
      <c r="C520" t="s">
        <v>298</v>
      </c>
      <c r="D520" t="s">
        <v>1576</v>
      </c>
      <c r="E520">
        <v>3.5</v>
      </c>
      <c r="F520" t="s">
        <v>142</v>
      </c>
      <c r="G520" t="s">
        <v>1795</v>
      </c>
      <c r="H520" t="s">
        <v>3742</v>
      </c>
      <c r="I520" t="s">
        <v>3743</v>
      </c>
      <c r="J520" t="s">
        <v>3744</v>
      </c>
    </row>
    <row r="521" spans="1:10" x14ac:dyDescent="0.25">
      <c r="A521" t="s">
        <v>127</v>
      </c>
      <c r="B521" s="1">
        <v>45726</v>
      </c>
      <c r="C521" t="s">
        <v>298</v>
      </c>
      <c r="D521" t="s">
        <v>274</v>
      </c>
      <c r="E521">
        <v>3.5</v>
      </c>
      <c r="F521" t="s">
        <v>142</v>
      </c>
      <c r="G521" t="s">
        <v>1795</v>
      </c>
      <c r="H521" t="s">
        <v>3740</v>
      </c>
      <c r="I521" t="s">
        <v>2681</v>
      </c>
      <c r="J521" t="s">
        <v>3741</v>
      </c>
    </row>
    <row r="522" spans="1:10" x14ac:dyDescent="0.25">
      <c r="A522" t="s">
        <v>127</v>
      </c>
      <c r="B522" s="1">
        <v>45726</v>
      </c>
      <c r="C522" t="s">
        <v>298</v>
      </c>
      <c r="D522" t="s">
        <v>368</v>
      </c>
      <c r="E522">
        <v>3.5</v>
      </c>
      <c r="F522" t="s">
        <v>142</v>
      </c>
      <c r="G522" t="s">
        <v>1795</v>
      </c>
      <c r="H522" t="s">
        <v>3725</v>
      </c>
      <c r="I522" t="s">
        <v>3726</v>
      </c>
      <c r="J522" t="s">
        <v>3727</v>
      </c>
    </row>
    <row r="523" spans="1:10" x14ac:dyDescent="0.25">
      <c r="A523" t="s">
        <v>127</v>
      </c>
      <c r="B523" s="1">
        <v>45726</v>
      </c>
      <c r="C523" t="s">
        <v>298</v>
      </c>
      <c r="D523" t="s">
        <v>3734</v>
      </c>
      <c r="E523">
        <v>3.5</v>
      </c>
      <c r="F523" t="s">
        <v>142</v>
      </c>
      <c r="G523" t="s">
        <v>1795</v>
      </c>
      <c r="H523" t="s">
        <v>3735</v>
      </c>
      <c r="I523" t="s">
        <v>3732</v>
      </c>
      <c r="J523" t="s">
        <v>3736</v>
      </c>
    </row>
    <row r="524" spans="1:10" x14ac:dyDescent="0.25">
      <c r="A524" t="s">
        <v>127</v>
      </c>
      <c r="B524" s="1">
        <v>45726</v>
      </c>
      <c r="C524" t="s">
        <v>298</v>
      </c>
      <c r="D524" t="s">
        <v>3715</v>
      </c>
      <c r="E524">
        <v>3.5</v>
      </c>
      <c r="F524" t="s">
        <v>142</v>
      </c>
      <c r="G524" t="s">
        <v>1795</v>
      </c>
      <c r="H524" t="s">
        <v>3716</v>
      </c>
      <c r="I524" t="s">
        <v>3717</v>
      </c>
      <c r="J524" t="s">
        <v>3718</v>
      </c>
    </row>
    <row r="525" spans="1:10" x14ac:dyDescent="0.25">
      <c r="A525" t="s">
        <v>127</v>
      </c>
      <c r="B525" s="1">
        <v>45726</v>
      </c>
      <c r="C525" t="s">
        <v>298</v>
      </c>
      <c r="D525" t="s">
        <v>1496</v>
      </c>
      <c r="E525">
        <v>3.5</v>
      </c>
      <c r="F525" t="s">
        <v>142</v>
      </c>
      <c r="G525" t="s">
        <v>1795</v>
      </c>
      <c r="H525" t="s">
        <v>3745</v>
      </c>
      <c r="I525" t="s">
        <v>3746</v>
      </c>
      <c r="J525" t="s">
        <v>3747</v>
      </c>
    </row>
    <row r="526" spans="1:10" x14ac:dyDescent="0.25">
      <c r="A526" t="s">
        <v>127</v>
      </c>
      <c r="B526" s="1">
        <v>45726</v>
      </c>
      <c r="C526" t="s">
        <v>298</v>
      </c>
      <c r="D526" t="s">
        <v>899</v>
      </c>
      <c r="E526">
        <v>3.5</v>
      </c>
      <c r="F526" t="s">
        <v>142</v>
      </c>
      <c r="G526" t="s">
        <v>1795</v>
      </c>
      <c r="H526" t="s">
        <v>3728</v>
      </c>
      <c r="I526" t="s">
        <v>3729</v>
      </c>
      <c r="J526" t="s">
        <v>3730</v>
      </c>
    </row>
    <row r="527" spans="1:10" x14ac:dyDescent="0.25">
      <c r="A527" t="s">
        <v>127</v>
      </c>
      <c r="B527" s="1">
        <v>45732</v>
      </c>
      <c r="C527" t="s">
        <v>298</v>
      </c>
      <c r="D527" t="s">
        <v>704</v>
      </c>
      <c r="E527">
        <v>3.5</v>
      </c>
      <c r="F527" t="s">
        <v>142</v>
      </c>
      <c r="G527" t="s">
        <v>1796</v>
      </c>
      <c r="H527" t="s">
        <v>3767</v>
      </c>
      <c r="I527" t="s">
        <v>3768</v>
      </c>
      <c r="J527" t="s">
        <v>3769</v>
      </c>
    </row>
    <row r="528" spans="1:10" x14ac:dyDescent="0.25">
      <c r="A528" t="s">
        <v>127</v>
      </c>
      <c r="B528" s="1">
        <v>45732</v>
      </c>
      <c r="C528" t="s">
        <v>298</v>
      </c>
      <c r="D528" t="s">
        <v>3775</v>
      </c>
      <c r="E528">
        <v>3.5</v>
      </c>
      <c r="F528" t="s">
        <v>142</v>
      </c>
      <c r="G528" t="s">
        <v>1796</v>
      </c>
      <c r="H528" t="s">
        <v>3776</v>
      </c>
      <c r="I528" t="s">
        <v>3777</v>
      </c>
      <c r="J528" t="s">
        <v>3778</v>
      </c>
    </row>
    <row r="529" spans="1:10" x14ac:dyDescent="0.25">
      <c r="A529" t="s">
        <v>127</v>
      </c>
      <c r="B529" s="1">
        <v>45732</v>
      </c>
      <c r="C529" t="s">
        <v>298</v>
      </c>
      <c r="D529" t="s">
        <v>497</v>
      </c>
      <c r="E529">
        <v>3.5</v>
      </c>
      <c r="F529" t="s">
        <v>142</v>
      </c>
      <c r="G529" t="s">
        <v>1796</v>
      </c>
      <c r="H529" t="s">
        <v>3770</v>
      </c>
      <c r="I529" t="s">
        <v>3771</v>
      </c>
      <c r="J529" t="s">
        <v>3772</v>
      </c>
    </row>
    <row r="530" spans="1:10" x14ac:dyDescent="0.25">
      <c r="A530" t="s">
        <v>127</v>
      </c>
      <c r="B530" s="1">
        <v>45732</v>
      </c>
      <c r="C530" t="s">
        <v>298</v>
      </c>
      <c r="D530" t="s">
        <v>2379</v>
      </c>
      <c r="E530">
        <v>3.5</v>
      </c>
      <c r="F530" t="s">
        <v>142</v>
      </c>
      <c r="G530" t="s">
        <v>1796</v>
      </c>
      <c r="H530" t="s">
        <v>3760</v>
      </c>
      <c r="I530" t="s">
        <v>3761</v>
      </c>
      <c r="J530" t="s">
        <v>3762</v>
      </c>
    </row>
    <row r="531" spans="1:10" x14ac:dyDescent="0.25">
      <c r="A531" t="s">
        <v>127</v>
      </c>
      <c r="B531" s="1">
        <v>45732</v>
      </c>
      <c r="C531" t="s">
        <v>298</v>
      </c>
      <c r="D531" t="s">
        <v>575</v>
      </c>
      <c r="E531">
        <v>3.5</v>
      </c>
      <c r="F531" t="s">
        <v>142</v>
      </c>
      <c r="G531" t="s">
        <v>1796</v>
      </c>
      <c r="H531" t="s">
        <v>3773</v>
      </c>
      <c r="I531" t="s">
        <v>3774</v>
      </c>
      <c r="J531" t="s">
        <v>3774</v>
      </c>
    </row>
    <row r="532" spans="1:10" x14ac:dyDescent="0.25">
      <c r="A532" t="s">
        <v>127</v>
      </c>
      <c r="B532" s="1">
        <v>45732</v>
      </c>
      <c r="C532" t="s">
        <v>298</v>
      </c>
      <c r="D532" t="s">
        <v>3783</v>
      </c>
      <c r="E532">
        <v>3.5</v>
      </c>
      <c r="F532" t="s">
        <v>142</v>
      </c>
      <c r="G532" t="s">
        <v>1796</v>
      </c>
      <c r="H532" t="s">
        <v>3784</v>
      </c>
      <c r="I532" t="s">
        <v>3785</v>
      </c>
      <c r="J532" t="s">
        <v>3786</v>
      </c>
    </row>
    <row r="533" spans="1:10" x14ac:dyDescent="0.25">
      <c r="A533" t="s">
        <v>127</v>
      </c>
      <c r="B533" s="1">
        <v>45732</v>
      </c>
      <c r="C533" t="s">
        <v>298</v>
      </c>
      <c r="D533" t="s">
        <v>3779</v>
      </c>
      <c r="E533">
        <v>3.5</v>
      </c>
      <c r="F533" t="s">
        <v>142</v>
      </c>
      <c r="G533" t="s">
        <v>1796</v>
      </c>
      <c r="H533" t="s">
        <v>3780</v>
      </c>
      <c r="I533" t="s">
        <v>3781</v>
      </c>
      <c r="J533" t="s">
        <v>3782</v>
      </c>
    </row>
    <row r="534" spans="1:10" x14ac:dyDescent="0.25">
      <c r="A534" t="s">
        <v>127</v>
      </c>
      <c r="B534" s="1">
        <v>45732</v>
      </c>
      <c r="C534" t="s">
        <v>298</v>
      </c>
      <c r="D534" t="s">
        <v>3763</v>
      </c>
      <c r="E534">
        <v>3.5</v>
      </c>
      <c r="F534" t="s">
        <v>142</v>
      </c>
      <c r="G534" t="s">
        <v>1796</v>
      </c>
      <c r="H534" t="s">
        <v>3764</v>
      </c>
      <c r="I534" t="s">
        <v>3765</v>
      </c>
      <c r="J534" t="s">
        <v>3766</v>
      </c>
    </row>
    <row r="535" spans="1:10" x14ac:dyDescent="0.25">
      <c r="A535" t="s">
        <v>127</v>
      </c>
      <c r="B535" s="1">
        <v>45729</v>
      </c>
      <c r="C535" t="s">
        <v>230</v>
      </c>
      <c r="D535" t="s">
        <v>506</v>
      </c>
      <c r="E535">
        <v>3.5</v>
      </c>
      <c r="F535" t="s">
        <v>156</v>
      </c>
      <c r="G535" t="s">
        <v>1797</v>
      </c>
      <c r="H535" t="s">
        <v>3795</v>
      </c>
      <c r="I535" t="s">
        <v>3796</v>
      </c>
      <c r="J535" t="s">
        <v>3797</v>
      </c>
    </row>
    <row r="536" spans="1:10" x14ac:dyDescent="0.25">
      <c r="A536" t="s">
        <v>127</v>
      </c>
      <c r="B536" s="1">
        <v>45729</v>
      </c>
      <c r="C536" t="s">
        <v>230</v>
      </c>
      <c r="D536" t="s">
        <v>770</v>
      </c>
      <c r="E536">
        <v>3.5</v>
      </c>
      <c r="F536" t="s">
        <v>156</v>
      </c>
      <c r="G536" t="s">
        <v>1797</v>
      </c>
      <c r="H536" t="s">
        <v>3787</v>
      </c>
      <c r="I536" t="s">
        <v>3788</v>
      </c>
      <c r="J536" t="s">
        <v>3789</v>
      </c>
    </row>
    <row r="537" spans="1:10" x14ac:dyDescent="0.25">
      <c r="A537" t="s">
        <v>127</v>
      </c>
      <c r="B537" s="1">
        <v>45729</v>
      </c>
      <c r="C537" t="s">
        <v>230</v>
      </c>
      <c r="D537" t="s">
        <v>808</v>
      </c>
      <c r="E537">
        <v>3.5</v>
      </c>
      <c r="F537" t="s">
        <v>156</v>
      </c>
      <c r="G537" t="s">
        <v>1797</v>
      </c>
      <c r="H537" t="s">
        <v>3801</v>
      </c>
      <c r="I537" t="s">
        <v>3802</v>
      </c>
      <c r="J537" t="s">
        <v>3803</v>
      </c>
    </row>
    <row r="538" spans="1:10" x14ac:dyDescent="0.25">
      <c r="A538" t="s">
        <v>127</v>
      </c>
      <c r="B538" s="1">
        <v>45729</v>
      </c>
      <c r="C538" t="s">
        <v>230</v>
      </c>
      <c r="D538" t="s">
        <v>624</v>
      </c>
      <c r="E538">
        <v>3.5</v>
      </c>
      <c r="F538" t="s">
        <v>156</v>
      </c>
      <c r="G538" t="s">
        <v>1797</v>
      </c>
      <c r="H538" t="s">
        <v>3798</v>
      </c>
      <c r="I538" t="s">
        <v>3799</v>
      </c>
      <c r="J538" t="s">
        <v>3800</v>
      </c>
    </row>
    <row r="539" spans="1:10" x14ac:dyDescent="0.25">
      <c r="A539" t="s">
        <v>127</v>
      </c>
      <c r="B539" s="1">
        <v>45729</v>
      </c>
      <c r="C539" t="s">
        <v>230</v>
      </c>
      <c r="D539" t="s">
        <v>713</v>
      </c>
      <c r="E539">
        <v>3.5</v>
      </c>
      <c r="F539" t="s">
        <v>156</v>
      </c>
      <c r="G539" t="s">
        <v>1797</v>
      </c>
      <c r="H539" t="s">
        <v>2656</v>
      </c>
      <c r="I539" t="s">
        <v>3790</v>
      </c>
      <c r="J539" t="s">
        <v>3791</v>
      </c>
    </row>
    <row r="540" spans="1:10" x14ac:dyDescent="0.25">
      <c r="A540" t="s">
        <v>127</v>
      </c>
      <c r="B540" s="1">
        <v>45729</v>
      </c>
      <c r="C540" t="s">
        <v>230</v>
      </c>
      <c r="D540" t="s">
        <v>889</v>
      </c>
      <c r="E540">
        <v>3.5</v>
      </c>
      <c r="F540" t="s">
        <v>156</v>
      </c>
      <c r="G540" t="s">
        <v>1797</v>
      </c>
      <c r="H540" t="s">
        <v>3792</v>
      </c>
      <c r="I540" t="s">
        <v>3793</v>
      </c>
      <c r="J540" t="s">
        <v>3794</v>
      </c>
    </row>
    <row r="541" spans="1:10" x14ac:dyDescent="0.25">
      <c r="A541" t="s">
        <v>127</v>
      </c>
      <c r="B541" s="1">
        <v>45730</v>
      </c>
      <c r="C541" t="s">
        <v>230</v>
      </c>
      <c r="D541" t="s">
        <v>837</v>
      </c>
      <c r="E541">
        <v>3.5</v>
      </c>
      <c r="F541" t="s">
        <v>156</v>
      </c>
      <c r="G541" t="s">
        <v>1799</v>
      </c>
      <c r="H541" t="s">
        <v>3835</v>
      </c>
      <c r="I541" t="s">
        <v>3836</v>
      </c>
      <c r="J541" t="s">
        <v>3837</v>
      </c>
    </row>
    <row r="542" spans="1:10" x14ac:dyDescent="0.25">
      <c r="A542" t="s">
        <v>127</v>
      </c>
      <c r="B542" s="1">
        <v>45730</v>
      </c>
      <c r="C542" t="s">
        <v>230</v>
      </c>
      <c r="D542" t="s">
        <v>839</v>
      </c>
      <c r="E542">
        <v>3.5</v>
      </c>
      <c r="F542" t="s">
        <v>156</v>
      </c>
      <c r="G542" t="s">
        <v>1799</v>
      </c>
      <c r="H542" t="s">
        <v>3804</v>
      </c>
      <c r="I542" t="s">
        <v>3805</v>
      </c>
      <c r="J542" t="s">
        <v>3806</v>
      </c>
    </row>
    <row r="543" spans="1:10" x14ac:dyDescent="0.25">
      <c r="A543" t="s">
        <v>127</v>
      </c>
      <c r="B543" s="1">
        <v>45730</v>
      </c>
      <c r="C543" t="s">
        <v>230</v>
      </c>
      <c r="D543" t="s">
        <v>641</v>
      </c>
      <c r="E543">
        <v>3.5</v>
      </c>
      <c r="F543" t="s">
        <v>156</v>
      </c>
      <c r="G543" t="s">
        <v>1799</v>
      </c>
      <c r="H543" t="s">
        <v>3811</v>
      </c>
      <c r="I543" t="s">
        <v>3812</v>
      </c>
      <c r="J543" t="s">
        <v>3813</v>
      </c>
    </row>
    <row r="544" spans="1:10" x14ac:dyDescent="0.25">
      <c r="A544" t="s">
        <v>127</v>
      </c>
      <c r="B544" s="1">
        <v>45730</v>
      </c>
      <c r="C544" t="s">
        <v>230</v>
      </c>
      <c r="D544" t="s">
        <v>3807</v>
      </c>
      <c r="E544">
        <v>3.5</v>
      </c>
      <c r="F544" t="s">
        <v>156</v>
      </c>
      <c r="G544" t="s">
        <v>1799</v>
      </c>
      <c r="H544" t="s">
        <v>3808</v>
      </c>
      <c r="I544" t="s">
        <v>3809</v>
      </c>
      <c r="J544" t="s">
        <v>3810</v>
      </c>
    </row>
    <row r="545" spans="1:10" x14ac:dyDescent="0.25">
      <c r="A545" t="s">
        <v>127</v>
      </c>
      <c r="B545" s="1">
        <v>45730</v>
      </c>
      <c r="C545" t="s">
        <v>230</v>
      </c>
      <c r="D545" t="s">
        <v>641</v>
      </c>
      <c r="E545">
        <v>3.5</v>
      </c>
      <c r="F545" t="s">
        <v>156</v>
      </c>
      <c r="G545" t="s">
        <v>1799</v>
      </c>
      <c r="H545" t="s">
        <v>3819</v>
      </c>
      <c r="I545" t="s">
        <v>3820</v>
      </c>
      <c r="J545" t="s">
        <v>3821</v>
      </c>
    </row>
    <row r="546" spans="1:10" x14ac:dyDescent="0.25">
      <c r="A546" t="s">
        <v>127</v>
      </c>
      <c r="B546" s="1">
        <v>45730</v>
      </c>
      <c r="C546" t="s">
        <v>230</v>
      </c>
      <c r="D546" t="s">
        <v>2429</v>
      </c>
      <c r="E546">
        <v>3.5</v>
      </c>
      <c r="F546" t="s">
        <v>156</v>
      </c>
      <c r="G546" t="s">
        <v>1799</v>
      </c>
      <c r="H546" t="s">
        <v>3814</v>
      </c>
      <c r="I546" t="s">
        <v>3815</v>
      </c>
      <c r="J546" t="s">
        <v>3816</v>
      </c>
    </row>
    <row r="547" spans="1:10" x14ac:dyDescent="0.25">
      <c r="A547" t="s">
        <v>127</v>
      </c>
      <c r="B547" s="1">
        <v>45730</v>
      </c>
      <c r="C547" t="s">
        <v>230</v>
      </c>
      <c r="D547" t="s">
        <v>210</v>
      </c>
      <c r="E547">
        <v>3.5</v>
      </c>
      <c r="F547" t="s">
        <v>156</v>
      </c>
      <c r="G547" t="s">
        <v>1799</v>
      </c>
      <c r="H547" t="s">
        <v>3826</v>
      </c>
      <c r="I547" t="s">
        <v>3827</v>
      </c>
      <c r="J547" t="s">
        <v>3828</v>
      </c>
    </row>
    <row r="548" spans="1:10" x14ac:dyDescent="0.25">
      <c r="A548" t="s">
        <v>127</v>
      </c>
      <c r="B548" s="1">
        <v>45730</v>
      </c>
      <c r="C548" t="s">
        <v>230</v>
      </c>
      <c r="D548" t="s">
        <v>3822</v>
      </c>
      <c r="E548">
        <v>3.5</v>
      </c>
      <c r="F548" t="s">
        <v>156</v>
      </c>
      <c r="G548" t="s">
        <v>1799</v>
      </c>
      <c r="H548" t="s">
        <v>3823</v>
      </c>
      <c r="I548" t="s">
        <v>3824</v>
      </c>
      <c r="J548" t="s">
        <v>3825</v>
      </c>
    </row>
    <row r="549" spans="1:10" x14ac:dyDescent="0.25">
      <c r="A549" t="s">
        <v>127</v>
      </c>
      <c r="B549" s="1">
        <v>45730</v>
      </c>
      <c r="C549" t="s">
        <v>230</v>
      </c>
      <c r="D549" t="s">
        <v>574</v>
      </c>
      <c r="E549">
        <v>3.5</v>
      </c>
      <c r="F549" t="s">
        <v>156</v>
      </c>
      <c r="G549" t="s">
        <v>1799</v>
      </c>
      <c r="H549" t="s">
        <v>3815</v>
      </c>
      <c r="I549" t="s">
        <v>3817</v>
      </c>
      <c r="J549" t="s">
        <v>3818</v>
      </c>
    </row>
    <row r="550" spans="1:10" x14ac:dyDescent="0.25">
      <c r="A550" t="s">
        <v>127</v>
      </c>
      <c r="B550" s="1">
        <v>45730</v>
      </c>
      <c r="C550" t="s">
        <v>230</v>
      </c>
      <c r="D550" t="s">
        <v>3840</v>
      </c>
      <c r="E550">
        <v>3.5</v>
      </c>
      <c r="F550" t="s">
        <v>156</v>
      </c>
      <c r="G550" t="s">
        <v>1799</v>
      </c>
      <c r="H550" t="s">
        <v>3832</v>
      </c>
      <c r="I550" t="s">
        <v>3841</v>
      </c>
      <c r="J550" t="s">
        <v>3842</v>
      </c>
    </row>
    <row r="551" spans="1:10" x14ac:dyDescent="0.25">
      <c r="A551" t="s">
        <v>127</v>
      </c>
      <c r="B551" s="1">
        <v>45730</v>
      </c>
      <c r="C551" t="s">
        <v>230</v>
      </c>
      <c r="D551" t="s">
        <v>816</v>
      </c>
      <c r="E551">
        <v>3.5</v>
      </c>
      <c r="F551" t="s">
        <v>156</v>
      </c>
      <c r="G551" t="s">
        <v>1799</v>
      </c>
      <c r="H551" t="s">
        <v>3829</v>
      </c>
      <c r="I551" t="s">
        <v>3830</v>
      </c>
      <c r="J551" t="s">
        <v>3831</v>
      </c>
    </row>
    <row r="552" spans="1:10" x14ac:dyDescent="0.25">
      <c r="A552" t="s">
        <v>127</v>
      </c>
      <c r="B552" s="1">
        <v>45730</v>
      </c>
      <c r="C552" t="s">
        <v>230</v>
      </c>
      <c r="D552" t="s">
        <v>676</v>
      </c>
      <c r="E552">
        <v>3.5</v>
      </c>
      <c r="F552" t="s">
        <v>156</v>
      </c>
      <c r="G552" t="s">
        <v>1799</v>
      </c>
      <c r="H552" t="s">
        <v>3832</v>
      </c>
      <c r="I552" t="s">
        <v>3841</v>
      </c>
      <c r="J552" t="s">
        <v>3843</v>
      </c>
    </row>
    <row r="553" spans="1:10" x14ac:dyDescent="0.25">
      <c r="A553" t="s">
        <v>127</v>
      </c>
      <c r="B553" s="1">
        <v>45730</v>
      </c>
      <c r="C553" t="s">
        <v>230</v>
      </c>
      <c r="D553" t="s">
        <v>673</v>
      </c>
      <c r="E553">
        <v>3.5</v>
      </c>
      <c r="F553" t="s">
        <v>156</v>
      </c>
      <c r="G553" t="s">
        <v>1799</v>
      </c>
      <c r="H553" t="s">
        <v>3832</v>
      </c>
      <c r="I553" t="s">
        <v>3838</v>
      </c>
      <c r="J553" t="s">
        <v>3839</v>
      </c>
    </row>
    <row r="554" spans="1:10" x14ac:dyDescent="0.25">
      <c r="A554" t="s">
        <v>127</v>
      </c>
      <c r="B554" s="1">
        <v>45730</v>
      </c>
      <c r="C554" t="s">
        <v>230</v>
      </c>
      <c r="D554" t="s">
        <v>327</v>
      </c>
      <c r="E554">
        <v>3.5</v>
      </c>
      <c r="F554" t="s">
        <v>156</v>
      </c>
      <c r="G554" t="s">
        <v>1799</v>
      </c>
      <c r="H554" t="s">
        <v>3832</v>
      </c>
      <c r="I554" t="s">
        <v>3833</v>
      </c>
      <c r="J554" t="s">
        <v>3834</v>
      </c>
    </row>
    <row r="555" spans="1:10" x14ac:dyDescent="0.25">
      <c r="A555" t="s">
        <v>127</v>
      </c>
      <c r="B555" s="1">
        <v>45731</v>
      </c>
      <c r="C555" t="s">
        <v>230</v>
      </c>
      <c r="D555" t="s">
        <v>1458</v>
      </c>
      <c r="E555">
        <v>3.5</v>
      </c>
      <c r="F555" t="s">
        <v>156</v>
      </c>
      <c r="G555" t="s">
        <v>1800</v>
      </c>
      <c r="H555" t="s">
        <v>3857</v>
      </c>
      <c r="I555" t="s">
        <v>3858</v>
      </c>
      <c r="J555" t="s">
        <v>3859</v>
      </c>
    </row>
    <row r="556" spans="1:10" x14ac:dyDescent="0.25">
      <c r="A556" t="s">
        <v>127</v>
      </c>
      <c r="B556" s="1">
        <v>45731</v>
      </c>
      <c r="C556" t="s">
        <v>230</v>
      </c>
      <c r="D556" t="s">
        <v>342</v>
      </c>
      <c r="E556">
        <v>3.5</v>
      </c>
      <c r="F556" t="s">
        <v>156</v>
      </c>
      <c r="G556" t="s">
        <v>1800</v>
      </c>
      <c r="H556" t="s">
        <v>3844</v>
      </c>
      <c r="I556" t="s">
        <v>3845</v>
      </c>
      <c r="J556" t="s">
        <v>3846</v>
      </c>
    </row>
    <row r="557" spans="1:10" x14ac:dyDescent="0.25">
      <c r="A557" t="s">
        <v>127</v>
      </c>
      <c r="B557" s="1">
        <v>45731</v>
      </c>
      <c r="C557" t="s">
        <v>230</v>
      </c>
      <c r="D557" t="s">
        <v>3850</v>
      </c>
      <c r="E557">
        <v>3.5</v>
      </c>
      <c r="F557" t="s">
        <v>156</v>
      </c>
      <c r="G557" t="s">
        <v>1800</v>
      </c>
      <c r="H557" t="s">
        <v>3851</v>
      </c>
      <c r="I557" t="s">
        <v>3852</v>
      </c>
      <c r="J557" t="s">
        <v>3853</v>
      </c>
    </row>
    <row r="558" spans="1:10" x14ac:dyDescent="0.25">
      <c r="A558" t="s">
        <v>127</v>
      </c>
      <c r="B558" s="1">
        <v>45731</v>
      </c>
      <c r="C558" t="s">
        <v>230</v>
      </c>
      <c r="D558" t="s">
        <v>686</v>
      </c>
      <c r="E558">
        <v>3.5</v>
      </c>
      <c r="F558" t="s">
        <v>156</v>
      </c>
      <c r="G558" t="s">
        <v>1800</v>
      </c>
      <c r="H558" t="s">
        <v>3847</v>
      </c>
      <c r="I558" t="s">
        <v>3848</v>
      </c>
      <c r="J558" t="s">
        <v>3849</v>
      </c>
    </row>
    <row r="559" spans="1:10" x14ac:dyDescent="0.25">
      <c r="A559" t="s">
        <v>127</v>
      </c>
      <c r="B559" s="1">
        <v>45731</v>
      </c>
      <c r="C559" t="s">
        <v>230</v>
      </c>
      <c r="D559" t="s">
        <v>2135</v>
      </c>
      <c r="E559">
        <v>3.5</v>
      </c>
      <c r="F559" t="s">
        <v>156</v>
      </c>
      <c r="G559" t="s">
        <v>1800</v>
      </c>
      <c r="H559" t="s">
        <v>3854</v>
      </c>
      <c r="I559" t="s">
        <v>3855</v>
      </c>
      <c r="J559" t="s">
        <v>3856</v>
      </c>
    </row>
    <row r="560" spans="1:10" x14ac:dyDescent="0.25">
      <c r="A560" t="s">
        <v>127</v>
      </c>
      <c r="B560" s="1">
        <v>45732</v>
      </c>
      <c r="C560" t="s">
        <v>230</v>
      </c>
      <c r="D560" t="s">
        <v>1494</v>
      </c>
      <c r="E560">
        <v>3.5</v>
      </c>
      <c r="F560" t="s">
        <v>156</v>
      </c>
      <c r="G560" t="s">
        <v>1801</v>
      </c>
      <c r="H560" t="s">
        <v>3866</v>
      </c>
      <c r="I560" t="s">
        <v>3867</v>
      </c>
      <c r="J560" t="s">
        <v>3868</v>
      </c>
    </row>
    <row r="561" spans="1:10" x14ac:dyDescent="0.25">
      <c r="A561" t="s">
        <v>127</v>
      </c>
      <c r="B561" s="1">
        <v>45732</v>
      </c>
      <c r="C561" t="s">
        <v>230</v>
      </c>
      <c r="D561" t="s">
        <v>479</v>
      </c>
      <c r="E561">
        <v>3.5</v>
      </c>
      <c r="F561" t="s">
        <v>156</v>
      </c>
      <c r="G561" t="s">
        <v>1801</v>
      </c>
      <c r="H561" t="s">
        <v>3860</v>
      </c>
      <c r="I561" t="s">
        <v>3861</v>
      </c>
      <c r="J561" t="s">
        <v>3862</v>
      </c>
    </row>
    <row r="562" spans="1:10" x14ac:dyDescent="0.25">
      <c r="A562" t="s">
        <v>127</v>
      </c>
      <c r="B562" s="1">
        <v>45732</v>
      </c>
      <c r="C562" t="s">
        <v>230</v>
      </c>
      <c r="D562" t="s">
        <v>365</v>
      </c>
      <c r="E562">
        <v>3.5</v>
      </c>
      <c r="F562" t="s">
        <v>156</v>
      </c>
      <c r="G562" t="s">
        <v>1801</v>
      </c>
      <c r="H562" t="s">
        <v>3879</v>
      </c>
      <c r="I562" t="s">
        <v>3880</v>
      </c>
      <c r="J562" t="s">
        <v>3881</v>
      </c>
    </row>
    <row r="563" spans="1:10" x14ac:dyDescent="0.25">
      <c r="A563" t="s">
        <v>127</v>
      </c>
      <c r="B563" s="1">
        <v>45732</v>
      </c>
      <c r="C563" t="s">
        <v>230</v>
      </c>
      <c r="D563" t="s">
        <v>395</v>
      </c>
      <c r="E563">
        <v>3.5</v>
      </c>
      <c r="F563" t="s">
        <v>156</v>
      </c>
      <c r="G563" t="s">
        <v>1801</v>
      </c>
      <c r="H563" t="s">
        <v>3872</v>
      </c>
      <c r="I563" t="s">
        <v>3873</v>
      </c>
      <c r="J563" t="s">
        <v>3874</v>
      </c>
    </row>
    <row r="564" spans="1:10" x14ac:dyDescent="0.25">
      <c r="A564" t="s">
        <v>127</v>
      </c>
      <c r="B564" s="1">
        <v>45732</v>
      </c>
      <c r="C564" t="s">
        <v>230</v>
      </c>
      <c r="D564" t="s">
        <v>801</v>
      </c>
      <c r="E564">
        <v>3.5</v>
      </c>
      <c r="F564" t="s">
        <v>156</v>
      </c>
      <c r="G564" t="s">
        <v>1801</v>
      </c>
      <c r="H564" t="s">
        <v>3863</v>
      </c>
      <c r="I564" t="s">
        <v>3864</v>
      </c>
      <c r="J564" t="s">
        <v>3865</v>
      </c>
    </row>
    <row r="565" spans="1:10" x14ac:dyDescent="0.25">
      <c r="A565" t="s">
        <v>127</v>
      </c>
      <c r="B565" s="1">
        <v>45732</v>
      </c>
      <c r="C565" t="s">
        <v>230</v>
      </c>
      <c r="D565" t="s">
        <v>765</v>
      </c>
      <c r="E565">
        <v>3.5</v>
      </c>
      <c r="F565" t="s">
        <v>156</v>
      </c>
      <c r="G565" t="s">
        <v>1801</v>
      </c>
      <c r="H565" t="s">
        <v>3869</v>
      </c>
      <c r="I565" t="s">
        <v>3870</v>
      </c>
      <c r="J565" t="s">
        <v>3871</v>
      </c>
    </row>
    <row r="566" spans="1:10" x14ac:dyDescent="0.25">
      <c r="A566" t="s">
        <v>127</v>
      </c>
      <c r="B566" s="1">
        <v>45732</v>
      </c>
      <c r="C566" t="s">
        <v>230</v>
      </c>
      <c r="D566" t="s">
        <v>3875</v>
      </c>
      <c r="E566">
        <v>3.5</v>
      </c>
      <c r="F566" t="s">
        <v>156</v>
      </c>
      <c r="G566" t="s">
        <v>1801</v>
      </c>
      <c r="H566" t="s">
        <v>3876</v>
      </c>
      <c r="I566" t="s">
        <v>3877</v>
      </c>
      <c r="J566" t="s">
        <v>3878</v>
      </c>
    </row>
    <row r="567" spans="1:10" x14ac:dyDescent="0.25">
      <c r="A567" t="s">
        <v>127</v>
      </c>
      <c r="B567" s="1">
        <v>45726</v>
      </c>
      <c r="C567" t="s">
        <v>236</v>
      </c>
      <c r="D567" t="s">
        <v>811</v>
      </c>
      <c r="E567">
        <v>3.5</v>
      </c>
      <c r="F567" t="s">
        <v>142</v>
      </c>
      <c r="G567" t="s">
        <v>1802</v>
      </c>
      <c r="H567" t="s">
        <v>3896</v>
      </c>
      <c r="I567" t="s">
        <v>3897</v>
      </c>
      <c r="J567" t="s">
        <v>3898</v>
      </c>
    </row>
    <row r="568" spans="1:10" x14ac:dyDescent="0.25">
      <c r="A568" t="s">
        <v>127</v>
      </c>
      <c r="B568" s="1">
        <v>45726</v>
      </c>
      <c r="C568" t="s">
        <v>236</v>
      </c>
      <c r="D568" t="s">
        <v>1644</v>
      </c>
      <c r="E568">
        <v>3.5</v>
      </c>
      <c r="F568" t="s">
        <v>142</v>
      </c>
      <c r="G568" t="s">
        <v>1802</v>
      </c>
      <c r="H568" t="s">
        <v>3905</v>
      </c>
      <c r="I568" t="s">
        <v>3906</v>
      </c>
      <c r="J568" t="s">
        <v>3907</v>
      </c>
    </row>
    <row r="569" spans="1:10" x14ac:dyDescent="0.25">
      <c r="A569" t="s">
        <v>127</v>
      </c>
      <c r="B569" s="1">
        <v>45726</v>
      </c>
      <c r="C569" t="s">
        <v>236</v>
      </c>
      <c r="D569" t="s">
        <v>3892</v>
      </c>
      <c r="E569">
        <v>3.5</v>
      </c>
      <c r="F569" t="s">
        <v>142</v>
      </c>
      <c r="G569" t="s">
        <v>1802</v>
      </c>
      <c r="H569" t="s">
        <v>3893</v>
      </c>
      <c r="I569" t="s">
        <v>3894</v>
      </c>
      <c r="J569" t="s">
        <v>3895</v>
      </c>
    </row>
    <row r="570" spans="1:10" x14ac:dyDescent="0.25">
      <c r="A570" t="s">
        <v>127</v>
      </c>
      <c r="B570" s="1">
        <v>45726</v>
      </c>
      <c r="C570" t="s">
        <v>236</v>
      </c>
      <c r="D570" t="s">
        <v>840</v>
      </c>
      <c r="E570">
        <v>3.5</v>
      </c>
      <c r="F570" t="s">
        <v>142</v>
      </c>
      <c r="G570" t="s">
        <v>1802</v>
      </c>
      <c r="H570" t="s">
        <v>3882</v>
      </c>
      <c r="I570" t="s">
        <v>3883</v>
      </c>
      <c r="J570" t="s">
        <v>3884</v>
      </c>
    </row>
    <row r="571" spans="1:10" x14ac:dyDescent="0.25">
      <c r="A571" t="s">
        <v>127</v>
      </c>
      <c r="B571" s="1">
        <v>45726</v>
      </c>
      <c r="C571" t="s">
        <v>236</v>
      </c>
      <c r="D571" t="s">
        <v>568</v>
      </c>
      <c r="E571">
        <v>3.5</v>
      </c>
      <c r="F571" t="s">
        <v>142</v>
      </c>
      <c r="G571" t="s">
        <v>1802</v>
      </c>
      <c r="H571" t="s">
        <v>3899</v>
      </c>
      <c r="I571" t="s">
        <v>3900</v>
      </c>
      <c r="J571" t="s">
        <v>3901</v>
      </c>
    </row>
    <row r="572" spans="1:10" x14ac:dyDescent="0.25">
      <c r="A572" t="s">
        <v>127</v>
      </c>
      <c r="B572" s="1">
        <v>45726</v>
      </c>
      <c r="C572" t="s">
        <v>236</v>
      </c>
      <c r="D572" t="s">
        <v>867</v>
      </c>
      <c r="E572">
        <v>3.5</v>
      </c>
      <c r="F572" t="s">
        <v>142</v>
      </c>
      <c r="G572" t="s">
        <v>1802</v>
      </c>
      <c r="H572" t="s">
        <v>3902</v>
      </c>
      <c r="I572" t="s">
        <v>3903</v>
      </c>
      <c r="J572" t="s">
        <v>3904</v>
      </c>
    </row>
    <row r="573" spans="1:10" x14ac:dyDescent="0.25">
      <c r="A573" t="s">
        <v>127</v>
      </c>
      <c r="B573" s="1">
        <v>45726</v>
      </c>
      <c r="C573" t="s">
        <v>236</v>
      </c>
      <c r="D573" t="s">
        <v>3908</v>
      </c>
      <c r="E573">
        <v>0</v>
      </c>
      <c r="F573" t="s">
        <v>142</v>
      </c>
      <c r="G573" t="s">
        <v>1802</v>
      </c>
      <c r="H573" t="s">
        <v>3909</v>
      </c>
      <c r="I573" t="s">
        <v>3910</v>
      </c>
      <c r="J573" t="s">
        <v>3911</v>
      </c>
    </row>
    <row r="574" spans="1:10" x14ac:dyDescent="0.25">
      <c r="A574" t="s">
        <v>127</v>
      </c>
      <c r="B574" s="1">
        <v>45726</v>
      </c>
      <c r="C574" t="s">
        <v>236</v>
      </c>
      <c r="D574" t="s">
        <v>3885</v>
      </c>
      <c r="E574">
        <v>3.5</v>
      </c>
      <c r="F574" t="s">
        <v>142</v>
      </c>
      <c r="G574" t="s">
        <v>1802</v>
      </c>
      <c r="H574" t="s">
        <v>3886</v>
      </c>
      <c r="I574" t="s">
        <v>3887</v>
      </c>
      <c r="J574" t="s">
        <v>3888</v>
      </c>
    </row>
    <row r="575" spans="1:10" x14ac:dyDescent="0.25">
      <c r="A575" t="s">
        <v>127</v>
      </c>
      <c r="B575" s="1">
        <v>45726</v>
      </c>
      <c r="C575" t="s">
        <v>236</v>
      </c>
      <c r="D575" t="s">
        <v>3684</v>
      </c>
      <c r="E575">
        <v>3.5</v>
      </c>
      <c r="F575" t="s">
        <v>142</v>
      </c>
      <c r="G575" t="s">
        <v>1802</v>
      </c>
      <c r="H575" t="s">
        <v>3889</v>
      </c>
      <c r="I575" t="s">
        <v>3890</v>
      </c>
      <c r="J575" t="s">
        <v>3891</v>
      </c>
    </row>
    <row r="576" spans="1:10" x14ac:dyDescent="0.25">
      <c r="A576" t="s">
        <v>127</v>
      </c>
      <c r="B576" s="1">
        <v>45727</v>
      </c>
      <c r="C576" t="s">
        <v>236</v>
      </c>
      <c r="D576" t="s">
        <v>316</v>
      </c>
      <c r="E576">
        <v>3.5</v>
      </c>
      <c r="F576" t="s">
        <v>142</v>
      </c>
      <c r="G576" t="s">
        <v>1803</v>
      </c>
      <c r="H576" t="s">
        <v>3919</v>
      </c>
      <c r="I576" t="s">
        <v>3920</v>
      </c>
      <c r="J576" t="s">
        <v>3921</v>
      </c>
    </row>
    <row r="577" spans="1:10" x14ac:dyDescent="0.25">
      <c r="A577" t="s">
        <v>127</v>
      </c>
      <c r="B577" s="1">
        <v>45727</v>
      </c>
      <c r="C577" t="s">
        <v>236</v>
      </c>
      <c r="D577" t="s">
        <v>677</v>
      </c>
      <c r="E577">
        <v>3.5</v>
      </c>
      <c r="F577" t="s">
        <v>142</v>
      </c>
      <c r="G577" t="s">
        <v>1803</v>
      </c>
      <c r="H577" t="s">
        <v>3922</v>
      </c>
      <c r="I577" t="s">
        <v>3923</v>
      </c>
      <c r="J577" t="s">
        <v>3924</v>
      </c>
    </row>
    <row r="578" spans="1:10" x14ac:dyDescent="0.25">
      <c r="A578" t="s">
        <v>127</v>
      </c>
      <c r="B578" s="1">
        <v>45727</v>
      </c>
      <c r="C578" t="s">
        <v>236</v>
      </c>
      <c r="D578" t="s">
        <v>549</v>
      </c>
      <c r="E578">
        <v>3.5</v>
      </c>
      <c r="F578" t="s">
        <v>142</v>
      </c>
      <c r="G578" t="s">
        <v>1803</v>
      </c>
      <c r="H578" t="s">
        <v>3925</v>
      </c>
      <c r="I578" t="s">
        <v>3926</v>
      </c>
      <c r="J578" t="s">
        <v>3927</v>
      </c>
    </row>
    <row r="579" spans="1:10" x14ac:dyDescent="0.25">
      <c r="A579" t="s">
        <v>127</v>
      </c>
      <c r="B579" s="1">
        <v>45727</v>
      </c>
      <c r="C579" t="s">
        <v>236</v>
      </c>
      <c r="D579" t="s">
        <v>226</v>
      </c>
      <c r="E579">
        <v>3.5</v>
      </c>
      <c r="F579" t="s">
        <v>142</v>
      </c>
      <c r="G579" t="s">
        <v>1803</v>
      </c>
      <c r="H579" t="s">
        <v>3928</v>
      </c>
      <c r="I579" t="s">
        <v>3929</v>
      </c>
      <c r="J579" t="s">
        <v>3930</v>
      </c>
    </row>
    <row r="580" spans="1:10" x14ac:dyDescent="0.25">
      <c r="A580" t="s">
        <v>127</v>
      </c>
      <c r="B580" s="1">
        <v>45727</v>
      </c>
      <c r="C580" t="s">
        <v>236</v>
      </c>
      <c r="D580" t="s">
        <v>3912</v>
      </c>
      <c r="E580">
        <v>3.5</v>
      </c>
      <c r="F580" t="s">
        <v>142</v>
      </c>
      <c r="G580" t="s">
        <v>1803</v>
      </c>
      <c r="H580" t="s">
        <v>3913</v>
      </c>
      <c r="I580" t="s">
        <v>3914</v>
      </c>
      <c r="J580" t="s">
        <v>3915</v>
      </c>
    </row>
    <row r="581" spans="1:10" x14ac:dyDescent="0.25">
      <c r="A581" t="s">
        <v>127</v>
      </c>
      <c r="B581" s="1">
        <v>45727</v>
      </c>
      <c r="C581" t="s">
        <v>236</v>
      </c>
      <c r="D581" t="s">
        <v>552</v>
      </c>
      <c r="E581">
        <v>3.5</v>
      </c>
      <c r="F581" t="s">
        <v>142</v>
      </c>
      <c r="G581" t="s">
        <v>1803</v>
      </c>
      <c r="H581" t="s">
        <v>3916</v>
      </c>
      <c r="I581" t="s">
        <v>3917</v>
      </c>
      <c r="J581" t="s">
        <v>3918</v>
      </c>
    </row>
    <row r="582" spans="1:10" x14ac:dyDescent="0.25">
      <c r="A582" t="s">
        <v>127</v>
      </c>
      <c r="B582" s="1">
        <v>45727</v>
      </c>
      <c r="C582" t="s">
        <v>236</v>
      </c>
      <c r="D582" t="s">
        <v>554</v>
      </c>
      <c r="E582">
        <v>3.5</v>
      </c>
      <c r="F582" t="s">
        <v>142</v>
      </c>
      <c r="G582" t="s">
        <v>1803</v>
      </c>
      <c r="H582" t="s">
        <v>3935</v>
      </c>
      <c r="I582" t="s">
        <v>3936</v>
      </c>
      <c r="J582" t="s">
        <v>3937</v>
      </c>
    </row>
    <row r="583" spans="1:10" x14ac:dyDescent="0.25">
      <c r="A583" t="s">
        <v>127</v>
      </c>
      <c r="B583" s="1">
        <v>45727</v>
      </c>
      <c r="C583" t="s">
        <v>236</v>
      </c>
      <c r="D583" t="s">
        <v>3931</v>
      </c>
      <c r="E583">
        <v>3.5</v>
      </c>
      <c r="F583" t="s">
        <v>142</v>
      </c>
      <c r="G583" t="s">
        <v>1803</v>
      </c>
      <c r="H583" t="s">
        <v>3932</v>
      </c>
      <c r="I583" t="s">
        <v>3933</v>
      </c>
      <c r="J583" t="s">
        <v>3934</v>
      </c>
    </row>
    <row r="584" spans="1:10" x14ac:dyDescent="0.25">
      <c r="A584" t="s">
        <v>127</v>
      </c>
      <c r="B584" s="1">
        <v>45728</v>
      </c>
      <c r="C584" t="s">
        <v>236</v>
      </c>
      <c r="D584" t="s">
        <v>3968</v>
      </c>
      <c r="E584">
        <v>3.5</v>
      </c>
      <c r="F584" t="s">
        <v>142</v>
      </c>
      <c r="G584" t="s">
        <v>1804</v>
      </c>
      <c r="H584" t="s">
        <v>3969</v>
      </c>
      <c r="I584" t="s">
        <v>3970</v>
      </c>
      <c r="J584" t="s">
        <v>3971</v>
      </c>
    </row>
    <row r="585" spans="1:10" x14ac:dyDescent="0.25">
      <c r="A585" t="s">
        <v>127</v>
      </c>
      <c r="B585" s="1">
        <v>45728</v>
      </c>
      <c r="C585" t="s">
        <v>236</v>
      </c>
      <c r="D585" t="s">
        <v>3978</v>
      </c>
      <c r="E585">
        <v>0</v>
      </c>
      <c r="F585" t="s">
        <v>142</v>
      </c>
      <c r="G585" t="s">
        <v>1804</v>
      </c>
      <c r="H585" t="s">
        <v>3979</v>
      </c>
      <c r="I585" t="s">
        <v>3980</v>
      </c>
      <c r="J585" t="s">
        <v>3981</v>
      </c>
    </row>
    <row r="586" spans="1:10" x14ac:dyDescent="0.25">
      <c r="A586" t="s">
        <v>127</v>
      </c>
      <c r="B586" s="1">
        <v>45728</v>
      </c>
      <c r="C586" t="s">
        <v>236</v>
      </c>
      <c r="D586" t="s">
        <v>441</v>
      </c>
      <c r="E586">
        <v>3.5</v>
      </c>
      <c r="F586" t="s">
        <v>142</v>
      </c>
      <c r="G586" t="s">
        <v>1804</v>
      </c>
      <c r="H586" t="s">
        <v>3938</v>
      </c>
      <c r="I586" t="s">
        <v>3941</v>
      </c>
      <c r="J586" t="s">
        <v>3942</v>
      </c>
    </row>
    <row r="587" spans="1:10" x14ac:dyDescent="0.25">
      <c r="A587" t="s">
        <v>127</v>
      </c>
      <c r="B587" s="1">
        <v>45728</v>
      </c>
      <c r="C587" t="s">
        <v>236</v>
      </c>
      <c r="D587" t="s">
        <v>535</v>
      </c>
      <c r="E587">
        <v>3.5</v>
      </c>
      <c r="F587" t="s">
        <v>142</v>
      </c>
      <c r="G587" t="s">
        <v>1804</v>
      </c>
      <c r="H587" t="s">
        <v>3964</v>
      </c>
      <c r="I587" t="s">
        <v>3965</v>
      </c>
      <c r="J587" t="s">
        <v>3966</v>
      </c>
    </row>
    <row r="588" spans="1:10" x14ac:dyDescent="0.25">
      <c r="A588" t="s">
        <v>127</v>
      </c>
      <c r="B588" s="1">
        <v>45728</v>
      </c>
      <c r="C588" t="s">
        <v>236</v>
      </c>
      <c r="D588" t="s">
        <v>224</v>
      </c>
      <c r="E588">
        <v>3.5</v>
      </c>
      <c r="F588" t="s">
        <v>142</v>
      </c>
      <c r="G588" t="s">
        <v>1804</v>
      </c>
      <c r="H588" t="s">
        <v>3975</v>
      </c>
      <c r="I588" t="s">
        <v>3976</v>
      </c>
      <c r="J588" t="s">
        <v>3977</v>
      </c>
    </row>
    <row r="589" spans="1:10" x14ac:dyDescent="0.25">
      <c r="A589" t="s">
        <v>127</v>
      </c>
      <c r="B589" s="1">
        <v>45728</v>
      </c>
      <c r="C589" t="s">
        <v>236</v>
      </c>
      <c r="D589" t="s">
        <v>372</v>
      </c>
      <c r="E589">
        <v>3.5</v>
      </c>
      <c r="F589" t="s">
        <v>142</v>
      </c>
      <c r="G589" t="s">
        <v>1804</v>
      </c>
      <c r="H589" t="s">
        <v>3938</v>
      </c>
      <c r="I589" t="s">
        <v>3939</v>
      </c>
      <c r="J589" t="s">
        <v>3940</v>
      </c>
    </row>
    <row r="590" spans="1:10" x14ac:dyDescent="0.25">
      <c r="A590" t="s">
        <v>127</v>
      </c>
      <c r="B590" s="1">
        <v>45728</v>
      </c>
      <c r="C590" t="s">
        <v>236</v>
      </c>
      <c r="D590" t="s">
        <v>388</v>
      </c>
      <c r="E590">
        <v>3.5</v>
      </c>
      <c r="F590" t="s">
        <v>142</v>
      </c>
      <c r="G590" t="s">
        <v>1804</v>
      </c>
      <c r="H590" t="s">
        <v>3955</v>
      </c>
      <c r="I590" t="s">
        <v>3956</v>
      </c>
      <c r="J590" t="s">
        <v>3957</v>
      </c>
    </row>
    <row r="591" spans="1:10" x14ac:dyDescent="0.25">
      <c r="A591" t="s">
        <v>127</v>
      </c>
      <c r="B591" s="1">
        <v>45728</v>
      </c>
      <c r="C591" t="s">
        <v>236</v>
      </c>
      <c r="D591" t="s">
        <v>1487</v>
      </c>
      <c r="E591">
        <v>3.5</v>
      </c>
      <c r="F591" t="s">
        <v>142</v>
      </c>
      <c r="G591" t="s">
        <v>1804</v>
      </c>
      <c r="H591" t="s">
        <v>3952</v>
      </c>
      <c r="I591" t="s">
        <v>3953</v>
      </c>
      <c r="J591" t="s">
        <v>3954</v>
      </c>
    </row>
    <row r="592" spans="1:10" x14ac:dyDescent="0.25">
      <c r="A592" t="s">
        <v>127</v>
      </c>
      <c r="B592" s="1">
        <v>45728</v>
      </c>
      <c r="C592" t="s">
        <v>236</v>
      </c>
      <c r="D592" t="s">
        <v>1475</v>
      </c>
      <c r="E592">
        <v>3.5</v>
      </c>
      <c r="F592" t="s">
        <v>142</v>
      </c>
      <c r="G592" t="s">
        <v>1804</v>
      </c>
      <c r="H592" t="s">
        <v>3946</v>
      </c>
      <c r="I592" t="s">
        <v>3947</v>
      </c>
      <c r="J592" t="s">
        <v>3948</v>
      </c>
    </row>
    <row r="593" spans="1:10" x14ac:dyDescent="0.25">
      <c r="A593" t="s">
        <v>127</v>
      </c>
      <c r="B593" s="1">
        <v>45728</v>
      </c>
      <c r="C593" t="s">
        <v>236</v>
      </c>
      <c r="D593" t="s">
        <v>376</v>
      </c>
      <c r="E593">
        <v>3.5</v>
      </c>
      <c r="F593" t="s">
        <v>142</v>
      </c>
      <c r="G593" t="s">
        <v>1804</v>
      </c>
      <c r="H593" t="s">
        <v>3949</v>
      </c>
      <c r="I593" t="s">
        <v>3950</v>
      </c>
      <c r="J593" t="s">
        <v>3951</v>
      </c>
    </row>
    <row r="594" spans="1:10" x14ac:dyDescent="0.25">
      <c r="A594" t="s">
        <v>127</v>
      </c>
      <c r="B594" s="1">
        <v>45728</v>
      </c>
      <c r="C594" t="s">
        <v>236</v>
      </c>
      <c r="D594" t="s">
        <v>1677</v>
      </c>
      <c r="E594">
        <v>3.5</v>
      </c>
      <c r="F594" t="s">
        <v>142</v>
      </c>
      <c r="G594" t="s">
        <v>1804</v>
      </c>
      <c r="H594" t="s">
        <v>3961</v>
      </c>
      <c r="I594" t="s">
        <v>3962</v>
      </c>
      <c r="J594" t="s">
        <v>3963</v>
      </c>
    </row>
    <row r="595" spans="1:10" x14ac:dyDescent="0.25">
      <c r="A595" t="s">
        <v>127</v>
      </c>
      <c r="B595" s="1">
        <v>45728</v>
      </c>
      <c r="C595" t="s">
        <v>236</v>
      </c>
      <c r="D595" t="s">
        <v>1235</v>
      </c>
      <c r="E595">
        <v>3.5</v>
      </c>
      <c r="F595" t="s">
        <v>142</v>
      </c>
      <c r="G595" t="s">
        <v>1804</v>
      </c>
      <c r="H595" t="s">
        <v>3972</v>
      </c>
      <c r="I595" t="s">
        <v>3973</v>
      </c>
      <c r="J595" t="s">
        <v>3974</v>
      </c>
    </row>
    <row r="596" spans="1:10" x14ac:dyDescent="0.25">
      <c r="A596" t="s">
        <v>127</v>
      </c>
      <c r="B596" s="1">
        <v>45728</v>
      </c>
      <c r="C596" t="s">
        <v>236</v>
      </c>
      <c r="D596" t="s">
        <v>656</v>
      </c>
      <c r="E596">
        <v>3.5</v>
      </c>
      <c r="F596" t="s">
        <v>142</v>
      </c>
      <c r="G596" t="s">
        <v>1804</v>
      </c>
      <c r="H596" t="s">
        <v>3943</v>
      </c>
      <c r="I596" t="s">
        <v>3944</v>
      </c>
      <c r="J596" t="s">
        <v>3945</v>
      </c>
    </row>
    <row r="597" spans="1:10" x14ac:dyDescent="0.25">
      <c r="A597" t="s">
        <v>127</v>
      </c>
      <c r="B597" s="1">
        <v>45728</v>
      </c>
      <c r="C597" t="s">
        <v>236</v>
      </c>
      <c r="D597" t="s">
        <v>855</v>
      </c>
      <c r="E597">
        <v>3.5</v>
      </c>
      <c r="F597" t="s">
        <v>142</v>
      </c>
      <c r="G597" t="s">
        <v>1804</v>
      </c>
      <c r="H597" t="s">
        <v>3958</v>
      </c>
      <c r="I597" t="s">
        <v>3959</v>
      </c>
      <c r="J597" t="s">
        <v>3960</v>
      </c>
    </row>
    <row r="598" spans="1:10" x14ac:dyDescent="0.25">
      <c r="A598" t="s">
        <v>127</v>
      </c>
      <c r="B598" s="1">
        <v>45728</v>
      </c>
      <c r="C598" t="s">
        <v>236</v>
      </c>
      <c r="D598" t="s">
        <v>3982</v>
      </c>
      <c r="E598">
        <v>0</v>
      </c>
      <c r="F598" t="s">
        <v>142</v>
      </c>
      <c r="G598" t="s">
        <v>1804</v>
      </c>
      <c r="H598" t="s">
        <v>3979</v>
      </c>
      <c r="I598" t="s">
        <v>3983</v>
      </c>
      <c r="J598" t="s">
        <v>3984</v>
      </c>
    </row>
    <row r="599" spans="1:10" x14ac:dyDescent="0.25">
      <c r="A599" t="s">
        <v>127</v>
      </c>
      <c r="B599" s="1">
        <v>45728</v>
      </c>
      <c r="C599" t="s">
        <v>236</v>
      </c>
      <c r="D599" t="s">
        <v>642</v>
      </c>
      <c r="E599">
        <v>3.5</v>
      </c>
      <c r="F599" t="s">
        <v>142</v>
      </c>
      <c r="G599" t="s">
        <v>1804</v>
      </c>
      <c r="H599" t="s">
        <v>3958</v>
      </c>
      <c r="I599" t="s">
        <v>3959</v>
      </c>
      <c r="J599" t="s">
        <v>3967</v>
      </c>
    </row>
    <row r="600" spans="1:10" x14ac:dyDescent="0.25">
      <c r="A600" t="s">
        <v>127</v>
      </c>
      <c r="B600" s="1">
        <v>45729</v>
      </c>
      <c r="C600" t="s">
        <v>236</v>
      </c>
      <c r="D600" t="s">
        <v>379</v>
      </c>
      <c r="E600">
        <v>3.5</v>
      </c>
      <c r="F600" t="s">
        <v>142</v>
      </c>
      <c r="G600" t="s">
        <v>1805</v>
      </c>
      <c r="H600" t="s">
        <v>2520</v>
      </c>
      <c r="I600" t="s">
        <v>4012</v>
      </c>
      <c r="J600" t="s">
        <v>4013</v>
      </c>
    </row>
    <row r="601" spans="1:10" x14ac:dyDescent="0.25">
      <c r="A601" t="s">
        <v>127</v>
      </c>
      <c r="B601" s="1">
        <v>45729</v>
      </c>
      <c r="C601" t="s">
        <v>236</v>
      </c>
      <c r="D601" t="s">
        <v>442</v>
      </c>
      <c r="E601">
        <v>3.5</v>
      </c>
      <c r="F601" t="s">
        <v>142</v>
      </c>
      <c r="G601" t="s">
        <v>1805</v>
      </c>
      <c r="H601" t="s">
        <v>4014</v>
      </c>
      <c r="I601" t="s">
        <v>4015</v>
      </c>
      <c r="J601" t="s">
        <v>4016</v>
      </c>
    </row>
    <row r="602" spans="1:10" x14ac:dyDescent="0.25">
      <c r="A602" t="s">
        <v>127</v>
      </c>
      <c r="B602" s="1">
        <v>45729</v>
      </c>
      <c r="C602" t="s">
        <v>236</v>
      </c>
      <c r="D602" t="s">
        <v>391</v>
      </c>
      <c r="E602">
        <v>3.5</v>
      </c>
      <c r="F602" t="s">
        <v>142</v>
      </c>
      <c r="G602" t="s">
        <v>1805</v>
      </c>
      <c r="H602" t="s">
        <v>3991</v>
      </c>
      <c r="I602" t="s">
        <v>3986</v>
      </c>
      <c r="J602" t="s">
        <v>3992</v>
      </c>
    </row>
    <row r="603" spans="1:10" x14ac:dyDescent="0.25">
      <c r="A603" t="s">
        <v>127</v>
      </c>
      <c r="B603" s="1">
        <v>45729</v>
      </c>
      <c r="C603" t="s">
        <v>236</v>
      </c>
      <c r="D603" t="s">
        <v>367</v>
      </c>
      <c r="E603">
        <v>3.5</v>
      </c>
      <c r="F603" t="s">
        <v>142</v>
      </c>
      <c r="G603" t="s">
        <v>1805</v>
      </c>
      <c r="H603" t="s">
        <v>4009</v>
      </c>
      <c r="I603" t="s">
        <v>4010</v>
      </c>
      <c r="J603" t="s">
        <v>4011</v>
      </c>
    </row>
    <row r="604" spans="1:10" x14ac:dyDescent="0.25">
      <c r="A604" t="s">
        <v>127</v>
      </c>
      <c r="B604" s="1">
        <v>45729</v>
      </c>
      <c r="C604" t="s">
        <v>236</v>
      </c>
      <c r="D604" t="s">
        <v>1539</v>
      </c>
      <c r="E604">
        <v>3.5</v>
      </c>
      <c r="F604" t="s">
        <v>142</v>
      </c>
      <c r="G604" t="s">
        <v>1805</v>
      </c>
      <c r="H604" t="s">
        <v>3997</v>
      </c>
      <c r="I604" t="s">
        <v>3998</v>
      </c>
      <c r="J604" t="s">
        <v>3999</v>
      </c>
    </row>
    <row r="605" spans="1:10" x14ac:dyDescent="0.25">
      <c r="A605" t="s">
        <v>127</v>
      </c>
      <c r="B605" s="1">
        <v>45729</v>
      </c>
      <c r="C605" t="s">
        <v>236</v>
      </c>
      <c r="D605" t="s">
        <v>3993</v>
      </c>
      <c r="E605">
        <v>3.5</v>
      </c>
      <c r="F605" t="s">
        <v>142</v>
      </c>
      <c r="G605" t="s">
        <v>1805</v>
      </c>
      <c r="H605" t="s">
        <v>3994</v>
      </c>
      <c r="I605" t="s">
        <v>3995</v>
      </c>
      <c r="J605" t="s">
        <v>3996</v>
      </c>
    </row>
    <row r="606" spans="1:10" x14ac:dyDescent="0.25">
      <c r="A606" t="s">
        <v>127</v>
      </c>
      <c r="B606" s="1">
        <v>45729</v>
      </c>
      <c r="C606" t="s">
        <v>236</v>
      </c>
      <c r="D606" t="s">
        <v>776</v>
      </c>
      <c r="E606">
        <v>3.5</v>
      </c>
      <c r="F606" t="s">
        <v>142</v>
      </c>
      <c r="G606" t="s">
        <v>1805</v>
      </c>
      <c r="H606" t="s">
        <v>4003</v>
      </c>
      <c r="I606" t="s">
        <v>4004</v>
      </c>
      <c r="J606" t="s">
        <v>4005</v>
      </c>
    </row>
    <row r="607" spans="1:10" x14ac:dyDescent="0.25">
      <c r="A607" t="s">
        <v>127</v>
      </c>
      <c r="B607" s="1">
        <v>45729</v>
      </c>
      <c r="C607" t="s">
        <v>236</v>
      </c>
      <c r="D607" t="s">
        <v>1435</v>
      </c>
      <c r="E607">
        <v>3.5</v>
      </c>
      <c r="F607" t="s">
        <v>142</v>
      </c>
      <c r="G607" t="s">
        <v>1805</v>
      </c>
      <c r="H607" t="s">
        <v>3985</v>
      </c>
      <c r="I607" t="s">
        <v>3986</v>
      </c>
      <c r="J607" t="s">
        <v>3987</v>
      </c>
    </row>
    <row r="608" spans="1:10" x14ac:dyDescent="0.25">
      <c r="A608" t="s">
        <v>127</v>
      </c>
      <c r="B608" s="1">
        <v>45729</v>
      </c>
      <c r="C608" t="s">
        <v>236</v>
      </c>
      <c r="D608" t="s">
        <v>1462</v>
      </c>
      <c r="E608">
        <v>3.5</v>
      </c>
      <c r="F608" t="s">
        <v>142</v>
      </c>
      <c r="G608" t="s">
        <v>1805</v>
      </c>
      <c r="H608" t="s">
        <v>4000</v>
      </c>
      <c r="I608" t="s">
        <v>4001</v>
      </c>
      <c r="J608" t="s">
        <v>4002</v>
      </c>
    </row>
    <row r="609" spans="1:10" x14ac:dyDescent="0.25">
      <c r="A609" t="s">
        <v>127</v>
      </c>
      <c r="B609" s="1">
        <v>45729</v>
      </c>
      <c r="C609" t="s">
        <v>236</v>
      </c>
      <c r="D609" t="s">
        <v>477</v>
      </c>
      <c r="E609">
        <v>3.5</v>
      </c>
      <c r="F609" t="s">
        <v>142</v>
      </c>
      <c r="G609" t="s">
        <v>1805</v>
      </c>
      <c r="H609" t="s">
        <v>4006</v>
      </c>
      <c r="I609" t="s">
        <v>4007</v>
      </c>
      <c r="J609" t="s">
        <v>4008</v>
      </c>
    </row>
    <row r="610" spans="1:10" x14ac:dyDescent="0.25">
      <c r="A610" t="s">
        <v>127</v>
      </c>
      <c r="B610" s="1">
        <v>45729</v>
      </c>
      <c r="C610" t="s">
        <v>236</v>
      </c>
      <c r="D610" t="s">
        <v>600</v>
      </c>
      <c r="E610">
        <v>3.5</v>
      </c>
      <c r="F610" t="s">
        <v>142</v>
      </c>
      <c r="G610" t="s">
        <v>1805</v>
      </c>
      <c r="H610" t="s">
        <v>3988</v>
      </c>
      <c r="I610" t="s">
        <v>3989</v>
      </c>
      <c r="J610" t="s">
        <v>3990</v>
      </c>
    </row>
    <row r="611" spans="1:10" x14ac:dyDescent="0.25">
      <c r="A611" t="s">
        <v>127</v>
      </c>
      <c r="B611" s="1">
        <v>45731</v>
      </c>
      <c r="C611" t="s">
        <v>236</v>
      </c>
      <c r="D611" t="s">
        <v>304</v>
      </c>
      <c r="E611">
        <v>7</v>
      </c>
      <c r="F611" t="s">
        <v>142</v>
      </c>
      <c r="G611" t="s">
        <v>1806</v>
      </c>
      <c r="H611" t="s">
        <v>4017</v>
      </c>
      <c r="I611" t="s">
        <v>4018</v>
      </c>
      <c r="J611" t="s">
        <v>4019</v>
      </c>
    </row>
    <row r="612" spans="1:10" x14ac:dyDescent="0.25">
      <c r="A612" t="s">
        <v>127</v>
      </c>
      <c r="B612" s="1">
        <v>45731</v>
      </c>
      <c r="C612" t="s">
        <v>236</v>
      </c>
      <c r="D612" t="s">
        <v>235</v>
      </c>
      <c r="E612">
        <v>3.5</v>
      </c>
      <c r="F612" t="s">
        <v>142</v>
      </c>
      <c r="G612" t="s">
        <v>1806</v>
      </c>
      <c r="H612" t="s">
        <v>4024</v>
      </c>
      <c r="I612" t="s">
        <v>4025</v>
      </c>
      <c r="J612" t="s">
        <v>4026</v>
      </c>
    </row>
    <row r="613" spans="1:10" x14ac:dyDescent="0.25">
      <c r="A613" t="s">
        <v>127</v>
      </c>
      <c r="B613" s="1">
        <v>45731</v>
      </c>
      <c r="C613" t="s">
        <v>236</v>
      </c>
      <c r="D613" t="s">
        <v>365</v>
      </c>
      <c r="E613">
        <v>3.5</v>
      </c>
      <c r="F613" t="s">
        <v>142</v>
      </c>
      <c r="G613" t="s">
        <v>1806</v>
      </c>
      <c r="H613" t="s">
        <v>4034</v>
      </c>
      <c r="I613" t="s">
        <v>4035</v>
      </c>
      <c r="J613" t="s">
        <v>4036</v>
      </c>
    </row>
    <row r="614" spans="1:10" x14ac:dyDescent="0.25">
      <c r="A614" t="s">
        <v>127</v>
      </c>
      <c r="B614" s="1">
        <v>45731</v>
      </c>
      <c r="C614" t="s">
        <v>236</v>
      </c>
      <c r="D614" t="s">
        <v>4031</v>
      </c>
      <c r="E614">
        <v>3.5</v>
      </c>
      <c r="F614" t="s">
        <v>142</v>
      </c>
      <c r="G614" t="s">
        <v>1806</v>
      </c>
      <c r="H614" t="s">
        <v>4028</v>
      </c>
      <c r="I614" t="s">
        <v>4032</v>
      </c>
      <c r="J614" t="s">
        <v>4033</v>
      </c>
    </row>
    <row r="615" spans="1:10" x14ac:dyDescent="0.25">
      <c r="A615" t="s">
        <v>127</v>
      </c>
      <c r="B615" s="1">
        <v>45731</v>
      </c>
      <c r="C615" t="s">
        <v>236</v>
      </c>
      <c r="D615" t="s">
        <v>4020</v>
      </c>
      <c r="E615">
        <v>3.5</v>
      </c>
      <c r="F615" t="s">
        <v>142</v>
      </c>
      <c r="G615" t="s">
        <v>1806</v>
      </c>
      <c r="H615" t="s">
        <v>4021</v>
      </c>
      <c r="I615" t="s">
        <v>4022</v>
      </c>
      <c r="J615" t="s">
        <v>4023</v>
      </c>
    </row>
    <row r="616" spans="1:10" x14ac:dyDescent="0.25">
      <c r="A616" t="s">
        <v>127</v>
      </c>
      <c r="B616" s="1">
        <v>45731</v>
      </c>
      <c r="C616" t="s">
        <v>236</v>
      </c>
      <c r="D616" t="s">
        <v>4027</v>
      </c>
      <c r="E616">
        <v>3.5</v>
      </c>
      <c r="F616" t="s">
        <v>142</v>
      </c>
      <c r="G616" t="s">
        <v>1806</v>
      </c>
      <c r="H616" t="s">
        <v>4028</v>
      </c>
      <c r="I616" t="s">
        <v>4029</v>
      </c>
      <c r="J616" t="s">
        <v>4030</v>
      </c>
    </row>
    <row r="617" spans="1:10" x14ac:dyDescent="0.25">
      <c r="A617" t="s">
        <v>127</v>
      </c>
      <c r="B617" s="1">
        <v>45732</v>
      </c>
      <c r="C617" t="s">
        <v>236</v>
      </c>
      <c r="D617" t="s">
        <v>4047</v>
      </c>
      <c r="E617">
        <v>3.5</v>
      </c>
      <c r="F617" t="s">
        <v>142</v>
      </c>
      <c r="G617" t="s">
        <v>1807</v>
      </c>
      <c r="H617" t="s">
        <v>4048</v>
      </c>
      <c r="I617" t="s">
        <v>4049</v>
      </c>
      <c r="J617" t="s">
        <v>4050</v>
      </c>
    </row>
    <row r="618" spans="1:10" x14ac:dyDescent="0.25">
      <c r="A618" t="s">
        <v>127</v>
      </c>
      <c r="B618" s="1">
        <v>45732</v>
      </c>
      <c r="C618" t="s">
        <v>236</v>
      </c>
      <c r="D618" t="s">
        <v>1535</v>
      </c>
      <c r="E618">
        <v>3.5</v>
      </c>
      <c r="F618" t="s">
        <v>142</v>
      </c>
      <c r="G618" t="s">
        <v>1807</v>
      </c>
      <c r="H618" t="s">
        <v>4040</v>
      </c>
      <c r="I618" t="s">
        <v>4041</v>
      </c>
      <c r="J618" t="s">
        <v>4042</v>
      </c>
    </row>
    <row r="619" spans="1:10" x14ac:dyDescent="0.25">
      <c r="A619" t="s">
        <v>127</v>
      </c>
      <c r="B619" s="1">
        <v>45732</v>
      </c>
      <c r="C619" t="s">
        <v>236</v>
      </c>
      <c r="D619" t="s">
        <v>4043</v>
      </c>
      <c r="E619">
        <v>3.5</v>
      </c>
      <c r="F619" t="s">
        <v>142</v>
      </c>
      <c r="G619" t="s">
        <v>1807</v>
      </c>
      <c r="H619" t="s">
        <v>4044</v>
      </c>
      <c r="I619" t="s">
        <v>4045</v>
      </c>
      <c r="J619" t="s">
        <v>4046</v>
      </c>
    </row>
    <row r="620" spans="1:10" x14ac:dyDescent="0.25">
      <c r="A620" t="s">
        <v>127</v>
      </c>
      <c r="B620" s="1">
        <v>45732</v>
      </c>
      <c r="C620" t="s">
        <v>236</v>
      </c>
      <c r="D620" t="s">
        <v>1628</v>
      </c>
      <c r="E620">
        <v>3.5</v>
      </c>
      <c r="F620" t="s">
        <v>142</v>
      </c>
      <c r="G620" t="s">
        <v>1807</v>
      </c>
      <c r="H620" t="s">
        <v>4051</v>
      </c>
      <c r="I620" t="s">
        <v>4052</v>
      </c>
      <c r="J620" t="s">
        <v>4053</v>
      </c>
    </row>
    <row r="621" spans="1:10" x14ac:dyDescent="0.25">
      <c r="A621" t="s">
        <v>127</v>
      </c>
      <c r="B621" s="1">
        <v>45732</v>
      </c>
      <c r="C621" t="s">
        <v>236</v>
      </c>
      <c r="D621" t="s">
        <v>868</v>
      </c>
      <c r="E621">
        <v>3.5</v>
      </c>
      <c r="F621" t="s">
        <v>142</v>
      </c>
      <c r="G621" t="s">
        <v>1807</v>
      </c>
      <c r="H621" t="s">
        <v>4054</v>
      </c>
      <c r="I621" t="s">
        <v>4055</v>
      </c>
      <c r="J621" t="s">
        <v>4056</v>
      </c>
    </row>
    <row r="622" spans="1:10" x14ac:dyDescent="0.25">
      <c r="A622" t="s">
        <v>127</v>
      </c>
      <c r="B622" s="1">
        <v>45732</v>
      </c>
      <c r="C622" t="s">
        <v>236</v>
      </c>
      <c r="D622" t="s">
        <v>289</v>
      </c>
      <c r="E622">
        <v>3.5</v>
      </c>
      <c r="F622" t="s">
        <v>142</v>
      </c>
      <c r="G622" t="s">
        <v>1807</v>
      </c>
      <c r="H622" t="s">
        <v>4037</v>
      </c>
      <c r="I622" t="s">
        <v>4038</v>
      </c>
      <c r="J622" t="s">
        <v>4039</v>
      </c>
    </row>
    <row r="623" spans="1:10" x14ac:dyDescent="0.25">
      <c r="A623" t="s">
        <v>127</v>
      </c>
      <c r="B623" s="1">
        <v>45732</v>
      </c>
      <c r="C623" t="s">
        <v>236</v>
      </c>
      <c r="D623" t="s">
        <v>4057</v>
      </c>
      <c r="E623">
        <v>3.5</v>
      </c>
      <c r="F623" t="s">
        <v>142</v>
      </c>
      <c r="G623" t="s">
        <v>1807</v>
      </c>
      <c r="H623" t="s">
        <v>4058</v>
      </c>
      <c r="I623" t="s">
        <v>4059</v>
      </c>
      <c r="J623" t="s">
        <v>4060</v>
      </c>
    </row>
    <row r="624" spans="1:10" x14ac:dyDescent="0.25">
      <c r="A624" t="s">
        <v>127</v>
      </c>
      <c r="B624" s="1">
        <v>45732</v>
      </c>
      <c r="C624" t="s">
        <v>236</v>
      </c>
      <c r="D624" t="s">
        <v>4061</v>
      </c>
      <c r="E624">
        <v>3.5</v>
      </c>
      <c r="F624" t="s">
        <v>142</v>
      </c>
      <c r="G624" t="s">
        <v>1807</v>
      </c>
      <c r="H624" t="s">
        <v>4062</v>
      </c>
      <c r="I624" t="s">
        <v>4063</v>
      </c>
      <c r="J624" t="s">
        <v>4064</v>
      </c>
    </row>
    <row r="625" spans="1:10" x14ac:dyDescent="0.25">
      <c r="A625" t="s">
        <v>127</v>
      </c>
      <c r="B625" s="1">
        <v>45726</v>
      </c>
      <c r="C625" t="s">
        <v>231</v>
      </c>
      <c r="D625" t="s">
        <v>4090</v>
      </c>
      <c r="E625">
        <v>3.5</v>
      </c>
      <c r="F625" t="s">
        <v>156</v>
      </c>
      <c r="G625" t="s">
        <v>1808</v>
      </c>
      <c r="H625" t="s">
        <v>4091</v>
      </c>
      <c r="I625" t="s">
        <v>4092</v>
      </c>
      <c r="J625" t="s">
        <v>4093</v>
      </c>
    </row>
    <row r="626" spans="1:10" x14ac:dyDescent="0.25">
      <c r="A626" t="s">
        <v>127</v>
      </c>
      <c r="B626" s="1">
        <v>45726</v>
      </c>
      <c r="C626" t="s">
        <v>231</v>
      </c>
      <c r="D626" t="s">
        <v>363</v>
      </c>
      <c r="E626">
        <v>3.5</v>
      </c>
      <c r="F626" t="s">
        <v>156</v>
      </c>
      <c r="G626" t="s">
        <v>1808</v>
      </c>
      <c r="H626" t="s">
        <v>4074</v>
      </c>
      <c r="I626" t="s">
        <v>4075</v>
      </c>
      <c r="J626" t="s">
        <v>4076</v>
      </c>
    </row>
    <row r="627" spans="1:10" x14ac:dyDescent="0.25">
      <c r="A627" t="s">
        <v>127</v>
      </c>
      <c r="B627" s="1">
        <v>45726</v>
      </c>
      <c r="C627" t="s">
        <v>231</v>
      </c>
      <c r="D627" t="s">
        <v>379</v>
      </c>
      <c r="E627">
        <v>3.5</v>
      </c>
      <c r="F627" t="s">
        <v>156</v>
      </c>
      <c r="G627" t="s">
        <v>1808</v>
      </c>
      <c r="H627" t="s">
        <v>4071</v>
      </c>
      <c r="I627" t="s">
        <v>4072</v>
      </c>
      <c r="J627" t="s">
        <v>4073</v>
      </c>
    </row>
    <row r="628" spans="1:10" x14ac:dyDescent="0.25">
      <c r="A628" t="s">
        <v>127</v>
      </c>
      <c r="B628" s="1">
        <v>45726</v>
      </c>
      <c r="C628" t="s">
        <v>231</v>
      </c>
      <c r="D628" t="s">
        <v>522</v>
      </c>
      <c r="E628">
        <v>3.5</v>
      </c>
      <c r="F628" t="s">
        <v>156</v>
      </c>
      <c r="G628" t="s">
        <v>1808</v>
      </c>
      <c r="H628" t="s">
        <v>4077</v>
      </c>
      <c r="I628" t="s">
        <v>4078</v>
      </c>
      <c r="J628" t="s">
        <v>4079</v>
      </c>
    </row>
    <row r="629" spans="1:10" x14ac:dyDescent="0.25">
      <c r="A629" t="s">
        <v>127</v>
      </c>
      <c r="B629" s="1">
        <v>45726</v>
      </c>
      <c r="C629" t="s">
        <v>231</v>
      </c>
      <c r="D629" t="s">
        <v>1596</v>
      </c>
      <c r="E629">
        <v>3.5</v>
      </c>
      <c r="F629" t="s">
        <v>156</v>
      </c>
      <c r="G629" t="s">
        <v>1808</v>
      </c>
      <c r="H629" t="s">
        <v>4080</v>
      </c>
      <c r="I629" t="s">
        <v>4072</v>
      </c>
      <c r="J629" t="s">
        <v>4081</v>
      </c>
    </row>
    <row r="630" spans="1:10" x14ac:dyDescent="0.25">
      <c r="A630" t="s">
        <v>127</v>
      </c>
      <c r="B630" s="1">
        <v>45726</v>
      </c>
      <c r="C630" t="s">
        <v>231</v>
      </c>
      <c r="D630" t="s">
        <v>926</v>
      </c>
      <c r="E630">
        <v>3.5</v>
      </c>
      <c r="F630" t="s">
        <v>156</v>
      </c>
      <c r="G630" t="s">
        <v>1808</v>
      </c>
      <c r="H630" t="s">
        <v>4065</v>
      </c>
      <c r="I630" t="s">
        <v>4066</v>
      </c>
      <c r="J630" t="s">
        <v>4067</v>
      </c>
    </row>
    <row r="631" spans="1:10" x14ac:dyDescent="0.25">
      <c r="A631" t="s">
        <v>127</v>
      </c>
      <c r="B631" s="1">
        <v>45726</v>
      </c>
      <c r="C631" t="s">
        <v>231</v>
      </c>
      <c r="D631" t="s">
        <v>544</v>
      </c>
      <c r="E631">
        <v>3.5</v>
      </c>
      <c r="F631" t="s">
        <v>156</v>
      </c>
      <c r="G631" t="s">
        <v>1808</v>
      </c>
      <c r="H631" t="s">
        <v>4087</v>
      </c>
      <c r="I631" t="s">
        <v>4088</v>
      </c>
      <c r="J631" t="s">
        <v>4089</v>
      </c>
    </row>
    <row r="632" spans="1:10" x14ac:dyDescent="0.25">
      <c r="A632" t="s">
        <v>127</v>
      </c>
      <c r="B632" s="1">
        <v>45726</v>
      </c>
      <c r="C632" t="s">
        <v>231</v>
      </c>
      <c r="D632" t="s">
        <v>1521</v>
      </c>
      <c r="E632">
        <v>3.5</v>
      </c>
      <c r="F632" t="s">
        <v>156</v>
      </c>
      <c r="G632" t="s">
        <v>1808</v>
      </c>
      <c r="H632" t="s">
        <v>4082</v>
      </c>
      <c r="I632" t="s">
        <v>4069</v>
      </c>
      <c r="J632" t="s">
        <v>4083</v>
      </c>
    </row>
    <row r="633" spans="1:10" x14ac:dyDescent="0.25">
      <c r="A633" t="s">
        <v>127</v>
      </c>
      <c r="B633" s="1">
        <v>45726</v>
      </c>
      <c r="C633" t="s">
        <v>231</v>
      </c>
      <c r="D633" t="s">
        <v>4094</v>
      </c>
      <c r="E633">
        <v>0</v>
      </c>
      <c r="F633" t="s">
        <v>156</v>
      </c>
      <c r="G633" t="s">
        <v>1808</v>
      </c>
      <c r="H633" t="s">
        <v>4095</v>
      </c>
      <c r="I633" t="s">
        <v>4096</v>
      </c>
      <c r="J633" t="s">
        <v>4097</v>
      </c>
    </row>
    <row r="634" spans="1:10" x14ac:dyDescent="0.25">
      <c r="A634" t="s">
        <v>127</v>
      </c>
      <c r="B634" s="1">
        <v>45726</v>
      </c>
      <c r="C634" t="s">
        <v>231</v>
      </c>
      <c r="D634" t="s">
        <v>576</v>
      </c>
      <c r="E634">
        <v>3.5</v>
      </c>
      <c r="F634" t="s">
        <v>156</v>
      </c>
      <c r="G634" t="s">
        <v>1808</v>
      </c>
      <c r="H634" t="s">
        <v>4068</v>
      </c>
      <c r="I634" t="s">
        <v>4069</v>
      </c>
      <c r="J634" t="s">
        <v>4070</v>
      </c>
    </row>
    <row r="635" spans="1:10" x14ac:dyDescent="0.25">
      <c r="A635" t="s">
        <v>127</v>
      </c>
      <c r="B635" s="1">
        <v>45726</v>
      </c>
      <c r="C635" t="s">
        <v>231</v>
      </c>
      <c r="D635" t="s">
        <v>645</v>
      </c>
      <c r="E635">
        <v>3.5</v>
      </c>
      <c r="F635" t="s">
        <v>156</v>
      </c>
      <c r="G635" t="s">
        <v>1808</v>
      </c>
      <c r="H635" t="s">
        <v>4084</v>
      </c>
      <c r="I635" t="s">
        <v>4085</v>
      </c>
      <c r="J635" t="s">
        <v>4086</v>
      </c>
    </row>
    <row r="636" spans="1:10" x14ac:dyDescent="0.25">
      <c r="A636" t="s">
        <v>127</v>
      </c>
      <c r="B636" s="1">
        <v>45726</v>
      </c>
      <c r="C636" t="s">
        <v>231</v>
      </c>
      <c r="D636" t="s">
        <v>455</v>
      </c>
      <c r="E636">
        <v>3.5</v>
      </c>
      <c r="F636" t="s">
        <v>156</v>
      </c>
      <c r="G636" t="s">
        <v>1808</v>
      </c>
      <c r="H636" t="s">
        <v>3740</v>
      </c>
      <c r="I636" t="s">
        <v>4098</v>
      </c>
      <c r="J636" t="s">
        <v>4098</v>
      </c>
    </row>
    <row r="637" spans="1:10" x14ac:dyDescent="0.25">
      <c r="A637" t="s">
        <v>127</v>
      </c>
      <c r="B637" s="1">
        <v>45727</v>
      </c>
      <c r="C637" t="s">
        <v>231</v>
      </c>
      <c r="D637" t="s">
        <v>539</v>
      </c>
      <c r="E637">
        <v>3.5</v>
      </c>
      <c r="F637" t="s">
        <v>156</v>
      </c>
      <c r="G637" t="s">
        <v>1809</v>
      </c>
      <c r="H637" t="s">
        <v>4106</v>
      </c>
      <c r="I637" t="s">
        <v>4107</v>
      </c>
      <c r="J637" t="s">
        <v>4108</v>
      </c>
    </row>
    <row r="638" spans="1:10" x14ac:dyDescent="0.25">
      <c r="A638" t="s">
        <v>127</v>
      </c>
      <c r="B638" s="1">
        <v>45727</v>
      </c>
      <c r="C638" t="s">
        <v>231</v>
      </c>
      <c r="D638" t="s">
        <v>867</v>
      </c>
      <c r="E638">
        <v>3.5</v>
      </c>
      <c r="F638" t="s">
        <v>156</v>
      </c>
      <c r="G638" t="s">
        <v>1809</v>
      </c>
      <c r="H638" t="s">
        <v>4109</v>
      </c>
      <c r="I638" t="s">
        <v>4110</v>
      </c>
      <c r="J638" t="s">
        <v>4111</v>
      </c>
    </row>
    <row r="639" spans="1:10" x14ac:dyDescent="0.25">
      <c r="A639" t="s">
        <v>127</v>
      </c>
      <c r="B639" s="1">
        <v>45727</v>
      </c>
      <c r="C639" t="s">
        <v>231</v>
      </c>
      <c r="D639" t="s">
        <v>486</v>
      </c>
      <c r="E639">
        <v>3.5</v>
      </c>
      <c r="F639" t="s">
        <v>156</v>
      </c>
      <c r="G639" t="s">
        <v>1809</v>
      </c>
      <c r="H639" t="s">
        <v>4099</v>
      </c>
      <c r="I639" t="s">
        <v>4100</v>
      </c>
      <c r="J639" t="s">
        <v>4101</v>
      </c>
    </row>
    <row r="640" spans="1:10" x14ac:dyDescent="0.25">
      <c r="A640" t="s">
        <v>127</v>
      </c>
      <c r="B640" s="1">
        <v>45727</v>
      </c>
      <c r="C640" t="s">
        <v>231</v>
      </c>
      <c r="D640" t="s">
        <v>771</v>
      </c>
      <c r="E640">
        <v>3.5</v>
      </c>
      <c r="F640" t="s">
        <v>156</v>
      </c>
      <c r="G640" t="s">
        <v>1809</v>
      </c>
      <c r="H640" t="s">
        <v>4115</v>
      </c>
      <c r="I640" t="s">
        <v>4113</v>
      </c>
      <c r="J640" t="s">
        <v>4116</v>
      </c>
    </row>
    <row r="641" spans="1:10" x14ac:dyDescent="0.25">
      <c r="A641" t="s">
        <v>127</v>
      </c>
      <c r="B641" s="1">
        <v>45727</v>
      </c>
      <c r="C641" t="s">
        <v>231</v>
      </c>
      <c r="D641" t="s">
        <v>4102</v>
      </c>
      <c r="E641">
        <v>3.5</v>
      </c>
      <c r="F641" t="s">
        <v>156</v>
      </c>
      <c r="G641" t="s">
        <v>1809</v>
      </c>
      <c r="H641" t="s">
        <v>4103</v>
      </c>
      <c r="I641" t="s">
        <v>4104</v>
      </c>
      <c r="J641" t="s">
        <v>4105</v>
      </c>
    </row>
    <row r="642" spans="1:10" x14ac:dyDescent="0.25">
      <c r="A642" t="s">
        <v>127</v>
      </c>
      <c r="B642" s="1">
        <v>45727</v>
      </c>
      <c r="C642" t="s">
        <v>231</v>
      </c>
      <c r="D642" t="s">
        <v>484</v>
      </c>
      <c r="E642">
        <v>3.5</v>
      </c>
      <c r="F642" t="s">
        <v>156</v>
      </c>
      <c r="G642" t="s">
        <v>1809</v>
      </c>
      <c r="H642" t="s">
        <v>4112</v>
      </c>
      <c r="I642" t="s">
        <v>4113</v>
      </c>
      <c r="J642" t="s">
        <v>4114</v>
      </c>
    </row>
    <row r="643" spans="1:10" x14ac:dyDescent="0.25">
      <c r="A643" t="s">
        <v>127</v>
      </c>
      <c r="B643" s="1">
        <v>45727</v>
      </c>
      <c r="C643" t="s">
        <v>231</v>
      </c>
      <c r="D643" t="s">
        <v>4117</v>
      </c>
      <c r="E643">
        <v>3.5</v>
      </c>
      <c r="F643" t="s">
        <v>156</v>
      </c>
      <c r="G643" t="s">
        <v>1809</v>
      </c>
      <c r="H643" t="s">
        <v>4118</v>
      </c>
      <c r="I643" t="s">
        <v>4119</v>
      </c>
      <c r="J643" t="s">
        <v>4120</v>
      </c>
    </row>
    <row r="644" spans="1:10" x14ac:dyDescent="0.25">
      <c r="A644" t="s">
        <v>127</v>
      </c>
      <c r="B644" s="1">
        <v>45728</v>
      </c>
      <c r="C644" t="s">
        <v>231</v>
      </c>
      <c r="D644" t="s">
        <v>4127</v>
      </c>
      <c r="E644">
        <v>3.5</v>
      </c>
      <c r="F644" t="s">
        <v>156</v>
      </c>
      <c r="G644" t="s">
        <v>1810</v>
      </c>
      <c r="H644" t="s">
        <v>4150</v>
      </c>
      <c r="I644" t="s">
        <v>4151</v>
      </c>
      <c r="J644" t="s">
        <v>4152</v>
      </c>
    </row>
    <row r="645" spans="1:10" x14ac:dyDescent="0.25">
      <c r="A645" t="s">
        <v>127</v>
      </c>
      <c r="B645" s="1">
        <v>45728</v>
      </c>
      <c r="C645" t="s">
        <v>231</v>
      </c>
      <c r="D645" t="s">
        <v>728</v>
      </c>
      <c r="E645">
        <v>3.5</v>
      </c>
      <c r="F645" t="s">
        <v>156</v>
      </c>
      <c r="G645" t="s">
        <v>1810</v>
      </c>
      <c r="H645" t="s">
        <v>4147</v>
      </c>
      <c r="I645" t="s">
        <v>4148</v>
      </c>
      <c r="J645" t="s">
        <v>4149</v>
      </c>
    </row>
    <row r="646" spans="1:10" x14ac:dyDescent="0.25">
      <c r="A646" t="s">
        <v>127</v>
      </c>
      <c r="B646" s="1">
        <v>45728</v>
      </c>
      <c r="C646" t="s">
        <v>231</v>
      </c>
      <c r="D646" t="s">
        <v>4141</v>
      </c>
      <c r="E646">
        <v>3.5</v>
      </c>
      <c r="F646" t="s">
        <v>156</v>
      </c>
      <c r="G646" t="s">
        <v>1810</v>
      </c>
      <c r="H646" t="s">
        <v>4142</v>
      </c>
      <c r="I646" t="s">
        <v>4143</v>
      </c>
      <c r="J646" t="s">
        <v>4143</v>
      </c>
    </row>
    <row r="647" spans="1:10" x14ac:dyDescent="0.25">
      <c r="A647" t="s">
        <v>127</v>
      </c>
      <c r="B647" s="1">
        <v>45728</v>
      </c>
      <c r="C647" t="s">
        <v>231</v>
      </c>
      <c r="D647" t="s">
        <v>319</v>
      </c>
      <c r="E647">
        <v>3.5</v>
      </c>
      <c r="F647" t="s">
        <v>156</v>
      </c>
      <c r="G647" t="s">
        <v>1810</v>
      </c>
      <c r="H647" t="s">
        <v>4138</v>
      </c>
      <c r="I647" t="s">
        <v>4139</v>
      </c>
      <c r="J647" t="s">
        <v>4140</v>
      </c>
    </row>
    <row r="648" spans="1:10" x14ac:dyDescent="0.25">
      <c r="A648" t="s">
        <v>127</v>
      </c>
      <c r="B648" s="1">
        <v>45728</v>
      </c>
      <c r="C648" t="s">
        <v>231</v>
      </c>
      <c r="D648" t="s">
        <v>4090</v>
      </c>
      <c r="E648">
        <v>3.5</v>
      </c>
      <c r="F648" t="s">
        <v>156</v>
      </c>
      <c r="G648" t="s">
        <v>1810</v>
      </c>
      <c r="H648" t="s">
        <v>4144</v>
      </c>
      <c r="I648" t="s">
        <v>4145</v>
      </c>
      <c r="J648" t="s">
        <v>4146</v>
      </c>
    </row>
    <row r="649" spans="1:10" x14ac:dyDescent="0.25">
      <c r="A649" t="s">
        <v>127</v>
      </c>
      <c r="B649" s="1">
        <v>45728</v>
      </c>
      <c r="C649" t="s">
        <v>231</v>
      </c>
      <c r="D649" t="s">
        <v>1627</v>
      </c>
      <c r="E649">
        <v>3.5</v>
      </c>
      <c r="F649" t="s">
        <v>156</v>
      </c>
      <c r="G649" t="s">
        <v>1810</v>
      </c>
      <c r="H649" t="s">
        <v>4121</v>
      </c>
      <c r="I649" t="s">
        <v>4122</v>
      </c>
      <c r="J649" t="s">
        <v>4123</v>
      </c>
    </row>
    <row r="650" spans="1:10" x14ac:dyDescent="0.25">
      <c r="A650" t="s">
        <v>127</v>
      </c>
      <c r="B650" s="1">
        <v>45728</v>
      </c>
      <c r="C650" t="s">
        <v>231</v>
      </c>
      <c r="D650" t="s">
        <v>4127</v>
      </c>
      <c r="E650">
        <v>3.5</v>
      </c>
      <c r="F650" t="s">
        <v>156</v>
      </c>
      <c r="G650" t="s">
        <v>1810</v>
      </c>
      <c r="H650" t="s">
        <v>4128</v>
      </c>
      <c r="I650" t="s">
        <v>4129</v>
      </c>
      <c r="J650" t="s">
        <v>4130</v>
      </c>
    </row>
    <row r="651" spans="1:10" x14ac:dyDescent="0.25">
      <c r="A651" t="s">
        <v>127</v>
      </c>
      <c r="B651" s="1">
        <v>45728</v>
      </c>
      <c r="C651" t="s">
        <v>231</v>
      </c>
      <c r="D651" t="s">
        <v>823</v>
      </c>
      <c r="E651">
        <v>3.5</v>
      </c>
      <c r="F651" t="s">
        <v>156</v>
      </c>
      <c r="G651" t="s">
        <v>1810</v>
      </c>
      <c r="H651" t="s">
        <v>4124</v>
      </c>
      <c r="I651" t="s">
        <v>4125</v>
      </c>
      <c r="J651" t="s">
        <v>4126</v>
      </c>
    </row>
    <row r="652" spans="1:10" x14ac:dyDescent="0.25">
      <c r="A652" t="s">
        <v>127</v>
      </c>
      <c r="B652" s="1">
        <v>45728</v>
      </c>
      <c r="C652" t="s">
        <v>231</v>
      </c>
      <c r="D652" t="s">
        <v>727</v>
      </c>
      <c r="E652">
        <v>3.5</v>
      </c>
      <c r="F652" t="s">
        <v>156</v>
      </c>
      <c r="G652" t="s">
        <v>1810</v>
      </c>
      <c r="H652" t="s">
        <v>4153</v>
      </c>
      <c r="I652" t="s">
        <v>4133</v>
      </c>
      <c r="J652" t="s">
        <v>4154</v>
      </c>
    </row>
    <row r="653" spans="1:10" x14ac:dyDescent="0.25">
      <c r="A653" t="s">
        <v>127</v>
      </c>
      <c r="B653" s="1">
        <v>45728</v>
      </c>
      <c r="C653" t="s">
        <v>231</v>
      </c>
      <c r="D653" t="s">
        <v>813</v>
      </c>
      <c r="E653">
        <v>3.5</v>
      </c>
      <c r="F653" t="s">
        <v>156</v>
      </c>
      <c r="G653" t="s">
        <v>1810</v>
      </c>
      <c r="H653" t="s">
        <v>4135</v>
      </c>
      <c r="I653" t="s">
        <v>4136</v>
      </c>
      <c r="J653" t="s">
        <v>4137</v>
      </c>
    </row>
    <row r="654" spans="1:10" x14ac:dyDescent="0.25">
      <c r="A654" t="s">
        <v>127</v>
      </c>
      <c r="B654" s="1">
        <v>45728</v>
      </c>
      <c r="C654" t="s">
        <v>231</v>
      </c>
      <c r="D654" t="s">
        <v>4131</v>
      </c>
      <c r="E654">
        <v>3.5</v>
      </c>
      <c r="F654" t="s">
        <v>156</v>
      </c>
      <c r="G654" t="s">
        <v>1810</v>
      </c>
      <c r="H654" t="s">
        <v>4132</v>
      </c>
      <c r="I654" t="s">
        <v>4133</v>
      </c>
      <c r="J654" t="s">
        <v>4134</v>
      </c>
    </row>
    <row r="655" spans="1:10" x14ac:dyDescent="0.25">
      <c r="A655" t="s">
        <v>127</v>
      </c>
      <c r="B655" s="1">
        <v>45729</v>
      </c>
      <c r="C655" t="s">
        <v>231</v>
      </c>
      <c r="D655" t="s">
        <v>486</v>
      </c>
      <c r="E655">
        <v>3.5</v>
      </c>
      <c r="F655" t="s">
        <v>156</v>
      </c>
      <c r="G655" t="s">
        <v>1812</v>
      </c>
      <c r="H655" t="s">
        <v>4164</v>
      </c>
      <c r="I655" t="s">
        <v>4165</v>
      </c>
      <c r="J655" t="s">
        <v>4166</v>
      </c>
    </row>
    <row r="656" spans="1:10" x14ac:dyDescent="0.25">
      <c r="A656" t="s">
        <v>127</v>
      </c>
      <c r="B656" s="1">
        <v>45729</v>
      </c>
      <c r="C656" t="s">
        <v>231</v>
      </c>
      <c r="D656" t="s">
        <v>810</v>
      </c>
      <c r="E656">
        <v>3.5</v>
      </c>
      <c r="F656" t="s">
        <v>156</v>
      </c>
      <c r="G656" t="s">
        <v>1812</v>
      </c>
      <c r="H656" t="s">
        <v>4167</v>
      </c>
      <c r="I656" t="s">
        <v>4168</v>
      </c>
      <c r="J656" t="s">
        <v>4169</v>
      </c>
    </row>
    <row r="657" spans="1:10" x14ac:dyDescent="0.25">
      <c r="A657" t="s">
        <v>127</v>
      </c>
      <c r="B657" s="1">
        <v>45729</v>
      </c>
      <c r="C657" t="s">
        <v>231</v>
      </c>
      <c r="D657" t="s">
        <v>558</v>
      </c>
      <c r="E657">
        <v>3.5</v>
      </c>
      <c r="F657" t="s">
        <v>156</v>
      </c>
      <c r="G657" t="s">
        <v>1812</v>
      </c>
      <c r="H657" t="s">
        <v>4159</v>
      </c>
      <c r="I657" t="s">
        <v>4160</v>
      </c>
      <c r="J657" t="s">
        <v>4161</v>
      </c>
    </row>
    <row r="658" spans="1:10" x14ac:dyDescent="0.25">
      <c r="A658" t="s">
        <v>127</v>
      </c>
      <c r="B658" s="1">
        <v>45729</v>
      </c>
      <c r="C658" t="s">
        <v>231</v>
      </c>
      <c r="D658" t="s">
        <v>1684</v>
      </c>
      <c r="E658">
        <v>3.5</v>
      </c>
      <c r="F658" t="s">
        <v>156</v>
      </c>
      <c r="G658" t="s">
        <v>1812</v>
      </c>
      <c r="H658" t="s">
        <v>4156</v>
      </c>
      <c r="I658" t="s">
        <v>4157</v>
      </c>
      <c r="J658" t="s">
        <v>4158</v>
      </c>
    </row>
    <row r="659" spans="1:10" x14ac:dyDescent="0.25">
      <c r="A659" t="s">
        <v>127</v>
      </c>
      <c r="B659" s="1">
        <v>45729</v>
      </c>
      <c r="C659" t="s">
        <v>231</v>
      </c>
      <c r="D659" t="s">
        <v>4155</v>
      </c>
      <c r="E659">
        <v>3.5</v>
      </c>
      <c r="F659" t="s">
        <v>156</v>
      </c>
      <c r="G659" t="s">
        <v>1812</v>
      </c>
      <c r="H659" t="s">
        <v>4162</v>
      </c>
      <c r="I659" t="s">
        <v>4163</v>
      </c>
      <c r="J659" t="s">
        <v>4163</v>
      </c>
    </row>
    <row r="660" spans="1:10" x14ac:dyDescent="0.25">
      <c r="A660" t="s">
        <v>127</v>
      </c>
      <c r="B660" s="1">
        <v>45730</v>
      </c>
      <c r="C660" t="s">
        <v>231</v>
      </c>
      <c r="D660" t="s">
        <v>1507</v>
      </c>
      <c r="E660">
        <v>3.5</v>
      </c>
      <c r="F660" t="s">
        <v>156</v>
      </c>
      <c r="G660" t="s">
        <v>1813</v>
      </c>
      <c r="H660" t="s">
        <v>4173</v>
      </c>
      <c r="I660" t="s">
        <v>4174</v>
      </c>
      <c r="J660" t="s">
        <v>4175</v>
      </c>
    </row>
    <row r="661" spans="1:10" x14ac:dyDescent="0.25">
      <c r="A661" t="s">
        <v>127</v>
      </c>
      <c r="B661" s="1">
        <v>45730</v>
      </c>
      <c r="C661" t="s">
        <v>231</v>
      </c>
      <c r="D661" t="s">
        <v>1463</v>
      </c>
      <c r="E661">
        <v>3.5</v>
      </c>
      <c r="F661" t="s">
        <v>156</v>
      </c>
      <c r="G661" t="s">
        <v>1813</v>
      </c>
      <c r="H661" t="s">
        <v>4189</v>
      </c>
      <c r="I661" t="s">
        <v>4184</v>
      </c>
      <c r="J661" t="s">
        <v>4190</v>
      </c>
    </row>
    <row r="662" spans="1:10" x14ac:dyDescent="0.25">
      <c r="A662" t="s">
        <v>127</v>
      </c>
      <c r="B662" s="1">
        <v>45730</v>
      </c>
      <c r="C662" t="s">
        <v>231</v>
      </c>
      <c r="D662" t="s">
        <v>2583</v>
      </c>
      <c r="E662">
        <v>3.5</v>
      </c>
      <c r="F662" t="s">
        <v>156</v>
      </c>
      <c r="G662" t="s">
        <v>1813</v>
      </c>
      <c r="H662" t="s">
        <v>4183</v>
      </c>
      <c r="I662" t="s">
        <v>4184</v>
      </c>
      <c r="J662" t="s">
        <v>4185</v>
      </c>
    </row>
    <row r="663" spans="1:10" x14ac:dyDescent="0.25">
      <c r="A663" t="s">
        <v>127</v>
      </c>
      <c r="B663" s="1">
        <v>45730</v>
      </c>
      <c r="C663" t="s">
        <v>231</v>
      </c>
      <c r="D663" t="s">
        <v>3306</v>
      </c>
      <c r="E663">
        <v>3.5</v>
      </c>
      <c r="F663" t="s">
        <v>156</v>
      </c>
      <c r="G663" t="s">
        <v>1813</v>
      </c>
      <c r="H663" t="s">
        <v>4170</v>
      </c>
      <c r="I663" t="s">
        <v>4171</v>
      </c>
      <c r="J663" t="s">
        <v>4172</v>
      </c>
    </row>
    <row r="664" spans="1:10" x14ac:dyDescent="0.25">
      <c r="A664" t="s">
        <v>127</v>
      </c>
      <c r="B664" s="1">
        <v>45730</v>
      </c>
      <c r="C664" t="s">
        <v>231</v>
      </c>
      <c r="D664" t="s">
        <v>4194</v>
      </c>
      <c r="E664">
        <v>3.5</v>
      </c>
      <c r="F664" t="s">
        <v>156</v>
      </c>
      <c r="G664" t="s">
        <v>1813</v>
      </c>
      <c r="H664" t="s">
        <v>4195</v>
      </c>
      <c r="I664" t="s">
        <v>4196</v>
      </c>
      <c r="J664" t="s">
        <v>4197</v>
      </c>
    </row>
    <row r="665" spans="1:10" x14ac:dyDescent="0.25">
      <c r="A665" t="s">
        <v>127</v>
      </c>
      <c r="B665" s="1">
        <v>45730</v>
      </c>
      <c r="C665" t="s">
        <v>231</v>
      </c>
      <c r="D665" t="s">
        <v>714</v>
      </c>
      <c r="E665">
        <v>3.5</v>
      </c>
      <c r="F665" t="s">
        <v>156</v>
      </c>
      <c r="G665" t="s">
        <v>1813</v>
      </c>
      <c r="H665" t="s">
        <v>4176</v>
      </c>
      <c r="I665" t="s">
        <v>4177</v>
      </c>
      <c r="J665" t="s">
        <v>4178</v>
      </c>
    </row>
    <row r="666" spans="1:10" x14ac:dyDescent="0.25">
      <c r="A666" t="s">
        <v>127</v>
      </c>
      <c r="B666" s="1">
        <v>45730</v>
      </c>
      <c r="C666" t="s">
        <v>231</v>
      </c>
      <c r="D666" t="s">
        <v>288</v>
      </c>
      <c r="E666">
        <v>3.5</v>
      </c>
      <c r="F666" t="s">
        <v>156</v>
      </c>
      <c r="G666" t="s">
        <v>1813</v>
      </c>
      <c r="H666" t="s">
        <v>4191</v>
      </c>
      <c r="I666" t="s">
        <v>4192</v>
      </c>
      <c r="J666" t="s">
        <v>4193</v>
      </c>
    </row>
    <row r="667" spans="1:10" x14ac:dyDescent="0.25">
      <c r="A667" t="s">
        <v>127</v>
      </c>
      <c r="B667" s="1">
        <v>45730</v>
      </c>
      <c r="C667" t="s">
        <v>231</v>
      </c>
      <c r="D667" t="s">
        <v>4179</v>
      </c>
      <c r="E667">
        <v>3.5</v>
      </c>
      <c r="F667" t="s">
        <v>156</v>
      </c>
      <c r="G667" t="s">
        <v>1813</v>
      </c>
      <c r="H667" t="s">
        <v>4180</v>
      </c>
      <c r="I667" t="s">
        <v>4181</v>
      </c>
      <c r="J667" t="s">
        <v>4182</v>
      </c>
    </row>
    <row r="668" spans="1:10" x14ac:dyDescent="0.25">
      <c r="A668" t="s">
        <v>127</v>
      </c>
      <c r="B668" s="1">
        <v>45730</v>
      </c>
      <c r="C668" t="s">
        <v>231</v>
      </c>
      <c r="D668" t="s">
        <v>531</v>
      </c>
      <c r="E668">
        <v>3.5</v>
      </c>
      <c r="F668" t="s">
        <v>156</v>
      </c>
      <c r="G668" t="s">
        <v>1813</v>
      </c>
      <c r="H668" t="s">
        <v>4186</v>
      </c>
      <c r="I668" t="s">
        <v>4187</v>
      </c>
      <c r="J668" t="s">
        <v>4188</v>
      </c>
    </row>
    <row r="669" spans="1:10" x14ac:dyDescent="0.25">
      <c r="A669" t="s">
        <v>127</v>
      </c>
      <c r="B669" s="1">
        <v>45732</v>
      </c>
      <c r="C669" t="s">
        <v>231</v>
      </c>
      <c r="D669" t="s">
        <v>2908</v>
      </c>
      <c r="E669">
        <v>3.5</v>
      </c>
      <c r="F669" t="s">
        <v>156</v>
      </c>
      <c r="G669" t="s">
        <v>1814</v>
      </c>
      <c r="H669" t="s">
        <v>4198</v>
      </c>
      <c r="I669" t="s">
        <v>4199</v>
      </c>
      <c r="J669" t="s">
        <v>4200</v>
      </c>
    </row>
    <row r="670" spans="1:10" x14ac:dyDescent="0.25">
      <c r="A670" t="s">
        <v>127</v>
      </c>
      <c r="B670" s="1">
        <v>45732</v>
      </c>
      <c r="C670" t="s">
        <v>231</v>
      </c>
      <c r="D670" t="s">
        <v>1609</v>
      </c>
      <c r="E670">
        <v>3.5</v>
      </c>
      <c r="F670" t="s">
        <v>156</v>
      </c>
      <c r="G670" t="s">
        <v>1814</v>
      </c>
      <c r="H670" t="s">
        <v>4201</v>
      </c>
      <c r="I670" t="s">
        <v>4202</v>
      </c>
      <c r="J670" t="s">
        <v>4203</v>
      </c>
    </row>
    <row r="671" spans="1:10" x14ac:dyDescent="0.25">
      <c r="A671" t="s">
        <v>127</v>
      </c>
      <c r="B671" s="1">
        <v>45732</v>
      </c>
      <c r="C671" t="s">
        <v>231</v>
      </c>
      <c r="D671" t="s">
        <v>511</v>
      </c>
      <c r="E671">
        <v>3.5</v>
      </c>
      <c r="F671" t="s">
        <v>156</v>
      </c>
      <c r="G671" t="s">
        <v>1814</v>
      </c>
      <c r="H671" t="s">
        <v>2844</v>
      </c>
      <c r="I671" t="s">
        <v>4216</v>
      </c>
      <c r="J671" t="s">
        <v>4217</v>
      </c>
    </row>
    <row r="672" spans="1:10" x14ac:dyDescent="0.25">
      <c r="A672" t="s">
        <v>127</v>
      </c>
      <c r="B672" s="1">
        <v>45732</v>
      </c>
      <c r="C672" t="s">
        <v>231</v>
      </c>
      <c r="D672" t="s">
        <v>214</v>
      </c>
      <c r="E672">
        <v>3.5</v>
      </c>
      <c r="F672" t="s">
        <v>156</v>
      </c>
      <c r="G672" t="s">
        <v>1814</v>
      </c>
      <c r="H672" t="s">
        <v>4204</v>
      </c>
      <c r="I672" t="s">
        <v>4205</v>
      </c>
      <c r="J672" t="s">
        <v>4206</v>
      </c>
    </row>
    <row r="673" spans="1:10" x14ac:dyDescent="0.25">
      <c r="A673" t="s">
        <v>127</v>
      </c>
      <c r="B673" s="1">
        <v>45732</v>
      </c>
      <c r="C673" t="s">
        <v>231</v>
      </c>
      <c r="D673" t="s">
        <v>1501</v>
      </c>
      <c r="E673">
        <v>3.5</v>
      </c>
      <c r="F673" t="s">
        <v>156</v>
      </c>
      <c r="G673" t="s">
        <v>1814</v>
      </c>
      <c r="H673" t="s">
        <v>4213</v>
      </c>
      <c r="I673" t="s">
        <v>4214</v>
      </c>
      <c r="J673" t="s">
        <v>4215</v>
      </c>
    </row>
    <row r="674" spans="1:10" x14ac:dyDescent="0.25">
      <c r="A674" t="s">
        <v>127</v>
      </c>
      <c r="B674" s="1">
        <v>45732</v>
      </c>
      <c r="C674" t="s">
        <v>231</v>
      </c>
      <c r="D674" t="s">
        <v>1615</v>
      </c>
      <c r="E674">
        <v>3.5</v>
      </c>
      <c r="F674" t="s">
        <v>156</v>
      </c>
      <c r="G674" t="s">
        <v>1814</v>
      </c>
      <c r="H674" t="s">
        <v>4210</v>
      </c>
      <c r="I674" t="s">
        <v>4211</v>
      </c>
      <c r="J674" t="s">
        <v>4212</v>
      </c>
    </row>
    <row r="675" spans="1:10" x14ac:dyDescent="0.25">
      <c r="A675" t="s">
        <v>127</v>
      </c>
      <c r="B675" s="1">
        <v>45732</v>
      </c>
      <c r="C675" t="s">
        <v>231</v>
      </c>
      <c r="D675" t="s">
        <v>473</v>
      </c>
      <c r="E675">
        <v>3.5</v>
      </c>
      <c r="F675" t="s">
        <v>156</v>
      </c>
      <c r="G675" t="s">
        <v>1814</v>
      </c>
      <c r="H675" t="s">
        <v>4207</v>
      </c>
      <c r="I675" t="s">
        <v>4208</v>
      </c>
      <c r="J675" t="s">
        <v>4209</v>
      </c>
    </row>
    <row r="676" spans="1:10" x14ac:dyDescent="0.25">
      <c r="A676" t="s">
        <v>127</v>
      </c>
      <c r="B676" s="1">
        <v>45726</v>
      </c>
      <c r="C676" t="s">
        <v>229</v>
      </c>
      <c r="D676" t="s">
        <v>4237</v>
      </c>
      <c r="E676">
        <v>3.5</v>
      </c>
      <c r="F676" t="s">
        <v>156</v>
      </c>
      <c r="G676" t="s">
        <v>1815</v>
      </c>
      <c r="H676" t="s">
        <v>4234</v>
      </c>
      <c r="I676" t="s">
        <v>4235</v>
      </c>
      <c r="J676" t="s">
        <v>4238</v>
      </c>
    </row>
    <row r="677" spans="1:10" x14ac:dyDescent="0.25">
      <c r="A677" t="s">
        <v>127</v>
      </c>
      <c r="B677" s="1">
        <v>45726</v>
      </c>
      <c r="C677" t="s">
        <v>229</v>
      </c>
      <c r="D677" t="s">
        <v>4227</v>
      </c>
      <c r="E677">
        <v>3.5</v>
      </c>
      <c r="F677" t="s">
        <v>156</v>
      </c>
      <c r="G677" t="s">
        <v>1815</v>
      </c>
      <c r="H677" t="s">
        <v>4228</v>
      </c>
      <c r="I677" t="s">
        <v>4229</v>
      </c>
      <c r="J677" t="s">
        <v>4229</v>
      </c>
    </row>
    <row r="678" spans="1:10" x14ac:dyDescent="0.25">
      <c r="A678" t="s">
        <v>127</v>
      </c>
      <c r="B678" s="1">
        <v>45726</v>
      </c>
      <c r="C678" t="s">
        <v>229</v>
      </c>
      <c r="D678" t="s">
        <v>4227</v>
      </c>
      <c r="E678">
        <v>3.5</v>
      </c>
      <c r="F678" t="s">
        <v>156</v>
      </c>
      <c r="G678" t="s">
        <v>1815</v>
      </c>
      <c r="H678" t="s">
        <v>4239</v>
      </c>
      <c r="I678" t="s">
        <v>4240</v>
      </c>
      <c r="J678" t="s">
        <v>4241</v>
      </c>
    </row>
    <row r="679" spans="1:10" x14ac:dyDescent="0.25">
      <c r="A679" t="s">
        <v>127</v>
      </c>
      <c r="B679" s="1">
        <v>45726</v>
      </c>
      <c r="C679" t="s">
        <v>229</v>
      </c>
      <c r="D679" t="s">
        <v>432</v>
      </c>
      <c r="E679">
        <v>3.5</v>
      </c>
      <c r="F679" t="s">
        <v>156</v>
      </c>
      <c r="G679" t="s">
        <v>1815</v>
      </c>
      <c r="H679" t="s">
        <v>4242</v>
      </c>
      <c r="I679" t="s">
        <v>4243</v>
      </c>
      <c r="J679" t="s">
        <v>4244</v>
      </c>
    </row>
    <row r="680" spans="1:10" x14ac:dyDescent="0.25">
      <c r="A680" t="s">
        <v>127</v>
      </c>
      <c r="B680" s="1">
        <v>45726</v>
      </c>
      <c r="C680" t="s">
        <v>229</v>
      </c>
      <c r="D680" t="s">
        <v>1646</v>
      </c>
      <c r="E680">
        <v>3.5</v>
      </c>
      <c r="F680" t="s">
        <v>156</v>
      </c>
      <c r="G680" t="s">
        <v>1815</v>
      </c>
      <c r="H680" t="s">
        <v>4218</v>
      </c>
      <c r="I680" t="s">
        <v>4219</v>
      </c>
      <c r="J680" t="s">
        <v>4220</v>
      </c>
    </row>
    <row r="681" spans="1:10" x14ac:dyDescent="0.25">
      <c r="A681" t="s">
        <v>127</v>
      </c>
      <c r="B681" s="1">
        <v>45726</v>
      </c>
      <c r="C681" t="s">
        <v>229</v>
      </c>
      <c r="D681" t="s">
        <v>583</v>
      </c>
      <c r="E681">
        <v>3.5</v>
      </c>
      <c r="F681" t="s">
        <v>156</v>
      </c>
      <c r="G681" t="s">
        <v>1815</v>
      </c>
      <c r="H681" t="s">
        <v>4221</v>
      </c>
      <c r="I681" t="s">
        <v>4222</v>
      </c>
      <c r="J681" t="s">
        <v>4223</v>
      </c>
    </row>
    <row r="682" spans="1:10" x14ac:dyDescent="0.25">
      <c r="A682" t="s">
        <v>127</v>
      </c>
      <c r="B682" s="1">
        <v>45726</v>
      </c>
      <c r="C682" t="s">
        <v>229</v>
      </c>
      <c r="D682" t="s">
        <v>1589</v>
      </c>
      <c r="E682">
        <v>7</v>
      </c>
      <c r="F682" t="s">
        <v>156</v>
      </c>
      <c r="G682" t="s">
        <v>1815</v>
      </c>
      <c r="H682" t="s">
        <v>4230</v>
      </c>
      <c r="I682" t="s">
        <v>4231</v>
      </c>
      <c r="J682" t="s">
        <v>4232</v>
      </c>
    </row>
    <row r="683" spans="1:10" x14ac:dyDescent="0.25">
      <c r="A683" t="s">
        <v>127</v>
      </c>
      <c r="B683" s="1">
        <v>45726</v>
      </c>
      <c r="C683" t="s">
        <v>229</v>
      </c>
      <c r="D683" t="s">
        <v>4233</v>
      </c>
      <c r="E683">
        <v>3.5</v>
      </c>
      <c r="F683" t="s">
        <v>156</v>
      </c>
      <c r="G683" t="s">
        <v>1815</v>
      </c>
      <c r="H683" t="s">
        <v>4234</v>
      </c>
      <c r="I683" t="s">
        <v>4235</v>
      </c>
      <c r="J683" t="s">
        <v>4236</v>
      </c>
    </row>
    <row r="684" spans="1:10" x14ac:dyDescent="0.25">
      <c r="A684" t="s">
        <v>127</v>
      </c>
      <c r="B684" s="1">
        <v>45726</v>
      </c>
      <c r="C684" t="s">
        <v>229</v>
      </c>
      <c r="D684" t="s">
        <v>490</v>
      </c>
      <c r="E684">
        <v>3.5</v>
      </c>
      <c r="F684" t="s">
        <v>156</v>
      </c>
      <c r="G684" t="s">
        <v>1815</v>
      </c>
      <c r="H684" t="s">
        <v>4224</v>
      </c>
      <c r="I684" t="s">
        <v>4225</v>
      </c>
      <c r="J684" t="s">
        <v>4226</v>
      </c>
    </row>
    <row r="685" spans="1:10" x14ac:dyDescent="0.25">
      <c r="A685" t="s">
        <v>127</v>
      </c>
      <c r="B685" s="1">
        <v>45727</v>
      </c>
      <c r="C685" t="s">
        <v>229</v>
      </c>
      <c r="D685" t="s">
        <v>2821</v>
      </c>
      <c r="E685">
        <v>3.5</v>
      </c>
      <c r="F685" t="s">
        <v>156</v>
      </c>
      <c r="G685" t="s">
        <v>1816</v>
      </c>
      <c r="H685" t="s">
        <v>4254</v>
      </c>
      <c r="I685" t="s">
        <v>4255</v>
      </c>
      <c r="J685" t="s">
        <v>4256</v>
      </c>
    </row>
    <row r="686" spans="1:10" x14ac:dyDescent="0.25">
      <c r="A686" t="s">
        <v>127</v>
      </c>
      <c r="B686" s="1">
        <v>45727</v>
      </c>
      <c r="C686" t="s">
        <v>229</v>
      </c>
      <c r="D686" t="s">
        <v>546</v>
      </c>
      <c r="E686">
        <v>3.5</v>
      </c>
      <c r="F686" t="s">
        <v>156</v>
      </c>
      <c r="G686" t="s">
        <v>1816</v>
      </c>
      <c r="H686" t="s">
        <v>4251</v>
      </c>
      <c r="I686" t="s">
        <v>4252</v>
      </c>
      <c r="J686" t="s">
        <v>4253</v>
      </c>
    </row>
    <row r="687" spans="1:10" x14ac:dyDescent="0.25">
      <c r="A687" t="s">
        <v>127</v>
      </c>
      <c r="B687" s="1">
        <v>45727</v>
      </c>
      <c r="C687" t="s">
        <v>229</v>
      </c>
      <c r="D687" t="s">
        <v>683</v>
      </c>
      <c r="E687">
        <v>3.5</v>
      </c>
      <c r="F687" t="s">
        <v>156</v>
      </c>
      <c r="G687" t="s">
        <v>1816</v>
      </c>
      <c r="H687" t="s">
        <v>4259</v>
      </c>
      <c r="I687" t="s">
        <v>4260</v>
      </c>
      <c r="J687" t="s">
        <v>4261</v>
      </c>
    </row>
    <row r="688" spans="1:10" x14ac:dyDescent="0.25">
      <c r="A688" t="s">
        <v>127</v>
      </c>
      <c r="B688" s="1">
        <v>45727</v>
      </c>
      <c r="C688" t="s">
        <v>229</v>
      </c>
      <c r="D688" t="s">
        <v>241</v>
      </c>
      <c r="E688">
        <v>3.5</v>
      </c>
      <c r="F688" t="s">
        <v>156</v>
      </c>
      <c r="G688" t="s">
        <v>1816</v>
      </c>
      <c r="H688" t="s">
        <v>4257</v>
      </c>
      <c r="I688" t="s">
        <v>4258</v>
      </c>
      <c r="J688" t="s">
        <v>4258</v>
      </c>
    </row>
    <row r="689" spans="1:10" x14ac:dyDescent="0.25">
      <c r="A689" t="s">
        <v>127</v>
      </c>
      <c r="B689" s="1">
        <v>45727</v>
      </c>
      <c r="C689" t="s">
        <v>229</v>
      </c>
      <c r="D689" t="s">
        <v>849</v>
      </c>
      <c r="E689">
        <v>3.5</v>
      </c>
      <c r="F689" t="s">
        <v>156</v>
      </c>
      <c r="G689" t="s">
        <v>1816</v>
      </c>
      <c r="H689" t="s">
        <v>4249</v>
      </c>
      <c r="I689" t="s">
        <v>4250</v>
      </c>
      <c r="J689" t="s">
        <v>3401</v>
      </c>
    </row>
    <row r="690" spans="1:10" x14ac:dyDescent="0.25">
      <c r="A690" t="s">
        <v>127</v>
      </c>
      <c r="B690" s="1">
        <v>45727</v>
      </c>
      <c r="C690" t="s">
        <v>229</v>
      </c>
      <c r="D690" t="s">
        <v>1483</v>
      </c>
      <c r="E690">
        <v>3.5</v>
      </c>
      <c r="F690" t="s">
        <v>156</v>
      </c>
      <c r="G690" t="s">
        <v>1816</v>
      </c>
      <c r="H690" t="s">
        <v>4262</v>
      </c>
      <c r="I690" t="s">
        <v>4263</v>
      </c>
      <c r="J690" t="s">
        <v>4264</v>
      </c>
    </row>
    <row r="691" spans="1:10" x14ac:dyDescent="0.25">
      <c r="A691" t="s">
        <v>127</v>
      </c>
      <c r="B691" s="1">
        <v>45727</v>
      </c>
      <c r="C691" t="s">
        <v>229</v>
      </c>
      <c r="D691" t="s">
        <v>4245</v>
      </c>
      <c r="E691">
        <v>0</v>
      </c>
      <c r="F691" t="s">
        <v>156</v>
      </c>
      <c r="G691" t="s">
        <v>1816</v>
      </c>
      <c r="H691" t="s">
        <v>4246</v>
      </c>
      <c r="I691" t="s">
        <v>4247</v>
      </c>
      <c r="J691" t="s">
        <v>4248</v>
      </c>
    </row>
    <row r="692" spans="1:10" x14ac:dyDescent="0.25">
      <c r="A692" t="s">
        <v>127</v>
      </c>
      <c r="B692" s="1">
        <v>45728</v>
      </c>
      <c r="C692" t="s">
        <v>229</v>
      </c>
      <c r="D692" t="s">
        <v>910</v>
      </c>
      <c r="E692">
        <v>3.5</v>
      </c>
      <c r="F692" t="s">
        <v>156</v>
      </c>
      <c r="G692" t="s">
        <v>1817</v>
      </c>
      <c r="H692" t="s">
        <v>4274</v>
      </c>
      <c r="I692" t="s">
        <v>4275</v>
      </c>
      <c r="J692" t="s">
        <v>4275</v>
      </c>
    </row>
    <row r="693" spans="1:10" x14ac:dyDescent="0.25">
      <c r="A693" t="s">
        <v>127</v>
      </c>
      <c r="B693" s="1">
        <v>45728</v>
      </c>
      <c r="C693" t="s">
        <v>229</v>
      </c>
      <c r="D693" t="s">
        <v>3208</v>
      </c>
      <c r="E693">
        <v>3.5</v>
      </c>
      <c r="F693" t="s">
        <v>156</v>
      </c>
      <c r="G693" t="s">
        <v>1817</v>
      </c>
      <c r="H693" t="s">
        <v>4271</v>
      </c>
      <c r="I693" t="s">
        <v>4272</v>
      </c>
      <c r="J693" t="s">
        <v>4273</v>
      </c>
    </row>
    <row r="694" spans="1:10" x14ac:dyDescent="0.25">
      <c r="A694" t="s">
        <v>127</v>
      </c>
      <c r="B694" s="1">
        <v>45728</v>
      </c>
      <c r="C694" t="s">
        <v>229</v>
      </c>
      <c r="D694" t="s">
        <v>3329</v>
      </c>
      <c r="E694">
        <v>3.5</v>
      </c>
      <c r="F694" t="s">
        <v>156</v>
      </c>
      <c r="G694" t="s">
        <v>1817</v>
      </c>
      <c r="H694" t="s">
        <v>4276</v>
      </c>
      <c r="I694" t="s">
        <v>4277</v>
      </c>
      <c r="J694" t="s">
        <v>4278</v>
      </c>
    </row>
    <row r="695" spans="1:10" x14ac:dyDescent="0.25">
      <c r="A695" t="s">
        <v>127</v>
      </c>
      <c r="B695" s="1">
        <v>45728</v>
      </c>
      <c r="C695" t="s">
        <v>229</v>
      </c>
      <c r="D695" t="s">
        <v>559</v>
      </c>
      <c r="E695">
        <v>3.5</v>
      </c>
      <c r="F695" t="s">
        <v>156</v>
      </c>
      <c r="G695" t="s">
        <v>1817</v>
      </c>
      <c r="H695" t="s">
        <v>4268</v>
      </c>
      <c r="I695" t="s">
        <v>4269</v>
      </c>
      <c r="J695" t="s">
        <v>4270</v>
      </c>
    </row>
    <row r="696" spans="1:10" x14ac:dyDescent="0.25">
      <c r="A696" t="s">
        <v>127</v>
      </c>
      <c r="B696" s="1">
        <v>45728</v>
      </c>
      <c r="C696" t="s">
        <v>229</v>
      </c>
      <c r="D696" t="s">
        <v>255</v>
      </c>
      <c r="E696">
        <v>3.5</v>
      </c>
      <c r="F696" t="s">
        <v>156</v>
      </c>
      <c r="G696" t="s">
        <v>1817</v>
      </c>
      <c r="H696" t="s">
        <v>4282</v>
      </c>
      <c r="I696" t="s">
        <v>4283</v>
      </c>
      <c r="J696" t="s">
        <v>4284</v>
      </c>
    </row>
    <row r="697" spans="1:10" x14ac:dyDescent="0.25">
      <c r="A697" t="s">
        <v>127</v>
      </c>
      <c r="B697" s="1">
        <v>45728</v>
      </c>
      <c r="C697" t="s">
        <v>229</v>
      </c>
      <c r="D697" t="s">
        <v>1671</v>
      </c>
      <c r="E697">
        <v>3.5</v>
      </c>
      <c r="F697" t="s">
        <v>156</v>
      </c>
      <c r="G697" t="s">
        <v>1817</v>
      </c>
      <c r="H697" t="s">
        <v>4265</v>
      </c>
      <c r="I697" t="s">
        <v>4266</v>
      </c>
      <c r="J697" t="s">
        <v>4267</v>
      </c>
    </row>
    <row r="698" spans="1:10" x14ac:dyDescent="0.25">
      <c r="A698" t="s">
        <v>127</v>
      </c>
      <c r="B698" s="1">
        <v>45728</v>
      </c>
      <c r="C698" t="s">
        <v>229</v>
      </c>
      <c r="D698" t="s">
        <v>481</v>
      </c>
      <c r="E698">
        <v>3.5</v>
      </c>
      <c r="F698" t="s">
        <v>156</v>
      </c>
      <c r="G698" t="s">
        <v>1817</v>
      </c>
      <c r="H698" t="s">
        <v>4279</v>
      </c>
      <c r="I698" t="s">
        <v>4280</v>
      </c>
      <c r="J698" t="s">
        <v>4281</v>
      </c>
    </row>
    <row r="699" spans="1:10" x14ac:dyDescent="0.25">
      <c r="A699" t="s">
        <v>127</v>
      </c>
      <c r="B699" s="1">
        <v>45729</v>
      </c>
      <c r="C699" t="s">
        <v>229</v>
      </c>
      <c r="D699" t="s">
        <v>4290</v>
      </c>
      <c r="E699">
        <v>3.5</v>
      </c>
      <c r="F699" t="s">
        <v>156</v>
      </c>
      <c r="G699" t="s">
        <v>1818</v>
      </c>
      <c r="H699" t="s">
        <v>4291</v>
      </c>
      <c r="I699" t="s">
        <v>4292</v>
      </c>
      <c r="J699" t="s">
        <v>4293</v>
      </c>
    </row>
    <row r="700" spans="1:10" x14ac:dyDescent="0.25">
      <c r="A700" t="s">
        <v>127</v>
      </c>
      <c r="B700" s="1">
        <v>45729</v>
      </c>
      <c r="C700" t="s">
        <v>229</v>
      </c>
      <c r="D700" t="s">
        <v>580</v>
      </c>
      <c r="E700">
        <v>3.5</v>
      </c>
      <c r="F700" t="s">
        <v>156</v>
      </c>
      <c r="G700" t="s">
        <v>1818</v>
      </c>
      <c r="H700" t="s">
        <v>4297</v>
      </c>
      <c r="I700" t="s">
        <v>4298</v>
      </c>
      <c r="J700" t="s">
        <v>4299</v>
      </c>
    </row>
    <row r="701" spans="1:10" x14ac:dyDescent="0.25">
      <c r="A701" t="s">
        <v>127</v>
      </c>
      <c r="B701" s="1">
        <v>45729</v>
      </c>
      <c r="C701" t="s">
        <v>229</v>
      </c>
      <c r="D701" t="s">
        <v>1674</v>
      </c>
      <c r="E701">
        <v>3.5</v>
      </c>
      <c r="F701" t="s">
        <v>156</v>
      </c>
      <c r="G701" t="s">
        <v>1818</v>
      </c>
      <c r="H701" t="s">
        <v>4285</v>
      </c>
      <c r="I701" t="s">
        <v>4286</v>
      </c>
      <c r="J701" t="s">
        <v>4287</v>
      </c>
    </row>
    <row r="702" spans="1:10" x14ac:dyDescent="0.25">
      <c r="A702" t="s">
        <v>127</v>
      </c>
      <c r="B702" s="1">
        <v>45729</v>
      </c>
      <c r="C702" t="s">
        <v>229</v>
      </c>
      <c r="D702" t="s">
        <v>719</v>
      </c>
      <c r="E702">
        <v>3.5</v>
      </c>
      <c r="F702" t="s">
        <v>156</v>
      </c>
      <c r="G702" t="s">
        <v>1818</v>
      </c>
      <c r="H702" t="s">
        <v>4310</v>
      </c>
      <c r="I702" t="s">
        <v>4311</v>
      </c>
      <c r="J702" t="s">
        <v>4312</v>
      </c>
    </row>
    <row r="703" spans="1:10" x14ac:dyDescent="0.25">
      <c r="A703" t="s">
        <v>127</v>
      </c>
      <c r="B703" s="1">
        <v>45729</v>
      </c>
      <c r="C703" t="s">
        <v>229</v>
      </c>
      <c r="D703" t="s">
        <v>385</v>
      </c>
      <c r="E703">
        <v>3.5</v>
      </c>
      <c r="F703" t="s">
        <v>156</v>
      </c>
      <c r="G703" t="s">
        <v>1818</v>
      </c>
      <c r="H703" t="s">
        <v>4288</v>
      </c>
      <c r="I703" t="s">
        <v>4168</v>
      </c>
      <c r="J703" t="s">
        <v>4289</v>
      </c>
    </row>
    <row r="704" spans="1:10" x14ac:dyDescent="0.25">
      <c r="A704" t="s">
        <v>127</v>
      </c>
      <c r="B704" s="1">
        <v>45729</v>
      </c>
      <c r="C704" t="s">
        <v>229</v>
      </c>
      <c r="D704" t="s">
        <v>1633</v>
      </c>
      <c r="E704">
        <v>3.5</v>
      </c>
      <c r="F704" t="s">
        <v>156</v>
      </c>
      <c r="G704" t="s">
        <v>1818</v>
      </c>
      <c r="H704" t="s">
        <v>4294</v>
      </c>
      <c r="I704" t="s">
        <v>4295</v>
      </c>
      <c r="J704" t="s">
        <v>4296</v>
      </c>
    </row>
    <row r="705" spans="1:10" x14ac:dyDescent="0.25">
      <c r="A705" t="s">
        <v>127</v>
      </c>
      <c r="B705" s="1">
        <v>45729</v>
      </c>
      <c r="C705" t="s">
        <v>229</v>
      </c>
      <c r="D705" t="s">
        <v>4306</v>
      </c>
      <c r="E705">
        <v>3.5</v>
      </c>
      <c r="F705" t="s">
        <v>156</v>
      </c>
      <c r="G705" t="s">
        <v>1818</v>
      </c>
      <c r="H705" t="s">
        <v>4307</v>
      </c>
      <c r="I705" t="s">
        <v>4308</v>
      </c>
      <c r="J705" t="s">
        <v>4309</v>
      </c>
    </row>
    <row r="706" spans="1:10" x14ac:dyDescent="0.25">
      <c r="A706" t="s">
        <v>127</v>
      </c>
      <c r="B706" s="1">
        <v>45729</v>
      </c>
      <c r="C706" t="s">
        <v>229</v>
      </c>
      <c r="D706" t="s">
        <v>464</v>
      </c>
      <c r="E706">
        <v>3.5</v>
      </c>
      <c r="F706" t="s">
        <v>156</v>
      </c>
      <c r="G706" t="s">
        <v>1818</v>
      </c>
      <c r="H706" t="s">
        <v>4303</v>
      </c>
      <c r="I706" t="s">
        <v>4304</v>
      </c>
      <c r="J706" t="s">
        <v>4305</v>
      </c>
    </row>
    <row r="707" spans="1:10" x14ac:dyDescent="0.25">
      <c r="A707" t="s">
        <v>127</v>
      </c>
      <c r="B707" s="1">
        <v>45729</v>
      </c>
      <c r="C707" t="s">
        <v>229</v>
      </c>
      <c r="D707" t="s">
        <v>537</v>
      </c>
      <c r="E707">
        <v>3.5</v>
      </c>
      <c r="F707" t="s">
        <v>156</v>
      </c>
      <c r="G707" t="s">
        <v>1818</v>
      </c>
      <c r="H707" t="s">
        <v>4300</v>
      </c>
      <c r="I707" t="s">
        <v>4301</v>
      </c>
      <c r="J707" t="s">
        <v>4302</v>
      </c>
    </row>
    <row r="708" spans="1:10" x14ac:dyDescent="0.25">
      <c r="A708" t="s">
        <v>127</v>
      </c>
      <c r="B708" s="1">
        <v>45730</v>
      </c>
      <c r="C708" t="s">
        <v>229</v>
      </c>
      <c r="D708" t="s">
        <v>255</v>
      </c>
      <c r="E708">
        <v>3.5</v>
      </c>
      <c r="F708" t="s">
        <v>156</v>
      </c>
      <c r="G708" t="s">
        <v>1819</v>
      </c>
      <c r="H708" t="s">
        <v>4326</v>
      </c>
      <c r="I708" t="s">
        <v>4327</v>
      </c>
      <c r="J708" t="s">
        <v>4328</v>
      </c>
    </row>
    <row r="709" spans="1:10" x14ac:dyDescent="0.25">
      <c r="A709" t="s">
        <v>127</v>
      </c>
      <c r="B709" s="1">
        <v>45730</v>
      </c>
      <c r="C709" t="s">
        <v>229</v>
      </c>
      <c r="D709" t="s">
        <v>387</v>
      </c>
      <c r="E709">
        <v>3.5</v>
      </c>
      <c r="F709" t="s">
        <v>156</v>
      </c>
      <c r="G709" t="s">
        <v>1819</v>
      </c>
      <c r="H709" t="s">
        <v>4318</v>
      </c>
      <c r="I709" t="s">
        <v>4319</v>
      </c>
      <c r="J709" t="s">
        <v>4319</v>
      </c>
    </row>
    <row r="710" spans="1:10" x14ac:dyDescent="0.25">
      <c r="A710" t="s">
        <v>127</v>
      </c>
      <c r="B710" s="1">
        <v>45730</v>
      </c>
      <c r="C710" t="s">
        <v>229</v>
      </c>
      <c r="D710" t="s">
        <v>562</v>
      </c>
      <c r="E710">
        <v>3.5</v>
      </c>
      <c r="F710" t="s">
        <v>156</v>
      </c>
      <c r="G710" t="s">
        <v>1819</v>
      </c>
      <c r="H710" t="s">
        <v>4313</v>
      </c>
      <c r="I710" t="s">
        <v>4314</v>
      </c>
      <c r="J710" t="s">
        <v>4315</v>
      </c>
    </row>
    <row r="711" spans="1:10" x14ac:dyDescent="0.25">
      <c r="A711" t="s">
        <v>127</v>
      </c>
      <c r="B711" s="1">
        <v>45730</v>
      </c>
      <c r="C711" t="s">
        <v>229</v>
      </c>
      <c r="D711" t="s">
        <v>654</v>
      </c>
      <c r="E711">
        <v>3.5</v>
      </c>
      <c r="F711" t="s">
        <v>156</v>
      </c>
      <c r="G711" t="s">
        <v>1819</v>
      </c>
      <c r="H711" t="s">
        <v>4316</v>
      </c>
      <c r="I711" t="s">
        <v>2543</v>
      </c>
      <c r="J711" t="s">
        <v>4317</v>
      </c>
    </row>
    <row r="712" spans="1:10" x14ac:dyDescent="0.25">
      <c r="A712" t="s">
        <v>127</v>
      </c>
      <c r="B712" s="1">
        <v>45730</v>
      </c>
      <c r="C712" t="s">
        <v>229</v>
      </c>
      <c r="D712" t="s">
        <v>745</v>
      </c>
      <c r="E712">
        <v>7</v>
      </c>
      <c r="F712" t="s">
        <v>156</v>
      </c>
      <c r="G712" t="s">
        <v>1819</v>
      </c>
      <c r="H712" t="s">
        <v>4323</v>
      </c>
      <c r="I712" t="s">
        <v>4324</v>
      </c>
      <c r="J712" t="s">
        <v>4325</v>
      </c>
    </row>
    <row r="713" spans="1:10" x14ac:dyDescent="0.25">
      <c r="A713" t="s">
        <v>127</v>
      </c>
      <c r="B713" s="1">
        <v>45730</v>
      </c>
      <c r="C713" t="s">
        <v>229</v>
      </c>
      <c r="D713" t="s">
        <v>2181</v>
      </c>
      <c r="E713">
        <v>3.5</v>
      </c>
      <c r="F713" t="s">
        <v>156</v>
      </c>
      <c r="G713" t="s">
        <v>1819</v>
      </c>
      <c r="H713" t="s">
        <v>4320</v>
      </c>
      <c r="I713" t="s">
        <v>4321</v>
      </c>
      <c r="J713" t="s">
        <v>4322</v>
      </c>
    </row>
    <row r="714" spans="1:10" x14ac:dyDescent="0.25">
      <c r="A714" t="s">
        <v>127</v>
      </c>
      <c r="B714" s="1">
        <v>45726</v>
      </c>
      <c r="C714" t="s">
        <v>221</v>
      </c>
      <c r="D714" t="s">
        <v>616</v>
      </c>
      <c r="E714">
        <v>3.5</v>
      </c>
      <c r="F714" t="s">
        <v>156</v>
      </c>
      <c r="G714" t="s">
        <v>1820</v>
      </c>
      <c r="H714" t="s">
        <v>4350</v>
      </c>
      <c r="I714" t="s">
        <v>4351</v>
      </c>
      <c r="J714" t="s">
        <v>4352</v>
      </c>
    </row>
    <row r="715" spans="1:10" x14ac:dyDescent="0.25">
      <c r="A715" t="s">
        <v>127</v>
      </c>
      <c r="B715" s="1">
        <v>45726</v>
      </c>
      <c r="C715" t="s">
        <v>221</v>
      </c>
      <c r="D715" t="s">
        <v>1659</v>
      </c>
      <c r="E715">
        <v>3.5</v>
      </c>
      <c r="F715" t="s">
        <v>156</v>
      </c>
      <c r="G715" t="s">
        <v>1820</v>
      </c>
      <c r="H715" t="s">
        <v>4358</v>
      </c>
      <c r="I715" t="s">
        <v>4359</v>
      </c>
      <c r="J715" t="s">
        <v>4360</v>
      </c>
    </row>
    <row r="716" spans="1:10" x14ac:dyDescent="0.25">
      <c r="A716" t="s">
        <v>127</v>
      </c>
      <c r="B716" s="1">
        <v>45726</v>
      </c>
      <c r="C716" t="s">
        <v>221</v>
      </c>
      <c r="D716" t="s">
        <v>4344</v>
      </c>
      <c r="E716">
        <v>3.5</v>
      </c>
      <c r="F716" t="s">
        <v>156</v>
      </c>
      <c r="G716" t="s">
        <v>1820</v>
      </c>
      <c r="H716" t="s">
        <v>4345</v>
      </c>
      <c r="I716" t="s">
        <v>4346</v>
      </c>
      <c r="J716" t="s">
        <v>4347</v>
      </c>
    </row>
    <row r="717" spans="1:10" x14ac:dyDescent="0.25">
      <c r="A717" t="s">
        <v>127</v>
      </c>
      <c r="B717" s="1">
        <v>45726</v>
      </c>
      <c r="C717" t="s">
        <v>221</v>
      </c>
      <c r="D717" t="s">
        <v>1479</v>
      </c>
      <c r="E717">
        <v>3.5</v>
      </c>
      <c r="F717" t="s">
        <v>156</v>
      </c>
      <c r="G717" t="s">
        <v>1820</v>
      </c>
      <c r="H717" t="s">
        <v>4348</v>
      </c>
      <c r="I717" t="s">
        <v>4349</v>
      </c>
      <c r="J717" t="s">
        <v>4349</v>
      </c>
    </row>
    <row r="718" spans="1:10" x14ac:dyDescent="0.25">
      <c r="A718" t="s">
        <v>127</v>
      </c>
      <c r="B718" s="1">
        <v>45726</v>
      </c>
      <c r="C718" t="s">
        <v>221</v>
      </c>
      <c r="D718" t="s">
        <v>541</v>
      </c>
      <c r="E718">
        <v>3.5</v>
      </c>
      <c r="F718" t="s">
        <v>156</v>
      </c>
      <c r="G718" t="s">
        <v>1820</v>
      </c>
      <c r="H718" t="s">
        <v>4335</v>
      </c>
      <c r="I718" t="s">
        <v>4336</v>
      </c>
      <c r="J718" t="s">
        <v>4337</v>
      </c>
    </row>
    <row r="719" spans="1:10" x14ac:dyDescent="0.25">
      <c r="A719" t="s">
        <v>127</v>
      </c>
      <c r="B719" s="1">
        <v>45726</v>
      </c>
      <c r="C719" t="s">
        <v>221</v>
      </c>
      <c r="D719" t="s">
        <v>821</v>
      </c>
      <c r="E719">
        <v>3.5</v>
      </c>
      <c r="F719" t="s">
        <v>156</v>
      </c>
      <c r="G719" t="s">
        <v>1820</v>
      </c>
      <c r="H719" t="s">
        <v>4355</v>
      </c>
      <c r="I719" t="s">
        <v>4356</v>
      </c>
      <c r="J719" t="s">
        <v>4357</v>
      </c>
    </row>
    <row r="720" spans="1:10" x14ac:dyDescent="0.25">
      <c r="A720" t="s">
        <v>127</v>
      </c>
      <c r="B720" s="1">
        <v>45726</v>
      </c>
      <c r="C720" t="s">
        <v>221</v>
      </c>
      <c r="D720" t="s">
        <v>760</v>
      </c>
      <c r="E720">
        <v>3.5</v>
      </c>
      <c r="F720" t="s">
        <v>156</v>
      </c>
      <c r="G720" t="s">
        <v>1820</v>
      </c>
      <c r="H720" t="s">
        <v>4341</v>
      </c>
      <c r="I720" t="s">
        <v>4342</v>
      </c>
      <c r="J720" t="s">
        <v>4343</v>
      </c>
    </row>
    <row r="721" spans="1:10" x14ac:dyDescent="0.25">
      <c r="A721" t="s">
        <v>127</v>
      </c>
      <c r="B721" s="1">
        <v>45726</v>
      </c>
      <c r="C721" t="s">
        <v>221</v>
      </c>
      <c r="D721" t="s">
        <v>674</v>
      </c>
      <c r="E721">
        <v>3.5</v>
      </c>
      <c r="F721" t="s">
        <v>156</v>
      </c>
      <c r="G721" t="s">
        <v>1820</v>
      </c>
      <c r="H721" t="s">
        <v>2298</v>
      </c>
      <c r="I721" t="s">
        <v>4353</v>
      </c>
      <c r="J721" t="s">
        <v>4354</v>
      </c>
    </row>
    <row r="722" spans="1:10" x14ac:dyDescent="0.25">
      <c r="A722" t="s">
        <v>127</v>
      </c>
      <c r="B722" s="1">
        <v>45726</v>
      </c>
      <c r="C722" t="s">
        <v>221</v>
      </c>
      <c r="D722" t="s">
        <v>1461</v>
      </c>
      <c r="E722">
        <v>3.5</v>
      </c>
      <c r="F722" t="s">
        <v>156</v>
      </c>
      <c r="G722" t="s">
        <v>1820</v>
      </c>
      <c r="H722" t="s">
        <v>4329</v>
      </c>
      <c r="I722" t="s">
        <v>4330</v>
      </c>
      <c r="J722" t="s">
        <v>4331</v>
      </c>
    </row>
    <row r="723" spans="1:10" x14ac:dyDescent="0.25">
      <c r="A723" t="s">
        <v>127</v>
      </c>
      <c r="B723" s="1">
        <v>45726</v>
      </c>
      <c r="C723" t="s">
        <v>221</v>
      </c>
      <c r="D723" t="s">
        <v>763</v>
      </c>
      <c r="E723">
        <v>3.5</v>
      </c>
      <c r="F723" t="s">
        <v>156</v>
      </c>
      <c r="G723" t="s">
        <v>1820</v>
      </c>
      <c r="H723" t="s">
        <v>4332</v>
      </c>
      <c r="I723" t="s">
        <v>4333</v>
      </c>
      <c r="J723" t="s">
        <v>4334</v>
      </c>
    </row>
    <row r="724" spans="1:10" x14ac:dyDescent="0.25">
      <c r="A724" t="s">
        <v>127</v>
      </c>
      <c r="B724" s="1">
        <v>45726</v>
      </c>
      <c r="C724" t="s">
        <v>221</v>
      </c>
      <c r="D724" t="s">
        <v>582</v>
      </c>
      <c r="E724">
        <v>3.5</v>
      </c>
      <c r="F724" t="s">
        <v>156</v>
      </c>
      <c r="G724" t="s">
        <v>1820</v>
      </c>
      <c r="H724" t="s">
        <v>4338</v>
      </c>
      <c r="I724" t="s">
        <v>4339</v>
      </c>
      <c r="J724" t="s">
        <v>4340</v>
      </c>
    </row>
    <row r="725" spans="1:10" x14ac:dyDescent="0.25">
      <c r="A725" t="s">
        <v>127</v>
      </c>
      <c r="B725" s="1">
        <v>45727</v>
      </c>
      <c r="C725" t="s">
        <v>221</v>
      </c>
      <c r="D725" t="s">
        <v>3079</v>
      </c>
      <c r="E725">
        <v>3.5</v>
      </c>
      <c r="F725" t="s">
        <v>156</v>
      </c>
      <c r="G725" t="s">
        <v>1821</v>
      </c>
      <c r="H725" t="s">
        <v>4361</v>
      </c>
      <c r="I725" t="s">
        <v>4362</v>
      </c>
      <c r="J725" t="s">
        <v>4363</v>
      </c>
    </row>
    <row r="726" spans="1:10" x14ac:dyDescent="0.25">
      <c r="A726" t="s">
        <v>127</v>
      </c>
      <c r="B726" s="1">
        <v>45727</v>
      </c>
      <c r="C726" t="s">
        <v>221</v>
      </c>
      <c r="D726" t="s">
        <v>4374</v>
      </c>
      <c r="E726">
        <v>3.5</v>
      </c>
      <c r="F726" t="s">
        <v>156</v>
      </c>
      <c r="G726" t="s">
        <v>1821</v>
      </c>
      <c r="H726" t="s">
        <v>4375</v>
      </c>
      <c r="I726" t="s">
        <v>4376</v>
      </c>
      <c r="J726" t="s">
        <v>4377</v>
      </c>
    </row>
    <row r="727" spans="1:10" x14ac:dyDescent="0.25">
      <c r="A727" t="s">
        <v>127</v>
      </c>
      <c r="B727" s="1">
        <v>45727</v>
      </c>
      <c r="C727" t="s">
        <v>221</v>
      </c>
      <c r="D727" t="s">
        <v>643</v>
      </c>
      <c r="E727">
        <v>3.5</v>
      </c>
      <c r="F727" t="s">
        <v>156</v>
      </c>
      <c r="G727" t="s">
        <v>1821</v>
      </c>
      <c r="H727" t="s">
        <v>4371</v>
      </c>
      <c r="I727" t="s">
        <v>4372</v>
      </c>
      <c r="J727" t="s">
        <v>4373</v>
      </c>
    </row>
    <row r="728" spans="1:10" x14ac:dyDescent="0.25">
      <c r="A728" t="s">
        <v>127</v>
      </c>
      <c r="B728" s="1">
        <v>45727</v>
      </c>
      <c r="C728" t="s">
        <v>221</v>
      </c>
      <c r="D728" t="s">
        <v>4382</v>
      </c>
      <c r="E728">
        <v>3.5</v>
      </c>
      <c r="F728" t="s">
        <v>156</v>
      </c>
      <c r="G728" t="s">
        <v>1821</v>
      </c>
      <c r="H728" t="s">
        <v>4383</v>
      </c>
      <c r="I728" t="s">
        <v>4384</v>
      </c>
      <c r="J728" t="s">
        <v>4385</v>
      </c>
    </row>
    <row r="729" spans="1:10" x14ac:dyDescent="0.25">
      <c r="A729" t="s">
        <v>127</v>
      </c>
      <c r="B729" s="1">
        <v>45727</v>
      </c>
      <c r="C729" t="s">
        <v>221</v>
      </c>
      <c r="D729" t="s">
        <v>4386</v>
      </c>
      <c r="E729">
        <v>3.5</v>
      </c>
      <c r="F729" t="s">
        <v>156</v>
      </c>
      <c r="G729" t="s">
        <v>1821</v>
      </c>
      <c r="H729" t="s">
        <v>4387</v>
      </c>
      <c r="I729" t="s">
        <v>4388</v>
      </c>
      <c r="J729" t="s">
        <v>4389</v>
      </c>
    </row>
    <row r="730" spans="1:10" x14ac:dyDescent="0.25">
      <c r="A730" t="s">
        <v>127</v>
      </c>
      <c r="B730" s="1">
        <v>45727</v>
      </c>
      <c r="C730" t="s">
        <v>221</v>
      </c>
      <c r="D730" t="s">
        <v>3885</v>
      </c>
      <c r="E730">
        <v>3.5</v>
      </c>
      <c r="F730" t="s">
        <v>156</v>
      </c>
      <c r="G730" t="s">
        <v>1821</v>
      </c>
      <c r="H730" t="s">
        <v>4364</v>
      </c>
      <c r="I730" t="s">
        <v>4365</v>
      </c>
      <c r="J730" t="s">
        <v>4366</v>
      </c>
    </row>
    <row r="731" spans="1:10" x14ac:dyDescent="0.25">
      <c r="A731" t="s">
        <v>127</v>
      </c>
      <c r="B731" s="1">
        <v>45727</v>
      </c>
      <c r="C731" t="s">
        <v>221</v>
      </c>
      <c r="D731" t="s">
        <v>4367</v>
      </c>
      <c r="E731">
        <v>3.5</v>
      </c>
      <c r="F731" t="s">
        <v>156</v>
      </c>
      <c r="G731" t="s">
        <v>1821</v>
      </c>
      <c r="H731" t="s">
        <v>4368</v>
      </c>
      <c r="I731" t="s">
        <v>4369</v>
      </c>
      <c r="J731" t="s">
        <v>4370</v>
      </c>
    </row>
    <row r="732" spans="1:10" x14ac:dyDescent="0.25">
      <c r="A732" t="s">
        <v>127</v>
      </c>
      <c r="B732" s="1">
        <v>45727</v>
      </c>
      <c r="C732" t="s">
        <v>221</v>
      </c>
      <c r="D732" t="s">
        <v>4378</v>
      </c>
      <c r="E732">
        <v>3.5</v>
      </c>
      <c r="F732" t="s">
        <v>156</v>
      </c>
      <c r="G732" t="s">
        <v>1821</v>
      </c>
      <c r="H732" t="s">
        <v>4379</v>
      </c>
      <c r="I732" t="s">
        <v>4380</v>
      </c>
      <c r="J732" t="s">
        <v>4381</v>
      </c>
    </row>
    <row r="733" spans="1:10" x14ac:dyDescent="0.25">
      <c r="A733" t="s">
        <v>127</v>
      </c>
      <c r="B733" s="1">
        <v>45728</v>
      </c>
      <c r="C733" t="s">
        <v>221</v>
      </c>
      <c r="D733" t="s">
        <v>810</v>
      </c>
      <c r="E733">
        <v>3.5</v>
      </c>
      <c r="F733" t="s">
        <v>156</v>
      </c>
      <c r="G733" t="s">
        <v>1822</v>
      </c>
      <c r="H733" t="s">
        <v>4415</v>
      </c>
      <c r="I733" t="s">
        <v>4416</v>
      </c>
      <c r="J733" t="s">
        <v>4417</v>
      </c>
    </row>
    <row r="734" spans="1:10" x14ac:dyDescent="0.25">
      <c r="A734" t="s">
        <v>127</v>
      </c>
      <c r="B734" s="1">
        <v>45728</v>
      </c>
      <c r="C734" t="s">
        <v>221</v>
      </c>
      <c r="D734" t="s">
        <v>253</v>
      </c>
      <c r="E734">
        <v>3.5</v>
      </c>
      <c r="F734" t="s">
        <v>156</v>
      </c>
      <c r="G734" t="s">
        <v>1822</v>
      </c>
      <c r="H734" t="s">
        <v>4410</v>
      </c>
      <c r="I734" t="s">
        <v>4411</v>
      </c>
      <c r="J734" t="s">
        <v>4411</v>
      </c>
    </row>
    <row r="735" spans="1:10" x14ac:dyDescent="0.25">
      <c r="A735" t="s">
        <v>127</v>
      </c>
      <c r="B735" s="1">
        <v>45728</v>
      </c>
      <c r="C735" t="s">
        <v>221</v>
      </c>
      <c r="D735" t="s">
        <v>840</v>
      </c>
      <c r="E735">
        <v>3.5</v>
      </c>
      <c r="F735" t="s">
        <v>156</v>
      </c>
      <c r="G735" t="s">
        <v>1822</v>
      </c>
      <c r="H735" t="s">
        <v>4408</v>
      </c>
      <c r="I735" t="s">
        <v>4409</v>
      </c>
      <c r="J735" t="s">
        <v>4409</v>
      </c>
    </row>
    <row r="736" spans="1:10" x14ac:dyDescent="0.25">
      <c r="A736" t="s">
        <v>127</v>
      </c>
      <c r="B736" s="1">
        <v>45728</v>
      </c>
      <c r="C736" t="s">
        <v>221</v>
      </c>
      <c r="D736" t="s">
        <v>535</v>
      </c>
      <c r="E736">
        <v>3.5</v>
      </c>
      <c r="F736" t="s">
        <v>156</v>
      </c>
      <c r="G736" t="s">
        <v>1822</v>
      </c>
      <c r="H736" t="s">
        <v>4406</v>
      </c>
      <c r="I736" t="s">
        <v>4407</v>
      </c>
      <c r="J736" t="s">
        <v>4407</v>
      </c>
    </row>
    <row r="737" spans="1:10" x14ac:dyDescent="0.25">
      <c r="A737" t="s">
        <v>127</v>
      </c>
      <c r="B737" s="1">
        <v>45728</v>
      </c>
      <c r="C737" t="s">
        <v>221</v>
      </c>
      <c r="D737" t="s">
        <v>716</v>
      </c>
      <c r="E737">
        <v>3.5</v>
      </c>
      <c r="F737" t="s">
        <v>156</v>
      </c>
      <c r="G737" t="s">
        <v>1822</v>
      </c>
      <c r="H737" t="s">
        <v>4412</v>
      </c>
      <c r="I737" t="s">
        <v>4413</v>
      </c>
      <c r="J737" t="s">
        <v>4414</v>
      </c>
    </row>
    <row r="738" spans="1:10" x14ac:dyDescent="0.25">
      <c r="A738" t="s">
        <v>127</v>
      </c>
      <c r="B738" s="1">
        <v>45728</v>
      </c>
      <c r="C738" t="s">
        <v>221</v>
      </c>
      <c r="D738" t="s">
        <v>4393</v>
      </c>
      <c r="E738">
        <v>3.5</v>
      </c>
      <c r="F738" t="s">
        <v>156</v>
      </c>
      <c r="G738" t="s">
        <v>1822</v>
      </c>
      <c r="H738" t="s">
        <v>4394</v>
      </c>
      <c r="I738" t="s">
        <v>4395</v>
      </c>
      <c r="J738" t="s">
        <v>4396</v>
      </c>
    </row>
    <row r="739" spans="1:10" x14ac:dyDescent="0.25">
      <c r="A739" t="s">
        <v>127</v>
      </c>
      <c r="B739" s="1">
        <v>45728</v>
      </c>
      <c r="C739" t="s">
        <v>221</v>
      </c>
      <c r="D739" t="s">
        <v>486</v>
      </c>
      <c r="E739">
        <v>3.5</v>
      </c>
      <c r="F739" t="s">
        <v>156</v>
      </c>
      <c r="G739" t="s">
        <v>1822</v>
      </c>
      <c r="H739" t="s">
        <v>4401</v>
      </c>
      <c r="I739" t="s">
        <v>4402</v>
      </c>
      <c r="J739" t="s">
        <v>4403</v>
      </c>
    </row>
    <row r="740" spans="1:10" x14ac:dyDescent="0.25">
      <c r="A740" t="s">
        <v>127</v>
      </c>
      <c r="B740" s="1">
        <v>45728</v>
      </c>
      <c r="C740" t="s">
        <v>221</v>
      </c>
      <c r="D740" t="s">
        <v>4397</v>
      </c>
      <c r="E740">
        <v>3.5</v>
      </c>
      <c r="F740" t="s">
        <v>156</v>
      </c>
      <c r="G740" t="s">
        <v>1822</v>
      </c>
      <c r="H740" t="s">
        <v>4398</v>
      </c>
      <c r="I740" t="s">
        <v>4399</v>
      </c>
      <c r="J740" t="s">
        <v>4400</v>
      </c>
    </row>
    <row r="741" spans="1:10" x14ac:dyDescent="0.25">
      <c r="A741" t="s">
        <v>127</v>
      </c>
      <c r="B741" s="1">
        <v>45728</v>
      </c>
      <c r="C741" t="s">
        <v>221</v>
      </c>
      <c r="D741" t="s">
        <v>526</v>
      </c>
      <c r="E741">
        <v>3.5</v>
      </c>
      <c r="F741" t="s">
        <v>156</v>
      </c>
      <c r="G741" t="s">
        <v>1822</v>
      </c>
      <c r="H741" t="s">
        <v>4390</v>
      </c>
      <c r="I741" t="s">
        <v>4391</v>
      </c>
      <c r="J741" t="s">
        <v>4392</v>
      </c>
    </row>
    <row r="742" spans="1:10" x14ac:dyDescent="0.25">
      <c r="A742" t="s">
        <v>127</v>
      </c>
      <c r="B742" s="1">
        <v>45728</v>
      </c>
      <c r="C742" t="s">
        <v>221</v>
      </c>
      <c r="D742" t="s">
        <v>530</v>
      </c>
      <c r="E742">
        <v>3.5</v>
      </c>
      <c r="F742" t="s">
        <v>156</v>
      </c>
      <c r="G742" t="s">
        <v>1822</v>
      </c>
      <c r="H742" t="s">
        <v>4404</v>
      </c>
      <c r="I742" t="s">
        <v>4405</v>
      </c>
      <c r="J742" t="s">
        <v>4405</v>
      </c>
    </row>
    <row r="743" spans="1:10" x14ac:dyDescent="0.25">
      <c r="A743" t="s">
        <v>127</v>
      </c>
      <c r="B743" s="1">
        <v>45729</v>
      </c>
      <c r="C743" t="s">
        <v>221</v>
      </c>
      <c r="D743" t="s">
        <v>4421</v>
      </c>
      <c r="E743">
        <v>3.5</v>
      </c>
      <c r="F743" t="s">
        <v>156</v>
      </c>
      <c r="G743" t="s">
        <v>1823</v>
      </c>
      <c r="H743" t="s">
        <v>4422</v>
      </c>
      <c r="I743" t="s">
        <v>4423</v>
      </c>
      <c r="J743" t="s">
        <v>4423</v>
      </c>
    </row>
    <row r="744" spans="1:10" x14ac:dyDescent="0.25">
      <c r="A744" t="s">
        <v>127</v>
      </c>
      <c r="B744" s="1">
        <v>45729</v>
      </c>
      <c r="C744" t="s">
        <v>221</v>
      </c>
      <c r="D744" t="s">
        <v>684</v>
      </c>
      <c r="E744">
        <v>3.5</v>
      </c>
      <c r="F744" t="s">
        <v>156</v>
      </c>
      <c r="G744" t="s">
        <v>1823</v>
      </c>
      <c r="H744" t="s">
        <v>4424</v>
      </c>
      <c r="I744" t="s">
        <v>4425</v>
      </c>
      <c r="J744" t="s">
        <v>4426</v>
      </c>
    </row>
    <row r="745" spans="1:10" x14ac:dyDescent="0.25">
      <c r="A745" t="s">
        <v>127</v>
      </c>
      <c r="B745" s="1">
        <v>45729</v>
      </c>
      <c r="C745" t="s">
        <v>221</v>
      </c>
      <c r="D745" t="s">
        <v>882</v>
      </c>
      <c r="E745">
        <v>3.5</v>
      </c>
      <c r="F745" t="s">
        <v>156</v>
      </c>
      <c r="G745" t="s">
        <v>1823</v>
      </c>
      <c r="H745" t="s">
        <v>4430</v>
      </c>
      <c r="I745" t="s">
        <v>4431</v>
      </c>
      <c r="J745" t="s">
        <v>4432</v>
      </c>
    </row>
    <row r="746" spans="1:10" x14ac:dyDescent="0.25">
      <c r="A746" t="s">
        <v>127</v>
      </c>
      <c r="B746" s="1">
        <v>45729</v>
      </c>
      <c r="C746" t="s">
        <v>221</v>
      </c>
      <c r="D746" t="s">
        <v>693</v>
      </c>
      <c r="E746">
        <v>3.5</v>
      </c>
      <c r="F746" t="s">
        <v>156</v>
      </c>
      <c r="G746" t="s">
        <v>1823</v>
      </c>
      <c r="H746" t="s">
        <v>4437</v>
      </c>
      <c r="I746" t="s">
        <v>4438</v>
      </c>
      <c r="J746" t="s">
        <v>4439</v>
      </c>
    </row>
    <row r="747" spans="1:10" x14ac:dyDescent="0.25">
      <c r="A747" t="s">
        <v>127</v>
      </c>
      <c r="B747" s="1">
        <v>45729</v>
      </c>
      <c r="C747" t="s">
        <v>221</v>
      </c>
      <c r="D747" t="s">
        <v>3697</v>
      </c>
      <c r="E747">
        <v>3.5</v>
      </c>
      <c r="F747" t="s">
        <v>156</v>
      </c>
      <c r="G747" t="s">
        <v>1823</v>
      </c>
      <c r="H747" t="s">
        <v>4427</v>
      </c>
      <c r="I747" t="s">
        <v>4428</v>
      </c>
      <c r="J747" t="s">
        <v>4429</v>
      </c>
    </row>
    <row r="748" spans="1:10" x14ac:dyDescent="0.25">
      <c r="A748" t="s">
        <v>127</v>
      </c>
      <c r="B748" s="1">
        <v>45729</v>
      </c>
      <c r="C748" t="s">
        <v>221</v>
      </c>
      <c r="D748" t="s">
        <v>793</v>
      </c>
      <c r="E748">
        <v>3.5</v>
      </c>
      <c r="F748" t="s">
        <v>156</v>
      </c>
      <c r="G748" t="s">
        <v>1823</v>
      </c>
      <c r="H748" t="s">
        <v>4418</v>
      </c>
      <c r="I748" t="s">
        <v>4419</v>
      </c>
      <c r="J748" t="s">
        <v>4420</v>
      </c>
    </row>
    <row r="749" spans="1:10" x14ac:dyDescent="0.25">
      <c r="A749" t="s">
        <v>127</v>
      </c>
      <c r="B749" s="1">
        <v>45729</v>
      </c>
      <c r="C749" t="s">
        <v>221</v>
      </c>
      <c r="D749" t="s">
        <v>4433</v>
      </c>
      <c r="E749">
        <v>3.5</v>
      </c>
      <c r="F749" t="s">
        <v>156</v>
      </c>
      <c r="G749" t="s">
        <v>1823</v>
      </c>
      <c r="H749" t="s">
        <v>4434</v>
      </c>
      <c r="I749" t="s">
        <v>4435</v>
      </c>
      <c r="J749" t="s">
        <v>4436</v>
      </c>
    </row>
    <row r="750" spans="1:10" x14ac:dyDescent="0.25">
      <c r="A750" t="s">
        <v>127</v>
      </c>
      <c r="B750" s="1">
        <v>45730</v>
      </c>
      <c r="C750" t="s">
        <v>221</v>
      </c>
      <c r="D750" t="s">
        <v>728</v>
      </c>
      <c r="E750">
        <v>3.5</v>
      </c>
      <c r="F750" t="s">
        <v>156</v>
      </c>
      <c r="G750" t="s">
        <v>1824</v>
      </c>
      <c r="H750" t="s">
        <v>4450</v>
      </c>
      <c r="I750" t="s">
        <v>4451</v>
      </c>
      <c r="J750" t="s">
        <v>4452</v>
      </c>
    </row>
    <row r="751" spans="1:10" x14ac:dyDescent="0.25">
      <c r="A751" t="s">
        <v>127</v>
      </c>
      <c r="B751" s="1">
        <v>45730</v>
      </c>
      <c r="C751" t="s">
        <v>221</v>
      </c>
      <c r="D751" t="s">
        <v>663</v>
      </c>
      <c r="E751">
        <v>3.5</v>
      </c>
      <c r="F751" t="s">
        <v>156</v>
      </c>
      <c r="G751" t="s">
        <v>1824</v>
      </c>
      <c r="H751" t="s">
        <v>4463</v>
      </c>
      <c r="I751" t="s">
        <v>4464</v>
      </c>
      <c r="J751" t="s">
        <v>4465</v>
      </c>
    </row>
    <row r="752" spans="1:10" x14ac:dyDescent="0.25">
      <c r="A752" t="s">
        <v>127</v>
      </c>
      <c r="B752" s="1">
        <v>45730</v>
      </c>
      <c r="C752" t="s">
        <v>221</v>
      </c>
      <c r="D752" t="s">
        <v>4446</v>
      </c>
      <c r="E752">
        <v>3.5</v>
      </c>
      <c r="F752" t="s">
        <v>156</v>
      </c>
      <c r="G752" t="s">
        <v>1824</v>
      </c>
      <c r="H752" t="s">
        <v>4447</v>
      </c>
      <c r="I752" t="s">
        <v>4448</v>
      </c>
      <c r="J752" t="s">
        <v>4449</v>
      </c>
    </row>
    <row r="753" spans="1:10" x14ac:dyDescent="0.25">
      <c r="A753" t="s">
        <v>127</v>
      </c>
      <c r="B753" s="1">
        <v>45730</v>
      </c>
      <c r="C753" t="s">
        <v>221</v>
      </c>
      <c r="D753" t="s">
        <v>506</v>
      </c>
      <c r="E753">
        <v>3.5</v>
      </c>
      <c r="F753" t="s">
        <v>156</v>
      </c>
      <c r="G753" t="s">
        <v>1824</v>
      </c>
      <c r="H753" t="s">
        <v>4457</v>
      </c>
      <c r="I753" t="s">
        <v>4444</v>
      </c>
      <c r="J753" t="s">
        <v>4458</v>
      </c>
    </row>
    <row r="754" spans="1:10" x14ac:dyDescent="0.25">
      <c r="A754" t="s">
        <v>127</v>
      </c>
      <c r="B754" s="1">
        <v>45730</v>
      </c>
      <c r="C754" t="s">
        <v>221</v>
      </c>
      <c r="D754" t="s">
        <v>3480</v>
      </c>
      <c r="E754">
        <v>3.5</v>
      </c>
      <c r="F754" t="s">
        <v>156</v>
      </c>
      <c r="G754" t="s">
        <v>1824</v>
      </c>
      <c r="H754" t="s">
        <v>4466</v>
      </c>
      <c r="I754" t="s">
        <v>4467</v>
      </c>
      <c r="J754" t="s">
        <v>4468</v>
      </c>
    </row>
    <row r="755" spans="1:10" x14ac:dyDescent="0.25">
      <c r="A755" t="s">
        <v>127</v>
      </c>
      <c r="B755" s="1">
        <v>45730</v>
      </c>
      <c r="C755" t="s">
        <v>221</v>
      </c>
      <c r="D755" t="s">
        <v>4453</v>
      </c>
      <c r="E755">
        <v>3.5</v>
      </c>
      <c r="F755" t="s">
        <v>156</v>
      </c>
      <c r="G755" t="s">
        <v>1824</v>
      </c>
      <c r="H755" t="s">
        <v>4454</v>
      </c>
      <c r="I755" t="s">
        <v>4455</v>
      </c>
      <c r="J755" t="s">
        <v>4456</v>
      </c>
    </row>
    <row r="756" spans="1:10" x14ac:dyDescent="0.25">
      <c r="A756" t="s">
        <v>127</v>
      </c>
      <c r="B756" s="1">
        <v>45730</v>
      </c>
      <c r="C756" t="s">
        <v>221</v>
      </c>
      <c r="D756" t="s">
        <v>4459</v>
      </c>
      <c r="E756">
        <v>3.5</v>
      </c>
      <c r="F756" t="s">
        <v>156</v>
      </c>
      <c r="G756" t="s">
        <v>1824</v>
      </c>
      <c r="H756" t="s">
        <v>4460</v>
      </c>
      <c r="I756" t="s">
        <v>4461</v>
      </c>
      <c r="J756" t="s">
        <v>4462</v>
      </c>
    </row>
    <row r="757" spans="1:10" x14ac:dyDescent="0.25">
      <c r="A757" t="s">
        <v>127</v>
      </c>
      <c r="B757" s="1">
        <v>45730</v>
      </c>
      <c r="C757" t="s">
        <v>221</v>
      </c>
      <c r="D757" t="s">
        <v>1643</v>
      </c>
      <c r="E757">
        <v>3.5</v>
      </c>
      <c r="F757" t="s">
        <v>156</v>
      </c>
      <c r="G757" t="s">
        <v>1824</v>
      </c>
      <c r="H757" t="s">
        <v>4440</v>
      </c>
      <c r="I757" t="s">
        <v>4441</v>
      </c>
      <c r="J757" t="s">
        <v>4442</v>
      </c>
    </row>
    <row r="758" spans="1:10" x14ac:dyDescent="0.25">
      <c r="A758" t="s">
        <v>127</v>
      </c>
      <c r="B758" s="1">
        <v>45730</v>
      </c>
      <c r="C758" t="s">
        <v>221</v>
      </c>
      <c r="D758" t="s">
        <v>849</v>
      </c>
      <c r="E758">
        <v>3.5</v>
      </c>
      <c r="F758" t="s">
        <v>156</v>
      </c>
      <c r="G758" t="s">
        <v>1824</v>
      </c>
      <c r="H758" t="s">
        <v>4443</v>
      </c>
      <c r="I758" t="s">
        <v>4444</v>
      </c>
      <c r="J758" t="s">
        <v>4445</v>
      </c>
    </row>
    <row r="759" spans="1:10" x14ac:dyDescent="0.25">
      <c r="A759" t="s">
        <v>127</v>
      </c>
      <c r="B759" s="1">
        <v>45728</v>
      </c>
      <c r="C759" t="s">
        <v>1415</v>
      </c>
      <c r="D759" t="s">
        <v>4472</v>
      </c>
      <c r="E759">
        <v>0</v>
      </c>
      <c r="F759" t="s">
        <v>200</v>
      </c>
      <c r="G759" t="s">
        <v>1825</v>
      </c>
      <c r="H759" t="s">
        <v>4473</v>
      </c>
      <c r="I759" t="s">
        <v>4474</v>
      </c>
      <c r="J759" t="s">
        <v>4475</v>
      </c>
    </row>
    <row r="760" spans="1:10" x14ac:dyDescent="0.25">
      <c r="A760" t="s">
        <v>127</v>
      </c>
      <c r="B760" s="1">
        <v>45728</v>
      </c>
      <c r="C760" t="s">
        <v>1415</v>
      </c>
      <c r="D760" t="s">
        <v>1560</v>
      </c>
      <c r="E760">
        <v>3.5</v>
      </c>
      <c r="F760" t="s">
        <v>200</v>
      </c>
      <c r="G760" t="s">
        <v>1825</v>
      </c>
      <c r="H760" t="s">
        <v>4476</v>
      </c>
      <c r="I760" t="s">
        <v>4477</v>
      </c>
      <c r="J760" t="s">
        <v>4478</v>
      </c>
    </row>
    <row r="761" spans="1:10" x14ac:dyDescent="0.25">
      <c r="A761" t="s">
        <v>127</v>
      </c>
      <c r="B761" s="1">
        <v>45728</v>
      </c>
      <c r="C761" t="s">
        <v>1415</v>
      </c>
      <c r="D761" t="s">
        <v>422</v>
      </c>
      <c r="E761">
        <v>3.5</v>
      </c>
      <c r="F761" t="s">
        <v>200</v>
      </c>
      <c r="G761" t="s">
        <v>1825</v>
      </c>
      <c r="H761" t="s">
        <v>4469</v>
      </c>
      <c r="I761" t="s">
        <v>4470</v>
      </c>
      <c r="J761" t="s">
        <v>4471</v>
      </c>
    </row>
    <row r="762" spans="1:10" x14ac:dyDescent="0.25">
      <c r="A762" t="s">
        <v>127</v>
      </c>
      <c r="B762" s="1">
        <v>45728</v>
      </c>
      <c r="C762" t="s">
        <v>1415</v>
      </c>
      <c r="D762" t="s">
        <v>498</v>
      </c>
      <c r="E762">
        <v>7</v>
      </c>
      <c r="F762" t="s">
        <v>200</v>
      </c>
      <c r="G762" t="s">
        <v>1825</v>
      </c>
      <c r="H762" t="s">
        <v>4485</v>
      </c>
      <c r="I762" t="s">
        <v>2747</v>
      </c>
      <c r="J762" t="s">
        <v>2747</v>
      </c>
    </row>
    <row r="763" spans="1:10" x14ac:dyDescent="0.25">
      <c r="A763" t="s">
        <v>127</v>
      </c>
      <c r="B763" s="1">
        <v>45728</v>
      </c>
      <c r="C763" t="s">
        <v>1415</v>
      </c>
      <c r="D763" t="s">
        <v>362</v>
      </c>
      <c r="E763">
        <v>3.5</v>
      </c>
      <c r="F763" t="s">
        <v>200</v>
      </c>
      <c r="G763" t="s">
        <v>1825</v>
      </c>
      <c r="H763" t="s">
        <v>4482</v>
      </c>
      <c r="I763" t="s">
        <v>4483</v>
      </c>
      <c r="J763" t="s">
        <v>4484</v>
      </c>
    </row>
    <row r="764" spans="1:10" x14ac:dyDescent="0.25">
      <c r="A764" t="s">
        <v>127</v>
      </c>
      <c r="B764" s="1">
        <v>45728</v>
      </c>
      <c r="C764" t="s">
        <v>1415</v>
      </c>
      <c r="D764" t="s">
        <v>1578</v>
      </c>
      <c r="E764">
        <v>3.5</v>
      </c>
      <c r="F764" t="s">
        <v>200</v>
      </c>
      <c r="G764" t="s">
        <v>1825</v>
      </c>
      <c r="H764" t="s">
        <v>4479</v>
      </c>
      <c r="I764" t="s">
        <v>4480</v>
      </c>
      <c r="J764" t="s">
        <v>4481</v>
      </c>
    </row>
    <row r="765" spans="1:10" x14ac:dyDescent="0.25">
      <c r="A765" t="s">
        <v>127</v>
      </c>
      <c r="B765" s="1">
        <v>45729</v>
      </c>
      <c r="C765" t="s">
        <v>307</v>
      </c>
      <c r="D765" t="s">
        <v>843</v>
      </c>
      <c r="E765">
        <v>3.5</v>
      </c>
      <c r="F765" t="s">
        <v>193</v>
      </c>
      <c r="G765" t="s">
        <v>1826</v>
      </c>
      <c r="H765" t="s">
        <v>4493</v>
      </c>
      <c r="I765" t="s">
        <v>4494</v>
      </c>
      <c r="J765" t="s">
        <v>4495</v>
      </c>
    </row>
    <row r="766" spans="1:10" x14ac:dyDescent="0.25">
      <c r="A766" t="s">
        <v>127</v>
      </c>
      <c r="B766" s="1">
        <v>45729</v>
      </c>
      <c r="C766" t="s">
        <v>307</v>
      </c>
      <c r="D766" t="s">
        <v>691</v>
      </c>
      <c r="E766">
        <v>3.5</v>
      </c>
      <c r="F766" t="s">
        <v>193</v>
      </c>
      <c r="G766" t="s">
        <v>1826</v>
      </c>
      <c r="H766" t="s">
        <v>4490</v>
      </c>
      <c r="I766" t="s">
        <v>4491</v>
      </c>
      <c r="J766" t="s">
        <v>4492</v>
      </c>
    </row>
    <row r="767" spans="1:10" x14ac:dyDescent="0.25">
      <c r="A767" t="s">
        <v>127</v>
      </c>
      <c r="B767" s="1">
        <v>45729</v>
      </c>
      <c r="C767" t="s">
        <v>307</v>
      </c>
      <c r="D767" t="s">
        <v>749</v>
      </c>
      <c r="E767">
        <v>3.5</v>
      </c>
      <c r="F767" t="s">
        <v>193</v>
      </c>
      <c r="G767" t="s">
        <v>1826</v>
      </c>
      <c r="H767" t="s">
        <v>4504</v>
      </c>
      <c r="I767" t="s">
        <v>4494</v>
      </c>
      <c r="J767" t="s">
        <v>4505</v>
      </c>
    </row>
    <row r="768" spans="1:10" x14ac:dyDescent="0.25">
      <c r="A768" t="s">
        <v>127</v>
      </c>
      <c r="B768" s="1">
        <v>45729</v>
      </c>
      <c r="C768" t="s">
        <v>307</v>
      </c>
      <c r="D768" t="s">
        <v>461</v>
      </c>
      <c r="E768">
        <v>3.5</v>
      </c>
      <c r="F768" t="s">
        <v>193</v>
      </c>
      <c r="G768" t="s">
        <v>1826</v>
      </c>
      <c r="H768" t="s">
        <v>4502</v>
      </c>
      <c r="I768" t="s">
        <v>4497</v>
      </c>
      <c r="J768" t="s">
        <v>4503</v>
      </c>
    </row>
    <row r="769" spans="1:10" x14ac:dyDescent="0.25">
      <c r="A769" t="s">
        <v>127</v>
      </c>
      <c r="B769" s="1">
        <v>45729</v>
      </c>
      <c r="C769" t="s">
        <v>307</v>
      </c>
      <c r="D769" t="s">
        <v>434</v>
      </c>
      <c r="E769">
        <v>3.5</v>
      </c>
      <c r="F769" t="s">
        <v>193</v>
      </c>
      <c r="G769" t="s">
        <v>1826</v>
      </c>
      <c r="H769" t="s">
        <v>4496</v>
      </c>
      <c r="I769" t="s">
        <v>4497</v>
      </c>
      <c r="J769" t="s">
        <v>4498</v>
      </c>
    </row>
    <row r="770" spans="1:10" x14ac:dyDescent="0.25">
      <c r="A770" t="s">
        <v>127</v>
      </c>
      <c r="B770" s="1">
        <v>45729</v>
      </c>
      <c r="C770" t="s">
        <v>307</v>
      </c>
      <c r="D770" t="s">
        <v>423</v>
      </c>
      <c r="E770">
        <v>3.5</v>
      </c>
      <c r="F770" t="s">
        <v>193</v>
      </c>
      <c r="G770" t="s">
        <v>1826</v>
      </c>
      <c r="H770" t="s">
        <v>4499</v>
      </c>
      <c r="I770" t="s">
        <v>4500</v>
      </c>
      <c r="J770" t="s">
        <v>4501</v>
      </c>
    </row>
    <row r="771" spans="1:10" x14ac:dyDescent="0.25">
      <c r="A771" t="s">
        <v>127</v>
      </c>
      <c r="B771" s="1">
        <v>45729</v>
      </c>
      <c r="C771" t="s">
        <v>307</v>
      </c>
      <c r="D771" t="s">
        <v>4486</v>
      </c>
      <c r="E771">
        <v>3.5</v>
      </c>
      <c r="F771" t="s">
        <v>193</v>
      </c>
      <c r="G771" t="s">
        <v>1826</v>
      </c>
      <c r="H771" t="s">
        <v>4487</v>
      </c>
      <c r="I771" t="s">
        <v>4488</v>
      </c>
      <c r="J771" t="s">
        <v>4489</v>
      </c>
    </row>
    <row r="772" spans="1:10" x14ac:dyDescent="0.25">
      <c r="A772" t="s">
        <v>127</v>
      </c>
      <c r="B772" s="1">
        <v>45726</v>
      </c>
      <c r="C772" t="s">
        <v>247</v>
      </c>
      <c r="D772" t="s">
        <v>814</v>
      </c>
      <c r="E772">
        <v>3.5</v>
      </c>
      <c r="F772" t="s">
        <v>194</v>
      </c>
      <c r="G772" t="s">
        <v>1827</v>
      </c>
      <c r="H772" t="s">
        <v>4510</v>
      </c>
      <c r="I772" t="s">
        <v>4511</v>
      </c>
      <c r="J772" t="s">
        <v>4512</v>
      </c>
    </row>
    <row r="773" spans="1:10" x14ac:dyDescent="0.25">
      <c r="A773" t="s">
        <v>127</v>
      </c>
      <c r="B773" s="1">
        <v>45726</v>
      </c>
      <c r="C773" t="s">
        <v>247</v>
      </c>
      <c r="D773" t="s">
        <v>4506</v>
      </c>
      <c r="E773">
        <v>3.5</v>
      </c>
      <c r="F773" t="s">
        <v>194</v>
      </c>
      <c r="G773" t="s">
        <v>1827</v>
      </c>
      <c r="H773" t="s">
        <v>4507</v>
      </c>
      <c r="I773" t="s">
        <v>4508</v>
      </c>
      <c r="J773" t="s">
        <v>4509</v>
      </c>
    </row>
    <row r="774" spans="1:10" x14ac:dyDescent="0.25">
      <c r="A774" t="s">
        <v>127</v>
      </c>
      <c r="B774" s="1">
        <v>45726</v>
      </c>
      <c r="C774" t="s">
        <v>247</v>
      </c>
      <c r="D774" t="s">
        <v>4513</v>
      </c>
      <c r="E774">
        <v>3.5</v>
      </c>
      <c r="F774" t="s">
        <v>194</v>
      </c>
      <c r="G774" t="s">
        <v>1827</v>
      </c>
      <c r="H774" t="s">
        <v>4514</v>
      </c>
      <c r="I774" t="s">
        <v>4515</v>
      </c>
      <c r="J774" t="s">
        <v>4516</v>
      </c>
    </row>
    <row r="775" spans="1:10" x14ac:dyDescent="0.25">
      <c r="A775" t="s">
        <v>127</v>
      </c>
      <c r="B775" s="1">
        <v>45726</v>
      </c>
      <c r="C775" t="s">
        <v>247</v>
      </c>
      <c r="D775" t="s">
        <v>670</v>
      </c>
      <c r="E775">
        <v>3.5</v>
      </c>
      <c r="F775" t="s">
        <v>194</v>
      </c>
      <c r="G775" t="s">
        <v>1827</v>
      </c>
      <c r="H775" t="s">
        <v>4522</v>
      </c>
      <c r="I775" t="s">
        <v>4523</v>
      </c>
      <c r="J775" t="s">
        <v>4524</v>
      </c>
    </row>
    <row r="776" spans="1:10" x14ac:dyDescent="0.25">
      <c r="A776" t="s">
        <v>127</v>
      </c>
      <c r="B776" s="1">
        <v>45726</v>
      </c>
      <c r="C776" t="s">
        <v>247</v>
      </c>
      <c r="D776" t="s">
        <v>3748</v>
      </c>
      <c r="E776">
        <v>3.5</v>
      </c>
      <c r="F776" t="s">
        <v>194</v>
      </c>
      <c r="G776" t="s">
        <v>1827</v>
      </c>
      <c r="H776" t="s">
        <v>4519</v>
      </c>
      <c r="I776" t="s">
        <v>4520</v>
      </c>
      <c r="J776" t="s">
        <v>4521</v>
      </c>
    </row>
    <row r="777" spans="1:10" x14ac:dyDescent="0.25">
      <c r="A777" t="s">
        <v>127</v>
      </c>
      <c r="B777" s="1">
        <v>45726</v>
      </c>
      <c r="C777" t="s">
        <v>247</v>
      </c>
      <c r="D777" t="s">
        <v>616</v>
      </c>
      <c r="E777">
        <v>3.5</v>
      </c>
      <c r="F777" t="s">
        <v>194</v>
      </c>
      <c r="G777" t="s">
        <v>1827</v>
      </c>
      <c r="H777" t="s">
        <v>4529</v>
      </c>
      <c r="I777" t="s">
        <v>3520</v>
      </c>
      <c r="J777" t="s">
        <v>4530</v>
      </c>
    </row>
    <row r="778" spans="1:10" x14ac:dyDescent="0.25">
      <c r="A778" t="s">
        <v>127</v>
      </c>
      <c r="B778" s="1">
        <v>45726</v>
      </c>
      <c r="C778" t="s">
        <v>247</v>
      </c>
      <c r="D778" t="s">
        <v>821</v>
      </c>
      <c r="E778">
        <v>3.5</v>
      </c>
      <c r="F778" t="s">
        <v>194</v>
      </c>
      <c r="G778" t="s">
        <v>1827</v>
      </c>
      <c r="H778" t="s">
        <v>4517</v>
      </c>
      <c r="I778" t="s">
        <v>4518</v>
      </c>
      <c r="J778" t="s">
        <v>4518</v>
      </c>
    </row>
    <row r="779" spans="1:10" x14ac:dyDescent="0.25">
      <c r="A779" t="s">
        <v>127</v>
      </c>
      <c r="B779" s="1">
        <v>45726</v>
      </c>
      <c r="C779" t="s">
        <v>247</v>
      </c>
      <c r="D779" t="s">
        <v>4525</v>
      </c>
      <c r="E779">
        <v>3.5</v>
      </c>
      <c r="F779" t="s">
        <v>194</v>
      </c>
      <c r="G779" t="s">
        <v>1827</v>
      </c>
      <c r="H779" t="s">
        <v>4526</v>
      </c>
      <c r="I779" t="s">
        <v>4527</v>
      </c>
      <c r="J779" t="s">
        <v>4528</v>
      </c>
    </row>
    <row r="780" spans="1:10" x14ac:dyDescent="0.25">
      <c r="A780" t="s">
        <v>127</v>
      </c>
      <c r="B780" s="1">
        <v>45730</v>
      </c>
      <c r="C780" t="s">
        <v>247</v>
      </c>
      <c r="D780" t="s">
        <v>342</v>
      </c>
      <c r="E780">
        <v>3.5</v>
      </c>
      <c r="F780" t="s">
        <v>194</v>
      </c>
      <c r="G780" t="s">
        <v>1829</v>
      </c>
      <c r="H780" t="s">
        <v>4537</v>
      </c>
      <c r="I780" t="s">
        <v>4538</v>
      </c>
      <c r="J780" t="s">
        <v>4539</v>
      </c>
    </row>
    <row r="781" spans="1:10" x14ac:dyDescent="0.25">
      <c r="A781" t="s">
        <v>127</v>
      </c>
      <c r="B781" s="1">
        <v>45730</v>
      </c>
      <c r="C781" t="s">
        <v>247</v>
      </c>
      <c r="D781" t="s">
        <v>4546</v>
      </c>
      <c r="E781">
        <v>3.5</v>
      </c>
      <c r="F781" t="s">
        <v>194</v>
      </c>
      <c r="G781" t="s">
        <v>1829</v>
      </c>
      <c r="H781" t="s">
        <v>4547</v>
      </c>
      <c r="I781" t="s">
        <v>4548</v>
      </c>
      <c r="J781" t="s">
        <v>2788</v>
      </c>
    </row>
    <row r="782" spans="1:10" x14ac:dyDescent="0.25">
      <c r="A782" t="s">
        <v>127</v>
      </c>
      <c r="B782" s="1">
        <v>45730</v>
      </c>
      <c r="C782" t="s">
        <v>247</v>
      </c>
      <c r="D782" t="s">
        <v>661</v>
      </c>
      <c r="E782">
        <v>3.5</v>
      </c>
      <c r="F782" t="s">
        <v>194</v>
      </c>
      <c r="G782" t="s">
        <v>1829</v>
      </c>
      <c r="H782" t="s">
        <v>4540</v>
      </c>
      <c r="I782" t="s">
        <v>4541</v>
      </c>
      <c r="J782" t="s">
        <v>4542</v>
      </c>
    </row>
    <row r="783" spans="1:10" x14ac:dyDescent="0.25">
      <c r="A783" t="s">
        <v>127</v>
      </c>
      <c r="B783" s="1">
        <v>45730</v>
      </c>
      <c r="C783" t="s">
        <v>247</v>
      </c>
      <c r="D783" t="s">
        <v>4533</v>
      </c>
      <c r="E783">
        <v>3.5</v>
      </c>
      <c r="F783" t="s">
        <v>194</v>
      </c>
      <c r="G783" t="s">
        <v>1829</v>
      </c>
      <c r="H783" t="s">
        <v>4543</v>
      </c>
      <c r="I783" t="s">
        <v>4544</v>
      </c>
      <c r="J783" t="s">
        <v>4545</v>
      </c>
    </row>
    <row r="784" spans="1:10" x14ac:dyDescent="0.25">
      <c r="A784" t="s">
        <v>127</v>
      </c>
      <c r="B784" s="1">
        <v>45730</v>
      </c>
      <c r="C784" t="s">
        <v>247</v>
      </c>
      <c r="D784" t="s">
        <v>4533</v>
      </c>
      <c r="E784">
        <v>3.5</v>
      </c>
      <c r="F784" t="s">
        <v>194</v>
      </c>
      <c r="G784" t="s">
        <v>1829</v>
      </c>
      <c r="H784" t="s">
        <v>4534</v>
      </c>
      <c r="I784" t="s">
        <v>4535</v>
      </c>
      <c r="J784" t="s">
        <v>4536</v>
      </c>
    </row>
    <row r="785" spans="1:10" x14ac:dyDescent="0.25">
      <c r="A785" t="s">
        <v>127</v>
      </c>
      <c r="B785" s="1">
        <v>45730</v>
      </c>
      <c r="C785" t="s">
        <v>247</v>
      </c>
      <c r="D785" t="s">
        <v>524</v>
      </c>
      <c r="E785">
        <v>3.5</v>
      </c>
      <c r="F785" t="s">
        <v>194</v>
      </c>
      <c r="G785" t="s">
        <v>1829</v>
      </c>
      <c r="H785" t="s">
        <v>4549</v>
      </c>
      <c r="I785" t="s">
        <v>4550</v>
      </c>
      <c r="J785" t="s">
        <v>4551</v>
      </c>
    </row>
    <row r="786" spans="1:10" x14ac:dyDescent="0.25">
      <c r="A786" t="s">
        <v>127</v>
      </c>
      <c r="B786" s="1">
        <v>45730</v>
      </c>
      <c r="C786" t="s">
        <v>247</v>
      </c>
      <c r="D786" t="s">
        <v>3519</v>
      </c>
      <c r="E786">
        <v>3.5</v>
      </c>
      <c r="F786" t="s">
        <v>194</v>
      </c>
      <c r="G786" t="s">
        <v>1829</v>
      </c>
      <c r="H786" t="s">
        <v>4531</v>
      </c>
      <c r="I786" t="s">
        <v>4532</v>
      </c>
      <c r="J786" t="s">
        <v>4532</v>
      </c>
    </row>
    <row r="787" spans="1:10" x14ac:dyDescent="0.25">
      <c r="A787" t="s">
        <v>127</v>
      </c>
      <c r="B787" s="1">
        <v>45731</v>
      </c>
      <c r="C787" t="s">
        <v>247</v>
      </c>
      <c r="D787" t="s">
        <v>4555</v>
      </c>
      <c r="E787">
        <v>3.5</v>
      </c>
      <c r="F787" t="s">
        <v>194</v>
      </c>
      <c r="G787" t="s">
        <v>1830</v>
      </c>
      <c r="H787" t="s">
        <v>4556</v>
      </c>
      <c r="I787" t="s">
        <v>4557</v>
      </c>
      <c r="J787" t="s">
        <v>4558</v>
      </c>
    </row>
    <row r="788" spans="1:10" x14ac:dyDescent="0.25">
      <c r="A788" t="s">
        <v>127</v>
      </c>
      <c r="B788" s="1">
        <v>45731</v>
      </c>
      <c r="C788" t="s">
        <v>247</v>
      </c>
      <c r="D788" t="s">
        <v>1491</v>
      </c>
      <c r="E788">
        <v>3.5</v>
      </c>
      <c r="F788" t="s">
        <v>194</v>
      </c>
      <c r="G788" t="s">
        <v>1830</v>
      </c>
      <c r="H788" t="s">
        <v>4566</v>
      </c>
      <c r="I788" t="s">
        <v>4567</v>
      </c>
      <c r="J788" t="s">
        <v>4568</v>
      </c>
    </row>
    <row r="789" spans="1:10" x14ac:dyDescent="0.25">
      <c r="A789" t="s">
        <v>127</v>
      </c>
      <c r="B789" s="1">
        <v>45731</v>
      </c>
      <c r="C789" t="s">
        <v>247</v>
      </c>
      <c r="D789" t="s">
        <v>4562</v>
      </c>
      <c r="E789">
        <v>3.5</v>
      </c>
      <c r="F789" t="s">
        <v>194</v>
      </c>
      <c r="G789" t="s">
        <v>1830</v>
      </c>
      <c r="H789" t="s">
        <v>4563</v>
      </c>
      <c r="I789" t="s">
        <v>4564</v>
      </c>
      <c r="J789" t="s">
        <v>4565</v>
      </c>
    </row>
    <row r="790" spans="1:10" x14ac:dyDescent="0.25">
      <c r="A790" t="s">
        <v>127</v>
      </c>
      <c r="B790" s="1">
        <v>45731</v>
      </c>
      <c r="C790" t="s">
        <v>247</v>
      </c>
      <c r="D790" t="s">
        <v>1604</v>
      </c>
      <c r="E790">
        <v>3.5</v>
      </c>
      <c r="F790" t="s">
        <v>194</v>
      </c>
      <c r="G790" t="s">
        <v>1830</v>
      </c>
      <c r="H790" t="s">
        <v>4559</v>
      </c>
      <c r="I790" t="s">
        <v>4560</v>
      </c>
      <c r="J790" t="s">
        <v>4561</v>
      </c>
    </row>
    <row r="791" spans="1:10" x14ac:dyDescent="0.25">
      <c r="A791" t="s">
        <v>127</v>
      </c>
      <c r="B791" s="1">
        <v>45731</v>
      </c>
      <c r="C791" t="s">
        <v>247</v>
      </c>
      <c r="D791" t="s">
        <v>4569</v>
      </c>
      <c r="E791">
        <v>3.5</v>
      </c>
      <c r="F791" t="s">
        <v>194</v>
      </c>
      <c r="G791" t="s">
        <v>1830</v>
      </c>
      <c r="H791" t="s">
        <v>4570</v>
      </c>
      <c r="I791" t="s">
        <v>4571</v>
      </c>
      <c r="J791" t="s">
        <v>4572</v>
      </c>
    </row>
    <row r="792" spans="1:10" x14ac:dyDescent="0.25">
      <c r="A792" t="s">
        <v>127</v>
      </c>
      <c r="B792" s="1">
        <v>45731</v>
      </c>
      <c r="C792" t="s">
        <v>247</v>
      </c>
      <c r="D792" t="s">
        <v>847</v>
      </c>
      <c r="E792">
        <v>3.5</v>
      </c>
      <c r="F792" t="s">
        <v>194</v>
      </c>
      <c r="G792" t="s">
        <v>1830</v>
      </c>
      <c r="H792" t="s">
        <v>4552</v>
      </c>
      <c r="I792" t="s">
        <v>4553</v>
      </c>
      <c r="J792" t="s">
        <v>4554</v>
      </c>
    </row>
    <row r="793" spans="1:10" x14ac:dyDescent="0.25">
      <c r="A793" t="s">
        <v>127</v>
      </c>
      <c r="B793" s="1">
        <v>45732</v>
      </c>
      <c r="C793" t="s">
        <v>247</v>
      </c>
      <c r="D793" t="s">
        <v>491</v>
      </c>
      <c r="E793">
        <v>3.5</v>
      </c>
      <c r="F793" t="s">
        <v>194</v>
      </c>
      <c r="G793" t="s">
        <v>1831</v>
      </c>
      <c r="H793" t="s">
        <v>4589</v>
      </c>
      <c r="I793" t="s">
        <v>4590</v>
      </c>
      <c r="J793" t="s">
        <v>4590</v>
      </c>
    </row>
    <row r="794" spans="1:10" x14ac:dyDescent="0.25">
      <c r="A794" t="s">
        <v>127</v>
      </c>
      <c r="B794" s="1">
        <v>45732</v>
      </c>
      <c r="C794" t="s">
        <v>247</v>
      </c>
      <c r="D794" t="s">
        <v>4582</v>
      </c>
      <c r="E794">
        <v>3.5</v>
      </c>
      <c r="F794" t="s">
        <v>194</v>
      </c>
      <c r="G794" t="s">
        <v>1831</v>
      </c>
      <c r="H794" t="s">
        <v>4583</v>
      </c>
      <c r="I794" t="s">
        <v>4584</v>
      </c>
      <c r="J794" t="s">
        <v>4585</v>
      </c>
    </row>
    <row r="795" spans="1:10" x14ac:dyDescent="0.25">
      <c r="A795" t="s">
        <v>127</v>
      </c>
      <c r="B795" s="1">
        <v>45732</v>
      </c>
      <c r="C795" t="s">
        <v>247</v>
      </c>
      <c r="D795" t="s">
        <v>1542</v>
      </c>
      <c r="E795">
        <v>7</v>
      </c>
      <c r="F795" t="s">
        <v>194</v>
      </c>
      <c r="G795" t="s">
        <v>1831</v>
      </c>
      <c r="H795" t="s">
        <v>4586</v>
      </c>
      <c r="I795" t="s">
        <v>4587</v>
      </c>
      <c r="J795" t="s">
        <v>4588</v>
      </c>
    </row>
    <row r="796" spans="1:10" x14ac:dyDescent="0.25">
      <c r="A796" t="s">
        <v>127</v>
      </c>
      <c r="B796" s="1">
        <v>45732</v>
      </c>
      <c r="C796" t="s">
        <v>247</v>
      </c>
      <c r="D796" t="s">
        <v>770</v>
      </c>
      <c r="E796">
        <v>3.5</v>
      </c>
      <c r="F796" t="s">
        <v>194</v>
      </c>
      <c r="G796" t="s">
        <v>1831</v>
      </c>
      <c r="H796" t="s">
        <v>4579</v>
      </c>
      <c r="I796" t="s">
        <v>4580</v>
      </c>
      <c r="J796" t="s">
        <v>4581</v>
      </c>
    </row>
    <row r="797" spans="1:10" x14ac:dyDescent="0.25">
      <c r="A797" t="s">
        <v>127</v>
      </c>
      <c r="B797" s="1">
        <v>45732</v>
      </c>
      <c r="C797" t="s">
        <v>247</v>
      </c>
      <c r="D797" t="s">
        <v>498</v>
      </c>
      <c r="E797">
        <v>3.5</v>
      </c>
      <c r="F797" t="s">
        <v>194</v>
      </c>
      <c r="G797" t="s">
        <v>1831</v>
      </c>
      <c r="H797" t="s">
        <v>4573</v>
      </c>
      <c r="I797" t="s">
        <v>4574</v>
      </c>
      <c r="J797" t="s">
        <v>4575</v>
      </c>
    </row>
    <row r="798" spans="1:10" x14ac:dyDescent="0.25">
      <c r="A798" t="s">
        <v>127</v>
      </c>
      <c r="B798" s="1">
        <v>45732</v>
      </c>
      <c r="C798" t="s">
        <v>247</v>
      </c>
      <c r="D798" t="s">
        <v>342</v>
      </c>
      <c r="E798">
        <v>3.5</v>
      </c>
      <c r="F798" t="s">
        <v>194</v>
      </c>
      <c r="G798" t="s">
        <v>1831</v>
      </c>
      <c r="H798" t="s">
        <v>4576</v>
      </c>
      <c r="I798" t="s">
        <v>4577</v>
      </c>
      <c r="J798" t="s">
        <v>4578</v>
      </c>
    </row>
    <row r="799" spans="1:10" x14ac:dyDescent="0.25">
      <c r="A799" t="s">
        <v>127</v>
      </c>
      <c r="B799" s="1">
        <v>45726</v>
      </c>
      <c r="C799" t="s">
        <v>195</v>
      </c>
      <c r="D799" t="s">
        <v>257</v>
      </c>
      <c r="E799">
        <v>3.5</v>
      </c>
      <c r="F799" t="s">
        <v>195</v>
      </c>
      <c r="G799" t="s">
        <v>1832</v>
      </c>
      <c r="H799" t="s">
        <v>4613</v>
      </c>
      <c r="I799" t="s">
        <v>4614</v>
      </c>
      <c r="J799" t="s">
        <v>4615</v>
      </c>
    </row>
    <row r="800" spans="1:10" x14ac:dyDescent="0.25">
      <c r="A800" t="s">
        <v>127</v>
      </c>
      <c r="B800" s="1">
        <v>45726</v>
      </c>
      <c r="C800" t="s">
        <v>195</v>
      </c>
      <c r="D800" t="s">
        <v>4607</v>
      </c>
      <c r="E800">
        <v>3.5</v>
      </c>
      <c r="F800" t="s">
        <v>195</v>
      </c>
      <c r="G800" t="s">
        <v>1832</v>
      </c>
      <c r="H800" t="s">
        <v>4608</v>
      </c>
      <c r="I800" t="s">
        <v>4609</v>
      </c>
      <c r="J800" t="s">
        <v>4610</v>
      </c>
    </row>
    <row r="801" spans="1:10" x14ac:dyDescent="0.25">
      <c r="A801" t="s">
        <v>127</v>
      </c>
      <c r="B801" s="1">
        <v>45726</v>
      </c>
      <c r="C801" t="s">
        <v>195</v>
      </c>
      <c r="D801" t="s">
        <v>796</v>
      </c>
      <c r="E801">
        <v>3.5</v>
      </c>
      <c r="F801" t="s">
        <v>195</v>
      </c>
      <c r="G801" t="s">
        <v>1832</v>
      </c>
      <c r="H801" t="s">
        <v>4602</v>
      </c>
      <c r="I801" t="s">
        <v>4603</v>
      </c>
      <c r="J801" t="s">
        <v>4604</v>
      </c>
    </row>
    <row r="802" spans="1:10" x14ac:dyDescent="0.25">
      <c r="A802" t="s">
        <v>127</v>
      </c>
      <c r="B802" s="1">
        <v>45726</v>
      </c>
      <c r="C802" t="s">
        <v>195</v>
      </c>
      <c r="D802" t="s">
        <v>4598</v>
      </c>
      <c r="E802">
        <v>3.5</v>
      </c>
      <c r="F802" t="s">
        <v>195</v>
      </c>
      <c r="G802" t="s">
        <v>1832</v>
      </c>
      <c r="H802" t="s">
        <v>4599</v>
      </c>
      <c r="I802" t="s">
        <v>4600</v>
      </c>
      <c r="J802" t="s">
        <v>4601</v>
      </c>
    </row>
    <row r="803" spans="1:10" x14ac:dyDescent="0.25">
      <c r="A803" t="s">
        <v>127</v>
      </c>
      <c r="B803" s="1">
        <v>45726</v>
      </c>
      <c r="C803" t="s">
        <v>195</v>
      </c>
      <c r="D803" t="s">
        <v>3266</v>
      </c>
      <c r="E803">
        <v>3.5</v>
      </c>
      <c r="F803" t="s">
        <v>195</v>
      </c>
      <c r="G803" t="s">
        <v>1832</v>
      </c>
      <c r="H803" t="s">
        <v>4611</v>
      </c>
      <c r="I803" t="s">
        <v>4612</v>
      </c>
      <c r="J803" t="s">
        <v>4612</v>
      </c>
    </row>
    <row r="804" spans="1:10" x14ac:dyDescent="0.25">
      <c r="A804" t="s">
        <v>127</v>
      </c>
      <c r="B804" s="1">
        <v>45726</v>
      </c>
      <c r="C804" t="s">
        <v>195</v>
      </c>
      <c r="D804" t="s">
        <v>363</v>
      </c>
      <c r="E804">
        <v>3.5</v>
      </c>
      <c r="F804" t="s">
        <v>195</v>
      </c>
      <c r="G804" t="s">
        <v>1832</v>
      </c>
      <c r="H804" t="s">
        <v>4595</v>
      </c>
      <c r="I804" t="s">
        <v>4605</v>
      </c>
      <c r="J804" t="s">
        <v>4606</v>
      </c>
    </row>
    <row r="805" spans="1:10" x14ac:dyDescent="0.25">
      <c r="A805" t="s">
        <v>127</v>
      </c>
      <c r="B805" s="1">
        <v>45726</v>
      </c>
      <c r="C805" t="s">
        <v>195</v>
      </c>
      <c r="D805" t="s">
        <v>708</v>
      </c>
      <c r="E805">
        <v>3.5</v>
      </c>
      <c r="F805" t="s">
        <v>195</v>
      </c>
      <c r="G805" t="s">
        <v>1832</v>
      </c>
      <c r="H805" t="s">
        <v>4595</v>
      </c>
      <c r="I805" t="s">
        <v>4596</v>
      </c>
      <c r="J805" t="s">
        <v>4597</v>
      </c>
    </row>
    <row r="806" spans="1:10" x14ac:dyDescent="0.25">
      <c r="A806" t="s">
        <v>127</v>
      </c>
      <c r="B806" s="1">
        <v>45726</v>
      </c>
      <c r="C806" t="s">
        <v>195</v>
      </c>
      <c r="D806" t="s">
        <v>4591</v>
      </c>
      <c r="E806">
        <v>3.5</v>
      </c>
      <c r="F806" t="s">
        <v>195</v>
      </c>
      <c r="G806" t="s">
        <v>1832</v>
      </c>
      <c r="H806" t="s">
        <v>4592</v>
      </c>
      <c r="I806" t="s">
        <v>4593</v>
      </c>
      <c r="J806" t="s">
        <v>4594</v>
      </c>
    </row>
    <row r="807" spans="1:10" x14ac:dyDescent="0.25">
      <c r="A807" t="s">
        <v>127</v>
      </c>
      <c r="B807" s="1">
        <v>45729</v>
      </c>
      <c r="C807" t="s">
        <v>195</v>
      </c>
      <c r="D807" t="s">
        <v>3554</v>
      </c>
      <c r="E807">
        <v>3.5</v>
      </c>
      <c r="F807" t="s">
        <v>195</v>
      </c>
      <c r="G807" t="s">
        <v>1833</v>
      </c>
      <c r="H807" t="s">
        <v>4627</v>
      </c>
      <c r="I807" t="s">
        <v>4628</v>
      </c>
      <c r="J807" t="s">
        <v>4628</v>
      </c>
    </row>
    <row r="808" spans="1:10" x14ac:dyDescent="0.25">
      <c r="A808" t="s">
        <v>127</v>
      </c>
      <c r="B808" s="1">
        <v>45729</v>
      </c>
      <c r="C808" t="s">
        <v>195</v>
      </c>
      <c r="D808" t="s">
        <v>220</v>
      </c>
      <c r="E808">
        <v>3.5</v>
      </c>
      <c r="F808" t="s">
        <v>195</v>
      </c>
      <c r="G808" t="s">
        <v>1833</v>
      </c>
      <c r="H808" t="s">
        <v>4619</v>
      </c>
      <c r="I808" t="s">
        <v>4620</v>
      </c>
      <c r="J808" t="s">
        <v>4621</v>
      </c>
    </row>
    <row r="809" spans="1:10" x14ac:dyDescent="0.25">
      <c r="A809" t="s">
        <v>127</v>
      </c>
      <c r="B809" s="1">
        <v>45729</v>
      </c>
      <c r="C809" t="s">
        <v>195</v>
      </c>
      <c r="D809" t="s">
        <v>552</v>
      </c>
      <c r="E809">
        <v>3.5</v>
      </c>
      <c r="F809" t="s">
        <v>195</v>
      </c>
      <c r="G809" t="s">
        <v>1833</v>
      </c>
      <c r="H809" t="s">
        <v>4632</v>
      </c>
      <c r="I809" t="s">
        <v>4633</v>
      </c>
      <c r="J809" t="s">
        <v>4634</v>
      </c>
    </row>
    <row r="810" spans="1:10" x14ac:dyDescent="0.25">
      <c r="A810" t="s">
        <v>127</v>
      </c>
      <c r="B810" s="1">
        <v>45729</v>
      </c>
      <c r="C810" t="s">
        <v>195</v>
      </c>
      <c r="D810" t="s">
        <v>907</v>
      </c>
      <c r="E810">
        <v>3.5</v>
      </c>
      <c r="F810" t="s">
        <v>195</v>
      </c>
      <c r="G810" t="s">
        <v>1833</v>
      </c>
      <c r="H810" t="s">
        <v>4622</v>
      </c>
      <c r="I810" t="s">
        <v>4623</v>
      </c>
      <c r="J810" t="s">
        <v>4623</v>
      </c>
    </row>
    <row r="811" spans="1:10" x14ac:dyDescent="0.25">
      <c r="A811" t="s">
        <v>127</v>
      </c>
      <c r="B811" s="1">
        <v>45729</v>
      </c>
      <c r="C811" t="s">
        <v>195</v>
      </c>
      <c r="D811" t="s">
        <v>537</v>
      </c>
      <c r="E811">
        <v>3.5</v>
      </c>
      <c r="F811" t="s">
        <v>195</v>
      </c>
      <c r="G811" t="s">
        <v>1833</v>
      </c>
      <c r="H811" t="s">
        <v>4629</v>
      </c>
      <c r="I811" t="s">
        <v>4630</v>
      </c>
      <c r="J811" t="s">
        <v>4631</v>
      </c>
    </row>
    <row r="812" spans="1:10" x14ac:dyDescent="0.25">
      <c r="A812" t="s">
        <v>127</v>
      </c>
      <c r="B812" s="1">
        <v>45729</v>
      </c>
      <c r="C812" t="s">
        <v>195</v>
      </c>
      <c r="D812" t="s">
        <v>4624</v>
      </c>
      <c r="E812">
        <v>3.5</v>
      </c>
      <c r="F812" t="s">
        <v>195</v>
      </c>
      <c r="G812" t="s">
        <v>1833</v>
      </c>
      <c r="H812" t="s">
        <v>4625</v>
      </c>
      <c r="I812" t="s">
        <v>2516</v>
      </c>
      <c r="J812" t="s">
        <v>4626</v>
      </c>
    </row>
    <row r="813" spans="1:10" x14ac:dyDescent="0.25">
      <c r="A813" t="s">
        <v>127</v>
      </c>
      <c r="B813" s="1">
        <v>45729</v>
      </c>
      <c r="C813" t="s">
        <v>195</v>
      </c>
      <c r="D813" t="s">
        <v>4616</v>
      </c>
      <c r="E813">
        <v>3.5</v>
      </c>
      <c r="F813" t="s">
        <v>195</v>
      </c>
      <c r="G813" t="s">
        <v>1833</v>
      </c>
      <c r="H813" t="s">
        <v>4617</v>
      </c>
      <c r="I813" t="s">
        <v>4618</v>
      </c>
      <c r="J813" t="s">
        <v>4618</v>
      </c>
    </row>
    <row r="814" spans="1:10" x14ac:dyDescent="0.25">
      <c r="A814" t="s">
        <v>127</v>
      </c>
      <c r="B814" s="1">
        <v>45730</v>
      </c>
      <c r="C814" t="s">
        <v>195</v>
      </c>
      <c r="D814" t="s">
        <v>426</v>
      </c>
      <c r="E814">
        <v>3.5</v>
      </c>
      <c r="F814" t="s">
        <v>195</v>
      </c>
      <c r="G814" t="s">
        <v>1834</v>
      </c>
      <c r="H814" t="s">
        <v>4650</v>
      </c>
      <c r="I814" t="s">
        <v>4651</v>
      </c>
      <c r="J814" t="s">
        <v>4652</v>
      </c>
    </row>
    <row r="815" spans="1:10" x14ac:dyDescent="0.25">
      <c r="A815" t="s">
        <v>127</v>
      </c>
      <c r="B815" s="1">
        <v>45730</v>
      </c>
      <c r="C815" t="s">
        <v>195</v>
      </c>
      <c r="D815" t="s">
        <v>798</v>
      </c>
      <c r="E815">
        <v>3.5</v>
      </c>
      <c r="F815" t="s">
        <v>195</v>
      </c>
      <c r="G815" t="s">
        <v>1834</v>
      </c>
      <c r="H815" t="s">
        <v>4663</v>
      </c>
      <c r="I815" t="s">
        <v>4664</v>
      </c>
      <c r="J815" t="s">
        <v>4665</v>
      </c>
    </row>
    <row r="816" spans="1:10" x14ac:dyDescent="0.25">
      <c r="A816" t="s">
        <v>127</v>
      </c>
      <c r="B816" s="1">
        <v>45730</v>
      </c>
      <c r="C816" t="s">
        <v>195</v>
      </c>
      <c r="D816" t="s">
        <v>906</v>
      </c>
      <c r="E816">
        <v>3.5</v>
      </c>
      <c r="F816" t="s">
        <v>195</v>
      </c>
      <c r="G816" t="s">
        <v>1834</v>
      </c>
      <c r="H816" t="s">
        <v>4660</v>
      </c>
      <c r="I816" t="s">
        <v>4661</v>
      </c>
      <c r="J816" t="s">
        <v>4662</v>
      </c>
    </row>
    <row r="817" spans="1:10" x14ac:dyDescent="0.25">
      <c r="A817" t="s">
        <v>127</v>
      </c>
      <c r="B817" s="1">
        <v>45730</v>
      </c>
      <c r="C817" t="s">
        <v>195</v>
      </c>
      <c r="D817" t="s">
        <v>4656</v>
      </c>
      <c r="E817">
        <v>10.5</v>
      </c>
      <c r="F817" t="s">
        <v>195</v>
      </c>
      <c r="G817" t="s">
        <v>1834</v>
      </c>
      <c r="H817" t="s">
        <v>4657</v>
      </c>
      <c r="I817" t="s">
        <v>4658</v>
      </c>
      <c r="J817" t="s">
        <v>4659</v>
      </c>
    </row>
    <row r="818" spans="1:10" x14ac:dyDescent="0.25">
      <c r="A818" t="s">
        <v>127</v>
      </c>
      <c r="B818" s="1">
        <v>45730</v>
      </c>
      <c r="C818" t="s">
        <v>195</v>
      </c>
      <c r="D818" t="s">
        <v>4646</v>
      </c>
      <c r="E818">
        <v>3.5</v>
      </c>
      <c r="F818" t="s">
        <v>195</v>
      </c>
      <c r="G818" t="s">
        <v>1834</v>
      </c>
      <c r="H818" t="s">
        <v>4647</v>
      </c>
      <c r="I818" t="s">
        <v>4648</v>
      </c>
      <c r="J818" t="s">
        <v>4649</v>
      </c>
    </row>
    <row r="819" spans="1:10" x14ac:dyDescent="0.25">
      <c r="A819" t="s">
        <v>127</v>
      </c>
      <c r="B819" s="1">
        <v>45730</v>
      </c>
      <c r="C819" t="s">
        <v>195</v>
      </c>
      <c r="D819" t="s">
        <v>576</v>
      </c>
      <c r="E819">
        <v>3.5</v>
      </c>
      <c r="F819" t="s">
        <v>195</v>
      </c>
      <c r="G819" t="s">
        <v>1834</v>
      </c>
      <c r="H819" t="s">
        <v>4644</v>
      </c>
      <c r="I819" t="s">
        <v>4636</v>
      </c>
      <c r="J819" t="s">
        <v>4645</v>
      </c>
    </row>
    <row r="820" spans="1:10" x14ac:dyDescent="0.25">
      <c r="A820" t="s">
        <v>127</v>
      </c>
      <c r="B820" s="1">
        <v>45730</v>
      </c>
      <c r="C820" t="s">
        <v>195</v>
      </c>
      <c r="D820" t="s">
        <v>266</v>
      </c>
      <c r="E820">
        <v>3.5</v>
      </c>
      <c r="F820" t="s">
        <v>195</v>
      </c>
      <c r="G820" t="s">
        <v>1834</v>
      </c>
      <c r="H820" t="s">
        <v>4653</v>
      </c>
      <c r="I820" t="s">
        <v>4654</v>
      </c>
      <c r="J820" t="s">
        <v>4655</v>
      </c>
    </row>
    <row r="821" spans="1:10" x14ac:dyDescent="0.25">
      <c r="A821" t="s">
        <v>127</v>
      </c>
      <c r="B821" s="1">
        <v>45730</v>
      </c>
      <c r="C821" t="s">
        <v>195</v>
      </c>
      <c r="D821" t="s">
        <v>1521</v>
      </c>
      <c r="E821">
        <v>3.5</v>
      </c>
      <c r="F821" t="s">
        <v>195</v>
      </c>
      <c r="G821" t="s">
        <v>1834</v>
      </c>
      <c r="H821" t="s">
        <v>4635</v>
      </c>
      <c r="I821" t="s">
        <v>4636</v>
      </c>
      <c r="J821" t="s">
        <v>4637</v>
      </c>
    </row>
    <row r="822" spans="1:10" x14ac:dyDescent="0.25">
      <c r="A822" t="s">
        <v>127</v>
      </c>
      <c r="B822" s="1">
        <v>45730</v>
      </c>
      <c r="C822" t="s">
        <v>195</v>
      </c>
      <c r="D822" t="s">
        <v>578</v>
      </c>
      <c r="E822">
        <v>3.5</v>
      </c>
      <c r="F822" t="s">
        <v>195</v>
      </c>
      <c r="G822" t="s">
        <v>1834</v>
      </c>
      <c r="H822" t="s">
        <v>4638</v>
      </c>
      <c r="I822" t="s">
        <v>4639</v>
      </c>
      <c r="J822" t="s">
        <v>4640</v>
      </c>
    </row>
    <row r="823" spans="1:10" x14ac:dyDescent="0.25">
      <c r="A823" t="s">
        <v>127</v>
      </c>
      <c r="B823" s="1">
        <v>45730</v>
      </c>
      <c r="C823" t="s">
        <v>195</v>
      </c>
      <c r="D823" t="s">
        <v>490</v>
      </c>
      <c r="E823">
        <v>3.5</v>
      </c>
      <c r="F823" t="s">
        <v>195</v>
      </c>
      <c r="G823" t="s">
        <v>1834</v>
      </c>
      <c r="H823" t="s">
        <v>4641</v>
      </c>
      <c r="I823" t="s">
        <v>4642</v>
      </c>
      <c r="J823" t="s">
        <v>4643</v>
      </c>
    </row>
    <row r="824" spans="1:10" x14ac:dyDescent="0.25">
      <c r="A824" t="s">
        <v>127</v>
      </c>
      <c r="B824" s="1">
        <v>45731</v>
      </c>
      <c r="C824" t="s">
        <v>195</v>
      </c>
      <c r="D824" t="s">
        <v>398</v>
      </c>
      <c r="E824">
        <v>3.5</v>
      </c>
      <c r="F824" t="s">
        <v>195</v>
      </c>
      <c r="G824" t="s">
        <v>1835</v>
      </c>
      <c r="H824" t="s">
        <v>4688</v>
      </c>
      <c r="I824" t="s">
        <v>4686</v>
      </c>
      <c r="J824" t="s">
        <v>4689</v>
      </c>
    </row>
    <row r="825" spans="1:10" x14ac:dyDescent="0.25">
      <c r="A825" t="s">
        <v>127</v>
      </c>
      <c r="B825" s="1">
        <v>45731</v>
      </c>
      <c r="C825" t="s">
        <v>195</v>
      </c>
      <c r="D825" t="s">
        <v>417</v>
      </c>
      <c r="E825">
        <v>3.5</v>
      </c>
      <c r="F825" t="s">
        <v>195</v>
      </c>
      <c r="G825" t="s">
        <v>1835</v>
      </c>
      <c r="H825" t="s">
        <v>4685</v>
      </c>
      <c r="I825" t="s">
        <v>4686</v>
      </c>
      <c r="J825" t="s">
        <v>4687</v>
      </c>
    </row>
    <row r="826" spans="1:10" x14ac:dyDescent="0.25">
      <c r="A826" t="s">
        <v>127</v>
      </c>
      <c r="B826" s="1">
        <v>45731</v>
      </c>
      <c r="C826" t="s">
        <v>195</v>
      </c>
      <c r="D826" t="s">
        <v>1591</v>
      </c>
      <c r="E826">
        <v>3.5</v>
      </c>
      <c r="F826" t="s">
        <v>195</v>
      </c>
      <c r="G826" t="s">
        <v>1835</v>
      </c>
      <c r="H826" t="s">
        <v>4669</v>
      </c>
      <c r="I826" t="s">
        <v>4670</v>
      </c>
      <c r="J826" t="s">
        <v>4671</v>
      </c>
    </row>
    <row r="827" spans="1:10" x14ac:dyDescent="0.25">
      <c r="A827" t="s">
        <v>127</v>
      </c>
      <c r="B827" s="1">
        <v>45731</v>
      </c>
      <c r="C827" t="s">
        <v>195</v>
      </c>
      <c r="D827" t="s">
        <v>767</v>
      </c>
      <c r="E827">
        <v>3.5</v>
      </c>
      <c r="F827" t="s">
        <v>195</v>
      </c>
      <c r="G827" t="s">
        <v>1835</v>
      </c>
      <c r="H827" t="s">
        <v>4666</v>
      </c>
      <c r="I827" t="s">
        <v>4667</v>
      </c>
      <c r="J827" t="s">
        <v>4668</v>
      </c>
    </row>
    <row r="828" spans="1:10" x14ac:dyDescent="0.25">
      <c r="A828" t="s">
        <v>127</v>
      </c>
      <c r="B828" s="1">
        <v>45731</v>
      </c>
      <c r="C828" t="s">
        <v>195</v>
      </c>
      <c r="D828" t="s">
        <v>817</v>
      </c>
      <c r="E828">
        <v>3.5</v>
      </c>
      <c r="F828" t="s">
        <v>195</v>
      </c>
      <c r="G828" t="s">
        <v>1835</v>
      </c>
      <c r="H828" t="s">
        <v>4679</v>
      </c>
      <c r="I828" t="s">
        <v>4680</v>
      </c>
      <c r="J828" t="s">
        <v>4681</v>
      </c>
    </row>
    <row r="829" spans="1:10" x14ac:dyDescent="0.25">
      <c r="A829" t="s">
        <v>127</v>
      </c>
      <c r="B829" s="1">
        <v>45731</v>
      </c>
      <c r="C829" t="s">
        <v>195</v>
      </c>
      <c r="D829" t="s">
        <v>824</v>
      </c>
      <c r="E829">
        <v>3.5</v>
      </c>
      <c r="F829" t="s">
        <v>195</v>
      </c>
      <c r="G829" t="s">
        <v>1835</v>
      </c>
      <c r="H829" t="s">
        <v>4682</v>
      </c>
      <c r="I829" t="s">
        <v>4683</v>
      </c>
      <c r="J829" t="s">
        <v>4684</v>
      </c>
    </row>
    <row r="830" spans="1:10" x14ac:dyDescent="0.25">
      <c r="A830" t="s">
        <v>127</v>
      </c>
      <c r="B830" s="1">
        <v>45731</v>
      </c>
      <c r="C830" t="s">
        <v>195</v>
      </c>
      <c r="D830" t="s">
        <v>492</v>
      </c>
      <c r="E830">
        <v>3.5</v>
      </c>
      <c r="F830" t="s">
        <v>195</v>
      </c>
      <c r="G830" t="s">
        <v>1835</v>
      </c>
      <c r="H830" t="s">
        <v>4690</v>
      </c>
      <c r="I830" t="s">
        <v>4691</v>
      </c>
      <c r="J830" t="s">
        <v>4692</v>
      </c>
    </row>
    <row r="831" spans="1:10" x14ac:dyDescent="0.25">
      <c r="A831" t="s">
        <v>127</v>
      </c>
      <c r="B831" s="1">
        <v>45731</v>
      </c>
      <c r="C831" t="s">
        <v>195</v>
      </c>
      <c r="D831" t="s">
        <v>4693</v>
      </c>
      <c r="E831">
        <v>3.5</v>
      </c>
      <c r="F831" t="s">
        <v>195</v>
      </c>
      <c r="G831" t="s">
        <v>1835</v>
      </c>
      <c r="H831" t="s">
        <v>4694</v>
      </c>
      <c r="I831" t="s">
        <v>4695</v>
      </c>
      <c r="J831" t="s">
        <v>4696</v>
      </c>
    </row>
    <row r="832" spans="1:10" x14ac:dyDescent="0.25">
      <c r="A832" t="s">
        <v>127</v>
      </c>
      <c r="B832" s="1">
        <v>45731</v>
      </c>
      <c r="C832" t="s">
        <v>195</v>
      </c>
      <c r="D832" t="s">
        <v>779</v>
      </c>
      <c r="E832">
        <v>3.5</v>
      </c>
      <c r="F832" t="s">
        <v>195</v>
      </c>
      <c r="G832" t="s">
        <v>1835</v>
      </c>
      <c r="H832" t="s">
        <v>4676</v>
      </c>
      <c r="I832" t="s">
        <v>4677</v>
      </c>
      <c r="J832" t="s">
        <v>4678</v>
      </c>
    </row>
    <row r="833" spans="1:10" x14ac:dyDescent="0.25">
      <c r="A833" t="s">
        <v>127</v>
      </c>
      <c r="B833" s="1">
        <v>45731</v>
      </c>
      <c r="C833" t="s">
        <v>195</v>
      </c>
      <c r="D833" t="s">
        <v>4672</v>
      </c>
      <c r="E833">
        <v>3.5</v>
      </c>
      <c r="F833" t="s">
        <v>195</v>
      </c>
      <c r="G833" t="s">
        <v>1835</v>
      </c>
      <c r="H833" t="s">
        <v>4673</v>
      </c>
      <c r="I833" t="s">
        <v>4674</v>
      </c>
      <c r="J833" t="s">
        <v>4675</v>
      </c>
    </row>
    <row r="834" spans="1:10" x14ac:dyDescent="0.25">
      <c r="A834" t="s">
        <v>127</v>
      </c>
      <c r="B834" s="1">
        <v>45732</v>
      </c>
      <c r="C834" t="s">
        <v>195</v>
      </c>
      <c r="D834" t="s">
        <v>1486</v>
      </c>
      <c r="E834">
        <v>3.5</v>
      </c>
      <c r="F834" t="s">
        <v>195</v>
      </c>
      <c r="G834" t="s">
        <v>1836</v>
      </c>
      <c r="H834" t="s">
        <v>4707</v>
      </c>
      <c r="I834" t="s">
        <v>4708</v>
      </c>
      <c r="J834" t="s">
        <v>4709</v>
      </c>
    </row>
    <row r="835" spans="1:10" x14ac:dyDescent="0.25">
      <c r="A835" t="s">
        <v>127</v>
      </c>
      <c r="B835" s="1">
        <v>45732</v>
      </c>
      <c r="C835" t="s">
        <v>195</v>
      </c>
      <c r="D835" t="s">
        <v>2379</v>
      </c>
      <c r="E835">
        <v>3.5</v>
      </c>
      <c r="F835" t="s">
        <v>195</v>
      </c>
      <c r="G835" t="s">
        <v>1836</v>
      </c>
      <c r="H835" t="s">
        <v>4700</v>
      </c>
      <c r="I835" t="s">
        <v>4701</v>
      </c>
      <c r="J835" t="s">
        <v>4702</v>
      </c>
    </row>
    <row r="836" spans="1:10" x14ac:dyDescent="0.25">
      <c r="A836" t="s">
        <v>127</v>
      </c>
      <c r="B836" s="1">
        <v>45732</v>
      </c>
      <c r="C836" t="s">
        <v>195</v>
      </c>
      <c r="D836" t="s">
        <v>4102</v>
      </c>
      <c r="E836">
        <v>3.5</v>
      </c>
      <c r="F836" t="s">
        <v>195</v>
      </c>
      <c r="G836" t="s">
        <v>1836</v>
      </c>
      <c r="H836" t="s">
        <v>4715</v>
      </c>
      <c r="I836" t="s">
        <v>4716</v>
      </c>
      <c r="J836" t="s">
        <v>4717</v>
      </c>
    </row>
    <row r="837" spans="1:10" x14ac:dyDescent="0.25">
      <c r="A837" t="s">
        <v>127</v>
      </c>
      <c r="B837" s="1">
        <v>45732</v>
      </c>
      <c r="C837" t="s">
        <v>195</v>
      </c>
      <c r="D837" t="s">
        <v>496</v>
      </c>
      <c r="E837">
        <v>3.5</v>
      </c>
      <c r="F837" t="s">
        <v>195</v>
      </c>
      <c r="G837" t="s">
        <v>1836</v>
      </c>
      <c r="H837" t="s">
        <v>4710</v>
      </c>
      <c r="I837" t="s">
        <v>4711</v>
      </c>
      <c r="J837" t="s">
        <v>4711</v>
      </c>
    </row>
    <row r="838" spans="1:10" x14ac:dyDescent="0.25">
      <c r="A838" t="s">
        <v>127</v>
      </c>
      <c r="B838" s="1">
        <v>45732</v>
      </c>
      <c r="C838" t="s">
        <v>195</v>
      </c>
      <c r="D838" t="s">
        <v>1504</v>
      </c>
      <c r="E838">
        <v>3.5</v>
      </c>
      <c r="F838" t="s">
        <v>195</v>
      </c>
      <c r="G838" t="s">
        <v>1836</v>
      </c>
      <c r="H838" t="s">
        <v>4697</v>
      </c>
      <c r="I838" t="s">
        <v>4698</v>
      </c>
      <c r="J838" t="s">
        <v>4699</v>
      </c>
    </row>
    <row r="839" spans="1:10" x14ac:dyDescent="0.25">
      <c r="A839" t="s">
        <v>127</v>
      </c>
      <c r="B839" s="1">
        <v>45732</v>
      </c>
      <c r="C839" t="s">
        <v>195</v>
      </c>
      <c r="D839" t="s">
        <v>4703</v>
      </c>
      <c r="E839">
        <v>3.5</v>
      </c>
      <c r="F839" t="s">
        <v>195</v>
      </c>
      <c r="G839" t="s">
        <v>1836</v>
      </c>
      <c r="H839" t="s">
        <v>4704</v>
      </c>
      <c r="I839" t="s">
        <v>4705</v>
      </c>
      <c r="J839" t="s">
        <v>4706</v>
      </c>
    </row>
    <row r="840" spans="1:10" x14ac:dyDescent="0.25">
      <c r="A840" t="s">
        <v>127</v>
      </c>
      <c r="B840" s="1">
        <v>45732</v>
      </c>
      <c r="C840" t="s">
        <v>195</v>
      </c>
      <c r="D840" t="s">
        <v>1518</v>
      </c>
      <c r="E840">
        <v>3.5</v>
      </c>
      <c r="F840" t="s">
        <v>195</v>
      </c>
      <c r="G840" t="s">
        <v>1836</v>
      </c>
      <c r="H840" t="s">
        <v>4712</v>
      </c>
      <c r="I840" t="s">
        <v>4713</v>
      </c>
      <c r="J840" t="s">
        <v>4714</v>
      </c>
    </row>
    <row r="841" spans="1:10" x14ac:dyDescent="0.25">
      <c r="A841" t="s">
        <v>127</v>
      </c>
      <c r="B841" s="1">
        <v>45728</v>
      </c>
      <c r="C841" t="s">
        <v>239</v>
      </c>
      <c r="D841" t="s">
        <v>241</v>
      </c>
      <c r="E841">
        <v>3.5</v>
      </c>
      <c r="F841" t="s">
        <v>142</v>
      </c>
      <c r="G841" t="s">
        <v>1837</v>
      </c>
      <c r="H841" t="s">
        <v>4726</v>
      </c>
      <c r="I841" t="s">
        <v>4727</v>
      </c>
      <c r="J841" t="s">
        <v>4728</v>
      </c>
    </row>
    <row r="842" spans="1:10" x14ac:dyDescent="0.25">
      <c r="A842" t="s">
        <v>127</v>
      </c>
      <c r="B842" s="1">
        <v>45728</v>
      </c>
      <c r="C842" t="s">
        <v>239</v>
      </c>
      <c r="D842" t="s">
        <v>1651</v>
      </c>
      <c r="E842">
        <v>0</v>
      </c>
      <c r="F842" t="s">
        <v>142</v>
      </c>
      <c r="G842" t="s">
        <v>1837</v>
      </c>
      <c r="H842" t="s">
        <v>4729</v>
      </c>
      <c r="I842" t="s">
        <v>4730</v>
      </c>
      <c r="J842" t="s">
        <v>4731</v>
      </c>
    </row>
    <row r="843" spans="1:10" x14ac:dyDescent="0.25">
      <c r="A843" t="s">
        <v>127</v>
      </c>
      <c r="B843" s="1">
        <v>45728</v>
      </c>
      <c r="C843" t="s">
        <v>239</v>
      </c>
      <c r="D843" t="s">
        <v>4718</v>
      </c>
      <c r="E843">
        <v>3.5</v>
      </c>
      <c r="F843" t="s">
        <v>142</v>
      </c>
      <c r="G843" t="s">
        <v>1837</v>
      </c>
      <c r="H843" t="s">
        <v>4719</v>
      </c>
      <c r="I843" t="s">
        <v>4720</v>
      </c>
      <c r="J843" t="s">
        <v>4721</v>
      </c>
    </row>
    <row r="844" spans="1:10" x14ac:dyDescent="0.25">
      <c r="A844" t="s">
        <v>127</v>
      </c>
      <c r="B844" s="1">
        <v>45728</v>
      </c>
      <c r="C844" t="s">
        <v>239</v>
      </c>
      <c r="D844" t="s">
        <v>1455</v>
      </c>
      <c r="E844">
        <v>3.5</v>
      </c>
      <c r="F844" t="s">
        <v>142</v>
      </c>
      <c r="G844" t="s">
        <v>1837</v>
      </c>
      <c r="H844" t="s">
        <v>4735</v>
      </c>
      <c r="I844" t="s">
        <v>4736</v>
      </c>
      <c r="J844" t="s">
        <v>4737</v>
      </c>
    </row>
    <row r="845" spans="1:10" x14ac:dyDescent="0.25">
      <c r="A845" t="s">
        <v>127</v>
      </c>
      <c r="B845" s="1">
        <v>45728</v>
      </c>
      <c r="C845" t="s">
        <v>239</v>
      </c>
      <c r="D845" t="s">
        <v>2453</v>
      </c>
      <c r="E845">
        <v>3.5</v>
      </c>
      <c r="F845" t="s">
        <v>142</v>
      </c>
      <c r="G845" t="s">
        <v>1837</v>
      </c>
      <c r="H845" t="s">
        <v>4732</v>
      </c>
      <c r="I845" t="s">
        <v>4733</v>
      </c>
      <c r="J845" t="s">
        <v>4734</v>
      </c>
    </row>
    <row r="846" spans="1:10" x14ac:dyDescent="0.25">
      <c r="A846" t="s">
        <v>127</v>
      </c>
      <c r="B846" s="1">
        <v>45728</v>
      </c>
      <c r="C846" t="s">
        <v>239</v>
      </c>
      <c r="D846" t="s">
        <v>1659</v>
      </c>
      <c r="E846">
        <v>3.5</v>
      </c>
      <c r="F846" t="s">
        <v>142</v>
      </c>
      <c r="G846" t="s">
        <v>1837</v>
      </c>
      <c r="H846" t="s">
        <v>4744</v>
      </c>
      <c r="I846" t="s">
        <v>4745</v>
      </c>
      <c r="J846" t="s">
        <v>4746</v>
      </c>
    </row>
    <row r="847" spans="1:10" x14ac:dyDescent="0.25">
      <c r="A847" t="s">
        <v>127</v>
      </c>
      <c r="B847" s="1">
        <v>45728</v>
      </c>
      <c r="C847" t="s">
        <v>239</v>
      </c>
      <c r="D847" t="s">
        <v>4722</v>
      </c>
      <c r="E847">
        <v>3.5</v>
      </c>
      <c r="F847" t="s">
        <v>142</v>
      </c>
      <c r="G847" t="s">
        <v>1837</v>
      </c>
      <c r="H847" t="s">
        <v>4723</v>
      </c>
      <c r="I847" t="s">
        <v>4724</v>
      </c>
      <c r="J847" t="s">
        <v>4725</v>
      </c>
    </row>
    <row r="848" spans="1:10" x14ac:dyDescent="0.25">
      <c r="A848" t="s">
        <v>127</v>
      </c>
      <c r="B848" s="1">
        <v>45728</v>
      </c>
      <c r="C848" t="s">
        <v>239</v>
      </c>
      <c r="D848" t="s">
        <v>495</v>
      </c>
      <c r="E848">
        <v>3.5</v>
      </c>
      <c r="F848" t="s">
        <v>142</v>
      </c>
      <c r="G848" t="s">
        <v>1837</v>
      </c>
      <c r="H848" t="s">
        <v>4741</v>
      </c>
      <c r="I848" t="s">
        <v>4742</v>
      </c>
      <c r="J848" t="s">
        <v>4743</v>
      </c>
    </row>
    <row r="849" spans="1:10" x14ac:dyDescent="0.25">
      <c r="A849" t="s">
        <v>127</v>
      </c>
      <c r="B849" s="1">
        <v>45728</v>
      </c>
      <c r="C849" t="s">
        <v>239</v>
      </c>
      <c r="D849" t="s">
        <v>699</v>
      </c>
      <c r="E849">
        <v>3.5</v>
      </c>
      <c r="F849" t="s">
        <v>142</v>
      </c>
      <c r="G849" t="s">
        <v>1837</v>
      </c>
      <c r="H849" t="s">
        <v>4738</v>
      </c>
      <c r="I849" t="s">
        <v>4739</v>
      </c>
      <c r="J849" t="s">
        <v>4740</v>
      </c>
    </row>
    <row r="850" spans="1:10" x14ac:dyDescent="0.25">
      <c r="A850" t="s">
        <v>127</v>
      </c>
      <c r="B850" s="1">
        <v>45726</v>
      </c>
      <c r="C850" t="s">
        <v>67</v>
      </c>
      <c r="D850" t="s">
        <v>4771</v>
      </c>
      <c r="E850">
        <v>3.5</v>
      </c>
      <c r="F850" t="s">
        <v>67</v>
      </c>
      <c r="G850" t="s">
        <v>1838</v>
      </c>
      <c r="H850" t="s">
        <v>4772</v>
      </c>
      <c r="I850" t="s">
        <v>4773</v>
      </c>
      <c r="J850" t="s">
        <v>4774</v>
      </c>
    </row>
    <row r="851" spans="1:10" x14ac:dyDescent="0.25">
      <c r="A851" t="s">
        <v>127</v>
      </c>
      <c r="B851" s="1">
        <v>45726</v>
      </c>
      <c r="C851" t="s">
        <v>67</v>
      </c>
      <c r="D851" t="s">
        <v>4767</v>
      </c>
      <c r="E851">
        <v>3.5</v>
      </c>
      <c r="F851" t="s">
        <v>67</v>
      </c>
      <c r="G851" t="s">
        <v>1838</v>
      </c>
      <c r="H851" t="s">
        <v>4768</v>
      </c>
      <c r="I851" t="s">
        <v>4769</v>
      </c>
      <c r="J851" t="s">
        <v>4770</v>
      </c>
    </row>
    <row r="852" spans="1:10" x14ac:dyDescent="0.25">
      <c r="A852" t="s">
        <v>127</v>
      </c>
      <c r="B852" s="1">
        <v>45726</v>
      </c>
      <c r="C852" t="s">
        <v>67</v>
      </c>
      <c r="D852" t="s">
        <v>4756</v>
      </c>
      <c r="E852">
        <v>3.5</v>
      </c>
      <c r="F852" t="s">
        <v>67</v>
      </c>
      <c r="G852" t="s">
        <v>1838</v>
      </c>
      <c r="H852" t="s">
        <v>4757</v>
      </c>
      <c r="I852" t="s">
        <v>4758</v>
      </c>
      <c r="J852" t="s">
        <v>4759</v>
      </c>
    </row>
    <row r="853" spans="1:10" x14ac:dyDescent="0.25">
      <c r="A853" t="s">
        <v>127</v>
      </c>
      <c r="B853" s="1">
        <v>45726</v>
      </c>
      <c r="C853" t="s">
        <v>67</v>
      </c>
      <c r="D853" t="s">
        <v>323</v>
      </c>
      <c r="E853">
        <v>3.5</v>
      </c>
      <c r="F853" t="s">
        <v>67</v>
      </c>
      <c r="G853" t="s">
        <v>1838</v>
      </c>
      <c r="H853" t="s">
        <v>4753</v>
      </c>
      <c r="I853" t="s">
        <v>4754</v>
      </c>
      <c r="J853" t="s">
        <v>4755</v>
      </c>
    </row>
    <row r="854" spans="1:10" x14ac:dyDescent="0.25">
      <c r="A854" t="s">
        <v>127</v>
      </c>
      <c r="B854" s="1">
        <v>45726</v>
      </c>
      <c r="C854" t="s">
        <v>67</v>
      </c>
      <c r="D854" t="s">
        <v>383</v>
      </c>
      <c r="E854">
        <v>3.5</v>
      </c>
      <c r="F854" t="s">
        <v>67</v>
      </c>
      <c r="G854" t="s">
        <v>1838</v>
      </c>
      <c r="H854" t="s">
        <v>4750</v>
      </c>
      <c r="I854" t="s">
        <v>4751</v>
      </c>
      <c r="J854" t="s">
        <v>4752</v>
      </c>
    </row>
    <row r="855" spans="1:10" x14ac:dyDescent="0.25">
      <c r="A855" t="s">
        <v>127</v>
      </c>
      <c r="B855" s="1">
        <v>45726</v>
      </c>
      <c r="C855" t="s">
        <v>67</v>
      </c>
      <c r="D855" t="s">
        <v>2121</v>
      </c>
      <c r="E855">
        <v>3.5</v>
      </c>
      <c r="F855" t="s">
        <v>67</v>
      </c>
      <c r="G855" t="s">
        <v>1838</v>
      </c>
      <c r="H855" t="s">
        <v>4747</v>
      </c>
      <c r="I855" t="s">
        <v>4748</v>
      </c>
      <c r="J855" t="s">
        <v>4749</v>
      </c>
    </row>
    <row r="856" spans="1:10" x14ac:dyDescent="0.25">
      <c r="A856" t="s">
        <v>127</v>
      </c>
      <c r="B856" s="1">
        <v>45726</v>
      </c>
      <c r="C856" t="s">
        <v>67</v>
      </c>
      <c r="D856" t="s">
        <v>4760</v>
      </c>
      <c r="E856">
        <v>3.5</v>
      </c>
      <c r="F856" t="s">
        <v>67</v>
      </c>
      <c r="G856" t="s">
        <v>1838</v>
      </c>
      <c r="H856" t="s">
        <v>4761</v>
      </c>
      <c r="I856" t="s">
        <v>4762</v>
      </c>
      <c r="J856" t="s">
        <v>4763</v>
      </c>
    </row>
    <row r="857" spans="1:10" x14ac:dyDescent="0.25">
      <c r="A857" t="s">
        <v>127</v>
      </c>
      <c r="B857" s="1">
        <v>45726</v>
      </c>
      <c r="C857" t="s">
        <v>67</v>
      </c>
      <c r="D857" t="s">
        <v>533</v>
      </c>
      <c r="E857">
        <v>3.5</v>
      </c>
      <c r="F857" t="s">
        <v>67</v>
      </c>
      <c r="G857" t="s">
        <v>1838</v>
      </c>
      <c r="H857" t="s">
        <v>4775</v>
      </c>
      <c r="I857" t="s">
        <v>4776</v>
      </c>
      <c r="J857" t="s">
        <v>4777</v>
      </c>
    </row>
    <row r="858" spans="1:10" x14ac:dyDescent="0.25">
      <c r="A858" t="s">
        <v>127</v>
      </c>
      <c r="B858" s="1">
        <v>45726</v>
      </c>
      <c r="C858" t="s">
        <v>67</v>
      </c>
      <c r="D858" t="s">
        <v>306</v>
      </c>
      <c r="E858">
        <v>3.5</v>
      </c>
      <c r="F858" t="s">
        <v>67</v>
      </c>
      <c r="G858" t="s">
        <v>1838</v>
      </c>
      <c r="H858" t="s">
        <v>4764</v>
      </c>
      <c r="I858" t="s">
        <v>4765</v>
      </c>
      <c r="J858" t="s">
        <v>4766</v>
      </c>
    </row>
    <row r="859" spans="1:10" x14ac:dyDescent="0.25">
      <c r="A859" t="s">
        <v>127</v>
      </c>
      <c r="B859" s="1">
        <v>45726</v>
      </c>
      <c r="C859" t="s">
        <v>67</v>
      </c>
      <c r="D859" t="s">
        <v>4778</v>
      </c>
      <c r="E859">
        <v>3.5</v>
      </c>
      <c r="F859" t="s">
        <v>67</v>
      </c>
      <c r="G859" t="s">
        <v>1838</v>
      </c>
      <c r="H859" t="s">
        <v>4750</v>
      </c>
      <c r="I859" t="s">
        <v>4779</v>
      </c>
      <c r="J859" t="s">
        <v>4780</v>
      </c>
    </row>
    <row r="860" spans="1:10" x14ac:dyDescent="0.25">
      <c r="A860" t="s">
        <v>127</v>
      </c>
      <c r="B860" s="1">
        <v>45727</v>
      </c>
      <c r="C860" t="s">
        <v>67</v>
      </c>
      <c r="D860" t="s">
        <v>1626</v>
      </c>
      <c r="E860">
        <v>3.5</v>
      </c>
      <c r="F860" t="s">
        <v>67</v>
      </c>
      <c r="G860" t="s">
        <v>1839</v>
      </c>
      <c r="H860" t="s">
        <v>4794</v>
      </c>
      <c r="I860" t="s">
        <v>4795</v>
      </c>
      <c r="J860" t="s">
        <v>4796</v>
      </c>
    </row>
    <row r="861" spans="1:10" x14ac:dyDescent="0.25">
      <c r="A861" t="s">
        <v>127</v>
      </c>
      <c r="B861" s="1">
        <v>45727</v>
      </c>
      <c r="C861" t="s">
        <v>67</v>
      </c>
      <c r="D861" t="s">
        <v>1535</v>
      </c>
      <c r="E861">
        <v>3.5</v>
      </c>
      <c r="F861" t="s">
        <v>67</v>
      </c>
      <c r="G861" t="s">
        <v>1839</v>
      </c>
      <c r="H861" t="s">
        <v>4806</v>
      </c>
      <c r="I861" t="s">
        <v>4807</v>
      </c>
      <c r="J861" t="s">
        <v>4808</v>
      </c>
    </row>
    <row r="862" spans="1:10" x14ac:dyDescent="0.25">
      <c r="A862" t="s">
        <v>127</v>
      </c>
      <c r="B862" s="1">
        <v>45727</v>
      </c>
      <c r="C862" t="s">
        <v>67</v>
      </c>
      <c r="D862" t="s">
        <v>4802</v>
      </c>
      <c r="E862">
        <v>3.5</v>
      </c>
      <c r="F862" t="s">
        <v>67</v>
      </c>
      <c r="G862" t="s">
        <v>1839</v>
      </c>
      <c r="H862" t="s">
        <v>4803</v>
      </c>
      <c r="I862" t="s">
        <v>4804</v>
      </c>
      <c r="J862" t="s">
        <v>4805</v>
      </c>
    </row>
    <row r="863" spans="1:10" x14ac:dyDescent="0.25">
      <c r="A863" t="s">
        <v>127</v>
      </c>
      <c r="B863" s="1">
        <v>45727</v>
      </c>
      <c r="C863" t="s">
        <v>67</v>
      </c>
      <c r="D863" t="s">
        <v>749</v>
      </c>
      <c r="E863">
        <v>3.5</v>
      </c>
      <c r="F863" t="s">
        <v>67</v>
      </c>
      <c r="G863" t="s">
        <v>1839</v>
      </c>
      <c r="H863" t="s">
        <v>4785</v>
      </c>
      <c r="I863" t="s">
        <v>4786</v>
      </c>
      <c r="J863" t="s">
        <v>4787</v>
      </c>
    </row>
    <row r="864" spans="1:10" x14ac:dyDescent="0.25">
      <c r="A864" t="s">
        <v>127</v>
      </c>
      <c r="B864" s="1">
        <v>45727</v>
      </c>
      <c r="C864" t="s">
        <v>67</v>
      </c>
      <c r="D864" t="s">
        <v>857</v>
      </c>
      <c r="E864">
        <v>3.5</v>
      </c>
      <c r="F864" t="s">
        <v>67</v>
      </c>
      <c r="G864" t="s">
        <v>1839</v>
      </c>
      <c r="H864" t="s">
        <v>4797</v>
      </c>
      <c r="I864" t="s">
        <v>4798</v>
      </c>
      <c r="J864" t="s">
        <v>4799</v>
      </c>
    </row>
    <row r="865" spans="1:10" x14ac:dyDescent="0.25">
      <c r="A865" t="s">
        <v>127</v>
      </c>
      <c r="B865" s="1">
        <v>45727</v>
      </c>
      <c r="C865" t="s">
        <v>67</v>
      </c>
      <c r="D865" t="s">
        <v>312</v>
      </c>
      <c r="E865">
        <v>3.5</v>
      </c>
      <c r="F865" t="s">
        <v>67</v>
      </c>
      <c r="G865" t="s">
        <v>1839</v>
      </c>
      <c r="H865" t="s">
        <v>4800</v>
      </c>
      <c r="I865" t="s">
        <v>4786</v>
      </c>
      <c r="J865" t="s">
        <v>4801</v>
      </c>
    </row>
    <row r="866" spans="1:10" x14ac:dyDescent="0.25">
      <c r="A866" t="s">
        <v>127</v>
      </c>
      <c r="B866" s="1">
        <v>45727</v>
      </c>
      <c r="C866" t="s">
        <v>67</v>
      </c>
      <c r="D866" t="s">
        <v>252</v>
      </c>
      <c r="E866">
        <v>3.5</v>
      </c>
      <c r="F866" t="s">
        <v>67</v>
      </c>
      <c r="G866" t="s">
        <v>1839</v>
      </c>
      <c r="H866" t="s">
        <v>4791</v>
      </c>
      <c r="I866" t="s">
        <v>4792</v>
      </c>
      <c r="J866" t="s">
        <v>4793</v>
      </c>
    </row>
    <row r="867" spans="1:10" x14ac:dyDescent="0.25">
      <c r="A867" t="s">
        <v>127</v>
      </c>
      <c r="B867" s="1">
        <v>45727</v>
      </c>
      <c r="C867" t="s">
        <v>67</v>
      </c>
      <c r="D867" t="s">
        <v>919</v>
      </c>
      <c r="E867">
        <v>3.5</v>
      </c>
      <c r="F867" t="s">
        <v>67</v>
      </c>
      <c r="G867" t="s">
        <v>1839</v>
      </c>
      <c r="H867" t="s">
        <v>4788</v>
      </c>
      <c r="I867" t="s">
        <v>4789</v>
      </c>
      <c r="J867" t="s">
        <v>4790</v>
      </c>
    </row>
    <row r="868" spans="1:10" x14ac:dyDescent="0.25">
      <c r="A868" t="s">
        <v>127</v>
      </c>
      <c r="B868" s="1">
        <v>45727</v>
      </c>
      <c r="C868" t="s">
        <v>67</v>
      </c>
      <c r="D868" t="s">
        <v>4781</v>
      </c>
      <c r="E868">
        <v>3.5</v>
      </c>
      <c r="F868" t="s">
        <v>67</v>
      </c>
      <c r="G868" t="s">
        <v>1839</v>
      </c>
      <c r="H868" t="s">
        <v>4782</v>
      </c>
      <c r="I868" t="s">
        <v>4783</v>
      </c>
      <c r="J868" t="s">
        <v>4784</v>
      </c>
    </row>
    <row r="869" spans="1:10" x14ac:dyDescent="0.25">
      <c r="A869" t="s">
        <v>127</v>
      </c>
      <c r="B869" s="1">
        <v>45728</v>
      </c>
      <c r="C869" t="s">
        <v>67</v>
      </c>
      <c r="D869" t="s">
        <v>1527</v>
      </c>
      <c r="E869">
        <v>3.5</v>
      </c>
      <c r="F869" t="s">
        <v>67</v>
      </c>
      <c r="G869" t="s">
        <v>1840</v>
      </c>
      <c r="H869" t="s">
        <v>4826</v>
      </c>
      <c r="I869" t="s">
        <v>4827</v>
      </c>
      <c r="J869" t="s">
        <v>4827</v>
      </c>
    </row>
    <row r="870" spans="1:10" x14ac:dyDescent="0.25">
      <c r="A870" t="s">
        <v>127</v>
      </c>
      <c r="B870" s="1">
        <v>45728</v>
      </c>
      <c r="C870" t="s">
        <v>67</v>
      </c>
      <c r="D870" t="s">
        <v>4828</v>
      </c>
      <c r="E870">
        <v>0</v>
      </c>
      <c r="F870" t="s">
        <v>67</v>
      </c>
      <c r="G870" t="s">
        <v>1840</v>
      </c>
      <c r="H870" t="s">
        <v>4829</v>
      </c>
      <c r="I870" t="s">
        <v>4830</v>
      </c>
      <c r="J870" t="s">
        <v>4831</v>
      </c>
    </row>
    <row r="871" spans="1:10" x14ac:dyDescent="0.25">
      <c r="A871" t="s">
        <v>127</v>
      </c>
      <c r="B871" s="1">
        <v>45728</v>
      </c>
      <c r="C871" t="s">
        <v>67</v>
      </c>
      <c r="D871" t="s">
        <v>2979</v>
      </c>
      <c r="E871">
        <v>3.5</v>
      </c>
      <c r="F871" t="s">
        <v>67</v>
      </c>
      <c r="G871" t="s">
        <v>1840</v>
      </c>
      <c r="H871" t="s">
        <v>4832</v>
      </c>
      <c r="I871" t="s">
        <v>4833</v>
      </c>
      <c r="J871" t="s">
        <v>4834</v>
      </c>
    </row>
    <row r="872" spans="1:10" x14ac:dyDescent="0.25">
      <c r="A872" t="s">
        <v>127</v>
      </c>
      <c r="B872" s="1">
        <v>45728</v>
      </c>
      <c r="C872" t="s">
        <v>67</v>
      </c>
      <c r="D872" t="s">
        <v>1441</v>
      </c>
      <c r="E872">
        <v>3.5</v>
      </c>
      <c r="F872" t="s">
        <v>67</v>
      </c>
      <c r="G872" t="s">
        <v>1840</v>
      </c>
      <c r="H872" t="s">
        <v>4812</v>
      </c>
      <c r="I872" t="s">
        <v>4813</v>
      </c>
      <c r="J872" t="s">
        <v>4814</v>
      </c>
    </row>
    <row r="873" spans="1:10" x14ac:dyDescent="0.25">
      <c r="A873" t="s">
        <v>127</v>
      </c>
      <c r="B873" s="1">
        <v>45728</v>
      </c>
      <c r="C873" t="s">
        <v>67</v>
      </c>
      <c r="D873" t="s">
        <v>4815</v>
      </c>
      <c r="E873">
        <v>3.5</v>
      </c>
      <c r="F873" t="s">
        <v>67</v>
      </c>
      <c r="G873" t="s">
        <v>1840</v>
      </c>
      <c r="H873" t="s">
        <v>4816</v>
      </c>
      <c r="I873" t="s">
        <v>4817</v>
      </c>
      <c r="J873" t="s">
        <v>4818</v>
      </c>
    </row>
    <row r="874" spans="1:10" x14ac:dyDescent="0.25">
      <c r="A874" t="s">
        <v>127</v>
      </c>
      <c r="B874" s="1">
        <v>45728</v>
      </c>
      <c r="C874" t="s">
        <v>67</v>
      </c>
      <c r="D874" t="s">
        <v>834</v>
      </c>
      <c r="E874">
        <v>3.5</v>
      </c>
      <c r="F874" t="s">
        <v>67</v>
      </c>
      <c r="G874" t="s">
        <v>1840</v>
      </c>
      <c r="H874" t="s">
        <v>4823</v>
      </c>
      <c r="I874" t="s">
        <v>4824</v>
      </c>
      <c r="J874" t="s">
        <v>4825</v>
      </c>
    </row>
    <row r="875" spans="1:10" x14ac:dyDescent="0.25">
      <c r="A875" t="s">
        <v>127</v>
      </c>
      <c r="B875" s="1">
        <v>45728</v>
      </c>
      <c r="C875" t="s">
        <v>67</v>
      </c>
      <c r="D875" t="s">
        <v>4819</v>
      </c>
      <c r="E875">
        <v>0</v>
      </c>
      <c r="F875" t="s">
        <v>67</v>
      </c>
      <c r="G875" t="s">
        <v>1840</v>
      </c>
      <c r="H875" t="s">
        <v>4820</v>
      </c>
      <c r="I875" t="s">
        <v>4821</v>
      </c>
      <c r="J875" t="s">
        <v>4822</v>
      </c>
    </row>
    <row r="876" spans="1:10" x14ac:dyDescent="0.25">
      <c r="A876" t="s">
        <v>127</v>
      </c>
      <c r="B876" s="1">
        <v>45728</v>
      </c>
      <c r="C876" t="s">
        <v>67</v>
      </c>
      <c r="D876" t="s">
        <v>553</v>
      </c>
      <c r="E876">
        <v>3.5</v>
      </c>
      <c r="F876" t="s">
        <v>67</v>
      </c>
      <c r="G876" t="s">
        <v>1840</v>
      </c>
      <c r="H876" t="s">
        <v>4809</v>
      </c>
      <c r="I876" t="s">
        <v>4810</v>
      </c>
      <c r="J876" t="s">
        <v>4811</v>
      </c>
    </row>
    <row r="877" spans="1:10" x14ac:dyDescent="0.25">
      <c r="A877" t="s">
        <v>127</v>
      </c>
      <c r="B877" s="1">
        <v>45730</v>
      </c>
      <c r="C877" t="s">
        <v>67</v>
      </c>
      <c r="D877" t="s">
        <v>233</v>
      </c>
      <c r="E877">
        <v>3.5</v>
      </c>
      <c r="F877" t="s">
        <v>67</v>
      </c>
      <c r="G877" t="s">
        <v>1841</v>
      </c>
      <c r="H877" t="s">
        <v>4858</v>
      </c>
      <c r="I877" t="s">
        <v>4859</v>
      </c>
      <c r="J877" t="s">
        <v>4860</v>
      </c>
    </row>
    <row r="878" spans="1:10" x14ac:dyDescent="0.25">
      <c r="A878" t="s">
        <v>127</v>
      </c>
      <c r="B878" s="1">
        <v>45730</v>
      </c>
      <c r="C878" t="s">
        <v>67</v>
      </c>
      <c r="D878" t="s">
        <v>302</v>
      </c>
      <c r="E878">
        <v>3.5</v>
      </c>
      <c r="F878" t="s">
        <v>67</v>
      </c>
      <c r="G878" t="s">
        <v>1841</v>
      </c>
      <c r="H878" t="s">
        <v>4197</v>
      </c>
      <c r="I878" t="s">
        <v>4861</v>
      </c>
      <c r="J878" t="s">
        <v>4862</v>
      </c>
    </row>
    <row r="879" spans="1:10" x14ac:dyDescent="0.25">
      <c r="A879" t="s">
        <v>127</v>
      </c>
      <c r="B879" s="1">
        <v>45730</v>
      </c>
      <c r="C879" t="s">
        <v>67</v>
      </c>
      <c r="D879" t="s">
        <v>367</v>
      </c>
      <c r="E879">
        <v>3.5</v>
      </c>
      <c r="F879" t="s">
        <v>67</v>
      </c>
      <c r="G879" t="s">
        <v>1841</v>
      </c>
      <c r="H879" t="s">
        <v>4835</v>
      </c>
      <c r="I879" t="s">
        <v>4836</v>
      </c>
      <c r="J879" t="s">
        <v>4837</v>
      </c>
    </row>
    <row r="880" spans="1:10" x14ac:dyDescent="0.25">
      <c r="A880" t="s">
        <v>127</v>
      </c>
      <c r="B880" s="1">
        <v>45730</v>
      </c>
      <c r="C880" t="s">
        <v>67</v>
      </c>
      <c r="D880" t="s">
        <v>596</v>
      </c>
      <c r="E880">
        <v>3.5</v>
      </c>
      <c r="F880" t="s">
        <v>67</v>
      </c>
      <c r="G880" t="s">
        <v>1841</v>
      </c>
      <c r="H880" t="s">
        <v>4838</v>
      </c>
      <c r="I880" t="s">
        <v>4839</v>
      </c>
      <c r="J880" t="s">
        <v>2560</v>
      </c>
    </row>
    <row r="881" spans="1:10" x14ac:dyDescent="0.25">
      <c r="A881" t="s">
        <v>127</v>
      </c>
      <c r="B881" s="1">
        <v>45730</v>
      </c>
      <c r="C881" t="s">
        <v>67</v>
      </c>
      <c r="D881" t="s">
        <v>306</v>
      </c>
      <c r="E881">
        <v>3.5</v>
      </c>
      <c r="F881" t="s">
        <v>67</v>
      </c>
      <c r="G881" t="s">
        <v>1841</v>
      </c>
      <c r="H881" t="s">
        <v>4843</v>
      </c>
      <c r="I881" t="s">
        <v>4844</v>
      </c>
      <c r="J881" t="s">
        <v>4845</v>
      </c>
    </row>
    <row r="882" spans="1:10" x14ac:dyDescent="0.25">
      <c r="A882" t="s">
        <v>127</v>
      </c>
      <c r="B882" s="1">
        <v>45730</v>
      </c>
      <c r="C882" t="s">
        <v>67</v>
      </c>
      <c r="D882" t="s">
        <v>516</v>
      </c>
      <c r="E882">
        <v>3.5</v>
      </c>
      <c r="F882" t="s">
        <v>67</v>
      </c>
      <c r="G882" t="s">
        <v>1841</v>
      </c>
      <c r="H882" t="s">
        <v>4840</v>
      </c>
      <c r="I882" t="s">
        <v>4841</v>
      </c>
      <c r="J882" t="s">
        <v>4842</v>
      </c>
    </row>
    <row r="883" spans="1:10" x14ac:dyDescent="0.25">
      <c r="A883" t="s">
        <v>127</v>
      </c>
      <c r="B883" s="1">
        <v>45730</v>
      </c>
      <c r="C883" t="s">
        <v>67</v>
      </c>
      <c r="D883" t="s">
        <v>587</v>
      </c>
      <c r="E883">
        <v>3.5</v>
      </c>
      <c r="F883" t="s">
        <v>67</v>
      </c>
      <c r="G883" t="s">
        <v>1841</v>
      </c>
      <c r="H883" t="s">
        <v>4855</v>
      </c>
      <c r="I883" t="s">
        <v>4856</v>
      </c>
      <c r="J883" t="s">
        <v>4857</v>
      </c>
    </row>
    <row r="884" spans="1:10" x14ac:dyDescent="0.25">
      <c r="A884" t="s">
        <v>127</v>
      </c>
      <c r="B884" s="1">
        <v>45730</v>
      </c>
      <c r="C884" t="s">
        <v>67</v>
      </c>
      <c r="D884" t="s">
        <v>475</v>
      </c>
      <c r="E884">
        <v>3.5</v>
      </c>
      <c r="F884" t="s">
        <v>67</v>
      </c>
      <c r="G884" t="s">
        <v>1841</v>
      </c>
      <c r="H884" t="s">
        <v>4852</v>
      </c>
      <c r="I884" t="s">
        <v>4853</v>
      </c>
      <c r="J884" t="s">
        <v>4854</v>
      </c>
    </row>
    <row r="885" spans="1:10" x14ac:dyDescent="0.25">
      <c r="A885" t="s">
        <v>127</v>
      </c>
      <c r="B885" s="1">
        <v>45730</v>
      </c>
      <c r="C885" t="s">
        <v>67</v>
      </c>
      <c r="D885" t="s">
        <v>1477</v>
      </c>
      <c r="E885">
        <v>3.5</v>
      </c>
      <c r="F885" t="s">
        <v>67</v>
      </c>
      <c r="G885" t="s">
        <v>1841</v>
      </c>
      <c r="H885" t="s">
        <v>4846</v>
      </c>
      <c r="I885" t="s">
        <v>4847</v>
      </c>
      <c r="J885" t="s">
        <v>4848</v>
      </c>
    </row>
    <row r="886" spans="1:10" x14ac:dyDescent="0.25">
      <c r="A886" t="s">
        <v>127</v>
      </c>
      <c r="B886" s="1">
        <v>45730</v>
      </c>
      <c r="C886" t="s">
        <v>67</v>
      </c>
      <c r="D886" t="s">
        <v>1467</v>
      </c>
      <c r="E886">
        <v>3.5</v>
      </c>
      <c r="F886" t="s">
        <v>67</v>
      </c>
      <c r="G886" t="s">
        <v>1841</v>
      </c>
      <c r="H886" t="s">
        <v>4849</v>
      </c>
      <c r="I886" t="s">
        <v>4850</v>
      </c>
      <c r="J886" t="s">
        <v>4851</v>
      </c>
    </row>
    <row r="887" spans="1:10" x14ac:dyDescent="0.25">
      <c r="A887" t="s">
        <v>127</v>
      </c>
      <c r="B887" s="1">
        <v>45730</v>
      </c>
      <c r="C887" t="s">
        <v>67</v>
      </c>
      <c r="D887" t="s">
        <v>4863</v>
      </c>
      <c r="E887">
        <v>3.5</v>
      </c>
      <c r="F887" t="s">
        <v>67</v>
      </c>
      <c r="G887" t="s">
        <v>1841</v>
      </c>
      <c r="H887" t="s">
        <v>4864</v>
      </c>
      <c r="I887" t="s">
        <v>4865</v>
      </c>
      <c r="J887" t="s">
        <v>4866</v>
      </c>
    </row>
    <row r="888" spans="1:10" x14ac:dyDescent="0.25">
      <c r="A888" t="s">
        <v>127</v>
      </c>
      <c r="B888" s="1">
        <v>45731</v>
      </c>
      <c r="C888" t="s">
        <v>67</v>
      </c>
      <c r="D888" t="s">
        <v>686</v>
      </c>
      <c r="E888">
        <v>3.5</v>
      </c>
      <c r="F888" t="s">
        <v>67</v>
      </c>
      <c r="G888" t="s">
        <v>1842</v>
      </c>
      <c r="H888" t="s">
        <v>4886</v>
      </c>
      <c r="I888" t="s">
        <v>4887</v>
      </c>
      <c r="J888" t="s">
        <v>4888</v>
      </c>
    </row>
    <row r="889" spans="1:10" x14ac:dyDescent="0.25">
      <c r="A889" t="s">
        <v>127</v>
      </c>
      <c r="B889" s="1">
        <v>45731</v>
      </c>
      <c r="C889" t="s">
        <v>67</v>
      </c>
      <c r="D889" t="s">
        <v>500</v>
      </c>
      <c r="E889">
        <v>3.5</v>
      </c>
      <c r="F889" t="s">
        <v>67</v>
      </c>
      <c r="G889" t="s">
        <v>1842</v>
      </c>
      <c r="H889" t="s">
        <v>4876</v>
      </c>
      <c r="I889" t="s">
        <v>4877</v>
      </c>
      <c r="J889" t="s">
        <v>4878</v>
      </c>
    </row>
    <row r="890" spans="1:10" x14ac:dyDescent="0.25">
      <c r="A890" t="s">
        <v>127</v>
      </c>
      <c r="B890" s="1">
        <v>45731</v>
      </c>
      <c r="C890" t="s">
        <v>67</v>
      </c>
      <c r="D890" t="s">
        <v>4882</v>
      </c>
      <c r="E890">
        <v>3.5</v>
      </c>
      <c r="F890" t="s">
        <v>67</v>
      </c>
      <c r="G890" t="s">
        <v>1842</v>
      </c>
      <c r="H890" t="s">
        <v>4883</v>
      </c>
      <c r="I890" t="s">
        <v>4884</v>
      </c>
      <c r="J890" t="s">
        <v>4885</v>
      </c>
    </row>
    <row r="891" spans="1:10" x14ac:dyDescent="0.25">
      <c r="A891" t="s">
        <v>127</v>
      </c>
      <c r="B891" s="1">
        <v>45731</v>
      </c>
      <c r="C891" t="s">
        <v>67</v>
      </c>
      <c r="D891" t="s">
        <v>547</v>
      </c>
      <c r="E891">
        <v>3.5</v>
      </c>
      <c r="F891" t="s">
        <v>67</v>
      </c>
      <c r="G891" t="s">
        <v>1842</v>
      </c>
      <c r="H891" t="s">
        <v>4879</v>
      </c>
      <c r="I891" t="s">
        <v>4880</v>
      </c>
      <c r="J891" t="s">
        <v>4881</v>
      </c>
    </row>
    <row r="892" spans="1:10" x14ac:dyDescent="0.25">
      <c r="A892" t="s">
        <v>127</v>
      </c>
      <c r="B892" s="1">
        <v>45731</v>
      </c>
      <c r="C892" t="s">
        <v>67</v>
      </c>
      <c r="D892" t="s">
        <v>606</v>
      </c>
      <c r="E892">
        <v>3.5</v>
      </c>
      <c r="F892" t="s">
        <v>67</v>
      </c>
      <c r="G892" t="s">
        <v>1842</v>
      </c>
      <c r="H892" t="s">
        <v>4873</v>
      </c>
      <c r="I892" t="s">
        <v>4874</v>
      </c>
      <c r="J892" t="s">
        <v>4875</v>
      </c>
    </row>
    <row r="893" spans="1:10" x14ac:dyDescent="0.25">
      <c r="A893" t="s">
        <v>127</v>
      </c>
      <c r="B893" s="1">
        <v>45731</v>
      </c>
      <c r="C893" t="s">
        <v>67</v>
      </c>
      <c r="D893" t="s">
        <v>1488</v>
      </c>
      <c r="E893">
        <v>3.5</v>
      </c>
      <c r="F893" t="s">
        <v>67</v>
      </c>
      <c r="G893" t="s">
        <v>1842</v>
      </c>
      <c r="H893" t="s">
        <v>4870</v>
      </c>
      <c r="I893" t="s">
        <v>4871</v>
      </c>
      <c r="J893" t="s">
        <v>4872</v>
      </c>
    </row>
    <row r="894" spans="1:10" x14ac:dyDescent="0.25">
      <c r="A894" t="s">
        <v>127</v>
      </c>
      <c r="B894" s="1">
        <v>45731</v>
      </c>
      <c r="C894" t="s">
        <v>67</v>
      </c>
      <c r="D894" t="s">
        <v>468</v>
      </c>
      <c r="E894">
        <v>3.5</v>
      </c>
      <c r="F894" t="s">
        <v>67</v>
      </c>
      <c r="G894" t="s">
        <v>1842</v>
      </c>
      <c r="H894" t="s">
        <v>4867</v>
      </c>
      <c r="I894" t="s">
        <v>4868</v>
      </c>
      <c r="J894" t="s">
        <v>4869</v>
      </c>
    </row>
    <row r="895" spans="1:10" x14ac:dyDescent="0.25">
      <c r="A895" t="s">
        <v>127</v>
      </c>
      <c r="B895" s="1">
        <v>45726</v>
      </c>
      <c r="C895" t="s">
        <v>237</v>
      </c>
      <c r="D895" t="s">
        <v>761</v>
      </c>
      <c r="E895">
        <v>3.5</v>
      </c>
      <c r="F895" t="s">
        <v>142</v>
      </c>
      <c r="G895" t="s">
        <v>1843</v>
      </c>
      <c r="H895" t="s">
        <v>4893</v>
      </c>
      <c r="I895" t="s">
        <v>3740</v>
      </c>
      <c r="J895" t="s">
        <v>3740</v>
      </c>
    </row>
    <row r="896" spans="1:10" x14ac:dyDescent="0.25">
      <c r="A896" t="s">
        <v>127</v>
      </c>
      <c r="B896" s="1">
        <v>45726</v>
      </c>
      <c r="C896" t="s">
        <v>237</v>
      </c>
      <c r="D896" t="s">
        <v>4889</v>
      </c>
      <c r="E896">
        <v>3.5</v>
      </c>
      <c r="F896" t="s">
        <v>142</v>
      </c>
      <c r="G896" t="s">
        <v>1843</v>
      </c>
      <c r="H896" t="s">
        <v>4890</v>
      </c>
      <c r="I896" t="s">
        <v>4891</v>
      </c>
      <c r="J896" t="s">
        <v>4892</v>
      </c>
    </row>
    <row r="897" spans="1:10" x14ac:dyDescent="0.25">
      <c r="A897" t="s">
        <v>127</v>
      </c>
      <c r="B897" s="1">
        <v>45726</v>
      </c>
      <c r="C897" t="s">
        <v>237</v>
      </c>
      <c r="D897" t="s">
        <v>3480</v>
      </c>
      <c r="E897">
        <v>3.5</v>
      </c>
      <c r="F897" t="s">
        <v>142</v>
      </c>
      <c r="G897" t="s">
        <v>1843</v>
      </c>
      <c r="H897" t="s">
        <v>4899</v>
      </c>
      <c r="I897" t="s">
        <v>4900</v>
      </c>
      <c r="J897" t="s">
        <v>4901</v>
      </c>
    </row>
    <row r="898" spans="1:10" x14ac:dyDescent="0.25">
      <c r="A898" t="s">
        <v>127</v>
      </c>
      <c r="B898" s="1">
        <v>45726</v>
      </c>
      <c r="C898" t="s">
        <v>237</v>
      </c>
      <c r="D898" t="s">
        <v>4778</v>
      </c>
      <c r="E898">
        <v>3.5</v>
      </c>
      <c r="F898" t="s">
        <v>142</v>
      </c>
      <c r="G898" t="s">
        <v>1843</v>
      </c>
      <c r="H898" t="s">
        <v>4896</v>
      </c>
      <c r="I898" t="s">
        <v>4897</v>
      </c>
      <c r="J898" t="s">
        <v>4898</v>
      </c>
    </row>
    <row r="899" spans="1:10" x14ac:dyDescent="0.25">
      <c r="A899" t="s">
        <v>127</v>
      </c>
      <c r="B899" s="1">
        <v>45726</v>
      </c>
      <c r="C899" t="s">
        <v>237</v>
      </c>
      <c r="D899" t="s">
        <v>288</v>
      </c>
      <c r="E899">
        <v>3.5</v>
      </c>
      <c r="F899" t="s">
        <v>142</v>
      </c>
      <c r="G899" t="s">
        <v>1843</v>
      </c>
      <c r="H899" t="s">
        <v>4905</v>
      </c>
      <c r="I899" t="s">
        <v>4906</v>
      </c>
      <c r="J899" t="s">
        <v>4907</v>
      </c>
    </row>
    <row r="900" spans="1:10" x14ac:dyDescent="0.25">
      <c r="A900" t="s">
        <v>127</v>
      </c>
      <c r="B900" s="1">
        <v>45726</v>
      </c>
      <c r="C900" t="s">
        <v>237</v>
      </c>
      <c r="D900" t="s">
        <v>2865</v>
      </c>
      <c r="E900">
        <v>3.5</v>
      </c>
      <c r="F900" t="s">
        <v>142</v>
      </c>
      <c r="G900" t="s">
        <v>1843</v>
      </c>
      <c r="H900" t="s">
        <v>4908</v>
      </c>
      <c r="I900" t="s">
        <v>4909</v>
      </c>
      <c r="J900" t="s">
        <v>4910</v>
      </c>
    </row>
    <row r="901" spans="1:10" x14ac:dyDescent="0.25">
      <c r="A901" t="s">
        <v>127</v>
      </c>
      <c r="B901" s="1">
        <v>45726</v>
      </c>
      <c r="C901" t="s">
        <v>237</v>
      </c>
      <c r="D901" t="s">
        <v>1603</v>
      </c>
      <c r="E901">
        <v>3.5</v>
      </c>
      <c r="F901" t="s">
        <v>142</v>
      </c>
      <c r="G901" t="s">
        <v>1843</v>
      </c>
      <c r="H901" t="s">
        <v>4902</v>
      </c>
      <c r="I901" t="s">
        <v>4903</v>
      </c>
      <c r="J901" t="s">
        <v>4904</v>
      </c>
    </row>
    <row r="902" spans="1:10" x14ac:dyDescent="0.25">
      <c r="A902" t="s">
        <v>127</v>
      </c>
      <c r="B902" s="1">
        <v>45726</v>
      </c>
      <c r="C902" t="s">
        <v>237</v>
      </c>
      <c r="D902" t="s">
        <v>576</v>
      </c>
      <c r="E902">
        <v>3.5</v>
      </c>
      <c r="F902" t="s">
        <v>142</v>
      </c>
      <c r="G902" t="s">
        <v>1843</v>
      </c>
      <c r="H902" t="s">
        <v>3423</v>
      </c>
      <c r="I902" t="s">
        <v>4894</v>
      </c>
      <c r="J902" t="s">
        <v>4895</v>
      </c>
    </row>
    <row r="903" spans="1:10" x14ac:dyDescent="0.25">
      <c r="A903" t="s">
        <v>127</v>
      </c>
      <c r="B903" s="1">
        <v>45727</v>
      </c>
      <c r="C903" t="s">
        <v>237</v>
      </c>
      <c r="D903" t="s">
        <v>1570</v>
      </c>
      <c r="E903">
        <v>3.5</v>
      </c>
      <c r="F903" t="s">
        <v>142</v>
      </c>
      <c r="G903" t="s">
        <v>1844</v>
      </c>
      <c r="H903" t="s">
        <v>3432</v>
      </c>
      <c r="I903" t="s">
        <v>4920</v>
      </c>
      <c r="J903" t="s">
        <v>4921</v>
      </c>
    </row>
    <row r="904" spans="1:10" x14ac:dyDescent="0.25">
      <c r="A904" t="s">
        <v>127</v>
      </c>
      <c r="B904" s="1">
        <v>45727</v>
      </c>
      <c r="C904" t="s">
        <v>237</v>
      </c>
      <c r="D904" t="s">
        <v>3325</v>
      </c>
      <c r="E904">
        <v>3.5</v>
      </c>
      <c r="F904" t="s">
        <v>142</v>
      </c>
      <c r="G904" t="s">
        <v>1844</v>
      </c>
      <c r="H904" t="s">
        <v>4911</v>
      </c>
      <c r="I904" t="s">
        <v>4912</v>
      </c>
      <c r="J904" t="s">
        <v>4913</v>
      </c>
    </row>
    <row r="905" spans="1:10" x14ac:dyDescent="0.25">
      <c r="A905" t="s">
        <v>127</v>
      </c>
      <c r="B905" s="1">
        <v>45727</v>
      </c>
      <c r="C905" t="s">
        <v>237</v>
      </c>
      <c r="D905" t="s">
        <v>494</v>
      </c>
      <c r="E905">
        <v>3.5</v>
      </c>
      <c r="F905" t="s">
        <v>142</v>
      </c>
      <c r="G905" t="s">
        <v>1844</v>
      </c>
      <c r="H905" t="s">
        <v>4914</v>
      </c>
      <c r="I905" t="s">
        <v>4915</v>
      </c>
      <c r="J905" t="s">
        <v>4916</v>
      </c>
    </row>
    <row r="906" spans="1:10" x14ac:dyDescent="0.25">
      <c r="A906" t="s">
        <v>127</v>
      </c>
      <c r="B906" s="1">
        <v>45727</v>
      </c>
      <c r="C906" t="s">
        <v>237</v>
      </c>
      <c r="D906" t="s">
        <v>1442</v>
      </c>
      <c r="E906">
        <v>3.5</v>
      </c>
      <c r="F906" t="s">
        <v>142</v>
      </c>
      <c r="G906" t="s">
        <v>1844</v>
      </c>
      <c r="H906" t="s">
        <v>4917</v>
      </c>
      <c r="I906" t="s">
        <v>4918</v>
      </c>
      <c r="J906" t="s">
        <v>4919</v>
      </c>
    </row>
    <row r="907" spans="1:10" x14ac:dyDescent="0.25">
      <c r="A907" t="s">
        <v>127</v>
      </c>
      <c r="B907" s="1">
        <v>45728</v>
      </c>
      <c r="C907" t="s">
        <v>237</v>
      </c>
      <c r="D907" t="s">
        <v>404</v>
      </c>
      <c r="E907">
        <v>3.5</v>
      </c>
      <c r="F907" t="s">
        <v>142</v>
      </c>
      <c r="G907" t="s">
        <v>1845</v>
      </c>
      <c r="H907" t="s">
        <v>4937</v>
      </c>
      <c r="I907" t="s">
        <v>4938</v>
      </c>
      <c r="J907" t="s">
        <v>4939</v>
      </c>
    </row>
    <row r="908" spans="1:10" x14ac:dyDescent="0.25">
      <c r="A908" t="s">
        <v>127</v>
      </c>
      <c r="B908" s="1">
        <v>45728</v>
      </c>
      <c r="C908" t="s">
        <v>237</v>
      </c>
      <c r="D908" t="s">
        <v>408</v>
      </c>
      <c r="E908">
        <v>3.5</v>
      </c>
      <c r="F908" t="s">
        <v>142</v>
      </c>
      <c r="G908" t="s">
        <v>1845</v>
      </c>
      <c r="H908" t="s">
        <v>4943</v>
      </c>
      <c r="I908" t="s">
        <v>4944</v>
      </c>
      <c r="J908" t="s">
        <v>4945</v>
      </c>
    </row>
    <row r="909" spans="1:10" x14ac:dyDescent="0.25">
      <c r="A909" t="s">
        <v>127</v>
      </c>
      <c r="B909" s="1">
        <v>45728</v>
      </c>
      <c r="C909" t="s">
        <v>237</v>
      </c>
      <c r="D909" t="s">
        <v>386</v>
      </c>
      <c r="E909">
        <v>3.5</v>
      </c>
      <c r="F909" t="s">
        <v>142</v>
      </c>
      <c r="G909" t="s">
        <v>1845</v>
      </c>
      <c r="H909" t="s">
        <v>4934</v>
      </c>
      <c r="I909" t="s">
        <v>4935</v>
      </c>
      <c r="J909" t="s">
        <v>4936</v>
      </c>
    </row>
    <row r="910" spans="1:10" x14ac:dyDescent="0.25">
      <c r="A910" t="s">
        <v>127</v>
      </c>
      <c r="B910" s="1">
        <v>45728</v>
      </c>
      <c r="C910" t="s">
        <v>237</v>
      </c>
      <c r="D910" t="s">
        <v>1592</v>
      </c>
      <c r="E910">
        <v>7</v>
      </c>
      <c r="F910" t="s">
        <v>142</v>
      </c>
      <c r="G910" t="s">
        <v>1845</v>
      </c>
      <c r="H910" t="s">
        <v>4925</v>
      </c>
      <c r="I910" t="s">
        <v>4926</v>
      </c>
      <c r="J910" t="s">
        <v>4926</v>
      </c>
    </row>
    <row r="911" spans="1:10" x14ac:dyDescent="0.25">
      <c r="A911" t="s">
        <v>127</v>
      </c>
      <c r="B911" s="1">
        <v>45728</v>
      </c>
      <c r="C911" t="s">
        <v>237</v>
      </c>
      <c r="D911" t="s">
        <v>406</v>
      </c>
      <c r="E911">
        <v>3.5</v>
      </c>
      <c r="F911" t="s">
        <v>142</v>
      </c>
      <c r="G911" t="s">
        <v>1845</v>
      </c>
      <c r="H911" t="s">
        <v>4922</v>
      </c>
      <c r="I911" t="s">
        <v>4923</v>
      </c>
      <c r="J911" t="s">
        <v>4924</v>
      </c>
    </row>
    <row r="912" spans="1:10" x14ac:dyDescent="0.25">
      <c r="A912" t="s">
        <v>127</v>
      </c>
      <c r="B912" s="1">
        <v>45728</v>
      </c>
      <c r="C912" t="s">
        <v>237</v>
      </c>
      <c r="D912" t="s">
        <v>4931</v>
      </c>
      <c r="E912">
        <v>3.5</v>
      </c>
      <c r="F912" t="s">
        <v>142</v>
      </c>
      <c r="G912" t="s">
        <v>1845</v>
      </c>
      <c r="H912" t="s">
        <v>4932</v>
      </c>
      <c r="I912" t="s">
        <v>4933</v>
      </c>
      <c r="J912" t="s">
        <v>4933</v>
      </c>
    </row>
    <row r="913" spans="1:10" x14ac:dyDescent="0.25">
      <c r="A913" t="s">
        <v>127</v>
      </c>
      <c r="B913" s="1">
        <v>45728</v>
      </c>
      <c r="C913" t="s">
        <v>237</v>
      </c>
      <c r="D913" t="s">
        <v>4927</v>
      </c>
      <c r="E913">
        <v>3.5</v>
      </c>
      <c r="F913" t="s">
        <v>142</v>
      </c>
      <c r="G913" t="s">
        <v>1845</v>
      </c>
      <c r="H913" t="s">
        <v>4928</v>
      </c>
      <c r="I913" t="s">
        <v>4929</v>
      </c>
      <c r="J913" t="s">
        <v>4930</v>
      </c>
    </row>
    <row r="914" spans="1:10" x14ac:dyDescent="0.25">
      <c r="A914" t="s">
        <v>127</v>
      </c>
      <c r="B914" s="1">
        <v>45728</v>
      </c>
      <c r="C914" t="s">
        <v>237</v>
      </c>
      <c r="D914" t="s">
        <v>4940</v>
      </c>
      <c r="E914">
        <v>3.5</v>
      </c>
      <c r="F914" t="s">
        <v>142</v>
      </c>
      <c r="G914" t="s">
        <v>1845</v>
      </c>
      <c r="H914" t="s">
        <v>4941</v>
      </c>
      <c r="I914" t="s">
        <v>4942</v>
      </c>
      <c r="J914" t="s">
        <v>4942</v>
      </c>
    </row>
    <row r="915" spans="1:10" x14ac:dyDescent="0.25">
      <c r="A915" t="s">
        <v>127</v>
      </c>
      <c r="B915" s="1">
        <v>45729</v>
      </c>
      <c r="C915" t="s">
        <v>237</v>
      </c>
      <c r="D915" t="s">
        <v>507</v>
      </c>
      <c r="E915">
        <v>3.5</v>
      </c>
      <c r="F915" t="s">
        <v>142</v>
      </c>
      <c r="G915" t="s">
        <v>1846</v>
      </c>
      <c r="H915" t="s">
        <v>4946</v>
      </c>
      <c r="I915" t="s">
        <v>4947</v>
      </c>
      <c r="J915" t="s">
        <v>4948</v>
      </c>
    </row>
    <row r="916" spans="1:10" x14ac:dyDescent="0.25">
      <c r="A916" t="s">
        <v>127</v>
      </c>
      <c r="B916" s="1">
        <v>45729</v>
      </c>
      <c r="C916" t="s">
        <v>237</v>
      </c>
      <c r="D916" t="s">
        <v>1531</v>
      </c>
      <c r="E916">
        <v>3.5</v>
      </c>
      <c r="F916" t="s">
        <v>142</v>
      </c>
      <c r="G916" t="s">
        <v>1846</v>
      </c>
      <c r="H916" t="s">
        <v>4956</v>
      </c>
      <c r="I916" t="s">
        <v>4957</v>
      </c>
      <c r="J916" t="s">
        <v>4958</v>
      </c>
    </row>
    <row r="917" spans="1:10" x14ac:dyDescent="0.25">
      <c r="A917" t="s">
        <v>127</v>
      </c>
      <c r="B917" s="1">
        <v>45729</v>
      </c>
      <c r="C917" t="s">
        <v>237</v>
      </c>
      <c r="D917" t="s">
        <v>4952</v>
      </c>
      <c r="E917">
        <v>3.5</v>
      </c>
      <c r="F917" t="s">
        <v>142</v>
      </c>
      <c r="G917" t="s">
        <v>1846</v>
      </c>
      <c r="H917" t="s">
        <v>4953</v>
      </c>
      <c r="I917" t="s">
        <v>4954</v>
      </c>
      <c r="J917" t="s">
        <v>4955</v>
      </c>
    </row>
    <row r="918" spans="1:10" x14ac:dyDescent="0.25">
      <c r="A918" t="s">
        <v>127</v>
      </c>
      <c r="B918" s="1">
        <v>45729</v>
      </c>
      <c r="C918" t="s">
        <v>237</v>
      </c>
      <c r="D918" t="s">
        <v>514</v>
      </c>
      <c r="E918">
        <v>0</v>
      </c>
      <c r="F918" t="s">
        <v>142</v>
      </c>
      <c r="G918" t="s">
        <v>1846</v>
      </c>
      <c r="H918" t="s">
        <v>4949</v>
      </c>
      <c r="I918" t="s">
        <v>4950</v>
      </c>
      <c r="J918" t="s">
        <v>4951</v>
      </c>
    </row>
    <row r="919" spans="1:10" x14ac:dyDescent="0.25">
      <c r="A919" t="s">
        <v>127</v>
      </c>
      <c r="B919" s="1">
        <v>45730</v>
      </c>
      <c r="C919" t="s">
        <v>237</v>
      </c>
      <c r="D919" t="s">
        <v>1472</v>
      </c>
      <c r="E919">
        <v>3.5</v>
      </c>
      <c r="F919" t="s">
        <v>142</v>
      </c>
      <c r="G919" t="s">
        <v>1847</v>
      </c>
      <c r="H919" t="s">
        <v>4965</v>
      </c>
      <c r="I919" t="s">
        <v>4966</v>
      </c>
      <c r="J919" t="s">
        <v>4967</v>
      </c>
    </row>
    <row r="920" spans="1:10" x14ac:dyDescent="0.25">
      <c r="A920" t="s">
        <v>127</v>
      </c>
      <c r="B920" s="1">
        <v>45730</v>
      </c>
      <c r="C920" t="s">
        <v>237</v>
      </c>
      <c r="D920" t="s">
        <v>4959</v>
      </c>
      <c r="E920">
        <v>3.5</v>
      </c>
      <c r="F920" t="s">
        <v>142</v>
      </c>
      <c r="G920" t="s">
        <v>1847</v>
      </c>
      <c r="H920" t="s">
        <v>4960</v>
      </c>
      <c r="I920" t="s">
        <v>4961</v>
      </c>
      <c r="J920" t="s">
        <v>4962</v>
      </c>
    </row>
    <row r="921" spans="1:10" x14ac:dyDescent="0.25">
      <c r="A921" t="s">
        <v>127</v>
      </c>
      <c r="B921" s="1">
        <v>45730</v>
      </c>
      <c r="C921" t="s">
        <v>237</v>
      </c>
      <c r="D921" t="s">
        <v>1552</v>
      </c>
      <c r="E921">
        <v>3.5</v>
      </c>
      <c r="F921" t="s">
        <v>142</v>
      </c>
      <c r="G921" t="s">
        <v>1847</v>
      </c>
      <c r="H921" t="s">
        <v>4963</v>
      </c>
      <c r="I921" t="s">
        <v>4964</v>
      </c>
      <c r="J921" t="s">
        <v>4964</v>
      </c>
    </row>
    <row r="922" spans="1:10" x14ac:dyDescent="0.25">
      <c r="A922" t="s">
        <v>127</v>
      </c>
      <c r="B922" s="1">
        <v>45730</v>
      </c>
      <c r="C922" t="s">
        <v>237</v>
      </c>
      <c r="D922" t="s">
        <v>250</v>
      </c>
      <c r="E922">
        <v>3.5</v>
      </c>
      <c r="F922" t="s">
        <v>142</v>
      </c>
      <c r="G922" t="s">
        <v>1847</v>
      </c>
      <c r="H922" t="s">
        <v>4968</v>
      </c>
      <c r="I922" t="s">
        <v>4969</v>
      </c>
      <c r="J922" t="s">
        <v>4970</v>
      </c>
    </row>
    <row r="923" spans="1:10" x14ac:dyDescent="0.25">
      <c r="A923" t="s">
        <v>127</v>
      </c>
      <c r="B923" s="1">
        <v>45726</v>
      </c>
      <c r="C923" t="s">
        <v>215</v>
      </c>
      <c r="D923" t="s">
        <v>2181</v>
      </c>
      <c r="E923">
        <v>3.5</v>
      </c>
      <c r="F923" t="s">
        <v>200</v>
      </c>
      <c r="G923" t="s">
        <v>1848</v>
      </c>
      <c r="H923" t="s">
        <v>4351</v>
      </c>
      <c r="I923" t="s">
        <v>4971</v>
      </c>
      <c r="J923" t="s">
        <v>4972</v>
      </c>
    </row>
    <row r="924" spans="1:10" x14ac:dyDescent="0.25">
      <c r="A924" t="s">
        <v>127</v>
      </c>
      <c r="B924" s="1">
        <v>45726</v>
      </c>
      <c r="C924" t="s">
        <v>215</v>
      </c>
      <c r="D924" t="s">
        <v>434</v>
      </c>
      <c r="E924">
        <v>3.5</v>
      </c>
      <c r="F924" t="s">
        <v>200</v>
      </c>
      <c r="G924" t="s">
        <v>1848</v>
      </c>
      <c r="H924" t="s">
        <v>4976</v>
      </c>
      <c r="I924" t="s">
        <v>4977</v>
      </c>
      <c r="J924" t="s">
        <v>4978</v>
      </c>
    </row>
    <row r="925" spans="1:10" x14ac:dyDescent="0.25">
      <c r="A925" t="s">
        <v>127</v>
      </c>
      <c r="B925" s="1">
        <v>45726</v>
      </c>
      <c r="C925" t="s">
        <v>215</v>
      </c>
      <c r="D925" t="s">
        <v>562</v>
      </c>
      <c r="E925">
        <v>3.5</v>
      </c>
      <c r="F925" t="s">
        <v>200</v>
      </c>
      <c r="G925" t="s">
        <v>1848</v>
      </c>
      <c r="H925" t="s">
        <v>4982</v>
      </c>
      <c r="I925" t="s">
        <v>4983</v>
      </c>
      <c r="J925" t="s">
        <v>4984</v>
      </c>
    </row>
    <row r="926" spans="1:10" x14ac:dyDescent="0.25">
      <c r="A926" t="s">
        <v>127</v>
      </c>
      <c r="B926" s="1">
        <v>45726</v>
      </c>
      <c r="C926" t="s">
        <v>215</v>
      </c>
      <c r="D926" t="s">
        <v>1609</v>
      </c>
      <c r="E926">
        <v>3.5</v>
      </c>
      <c r="F926" t="s">
        <v>200</v>
      </c>
      <c r="G926" t="s">
        <v>1848</v>
      </c>
      <c r="H926" t="s">
        <v>3719</v>
      </c>
      <c r="I926" t="s">
        <v>4992</v>
      </c>
      <c r="J926" t="s">
        <v>4993</v>
      </c>
    </row>
    <row r="927" spans="1:10" x14ac:dyDescent="0.25">
      <c r="A927" t="s">
        <v>127</v>
      </c>
      <c r="B927" s="1">
        <v>45726</v>
      </c>
      <c r="C927" t="s">
        <v>215</v>
      </c>
      <c r="D927" t="s">
        <v>4973</v>
      </c>
      <c r="E927">
        <v>3.5</v>
      </c>
      <c r="F927" t="s">
        <v>200</v>
      </c>
      <c r="G927" t="s">
        <v>1848</v>
      </c>
      <c r="H927" t="s">
        <v>4974</v>
      </c>
      <c r="I927" t="s">
        <v>4975</v>
      </c>
      <c r="J927" t="s">
        <v>4975</v>
      </c>
    </row>
    <row r="928" spans="1:10" x14ac:dyDescent="0.25">
      <c r="A928" t="s">
        <v>127</v>
      </c>
      <c r="B928" s="1">
        <v>45726</v>
      </c>
      <c r="C928" t="s">
        <v>215</v>
      </c>
      <c r="D928" t="s">
        <v>881</v>
      </c>
      <c r="E928">
        <v>3.5</v>
      </c>
      <c r="F928" t="s">
        <v>200</v>
      </c>
      <c r="G928" t="s">
        <v>1848</v>
      </c>
      <c r="H928" t="s">
        <v>4979</v>
      </c>
      <c r="I928" t="s">
        <v>4980</v>
      </c>
      <c r="J928" t="s">
        <v>4981</v>
      </c>
    </row>
    <row r="929" spans="1:10" x14ac:dyDescent="0.25">
      <c r="A929" t="s">
        <v>127</v>
      </c>
      <c r="B929" s="1">
        <v>45726</v>
      </c>
      <c r="C929" t="s">
        <v>215</v>
      </c>
      <c r="D929" t="s">
        <v>288</v>
      </c>
      <c r="E929">
        <v>3.5</v>
      </c>
      <c r="F929" t="s">
        <v>200</v>
      </c>
      <c r="G929" t="s">
        <v>1848</v>
      </c>
      <c r="H929" t="s">
        <v>4989</v>
      </c>
      <c r="I929" t="s">
        <v>4990</v>
      </c>
      <c r="J929" t="s">
        <v>4991</v>
      </c>
    </row>
    <row r="930" spans="1:10" x14ac:dyDescent="0.25">
      <c r="A930" t="s">
        <v>127</v>
      </c>
      <c r="B930" s="1">
        <v>45726</v>
      </c>
      <c r="C930" t="s">
        <v>215</v>
      </c>
      <c r="D930" t="s">
        <v>531</v>
      </c>
      <c r="E930">
        <v>3.5</v>
      </c>
      <c r="F930" t="s">
        <v>200</v>
      </c>
      <c r="G930" t="s">
        <v>1848</v>
      </c>
      <c r="H930" t="s">
        <v>4985</v>
      </c>
      <c r="I930" t="s">
        <v>4986</v>
      </c>
      <c r="J930" t="s">
        <v>4987</v>
      </c>
    </row>
    <row r="931" spans="1:10" x14ac:dyDescent="0.25">
      <c r="A931" t="s">
        <v>127</v>
      </c>
      <c r="B931" s="1">
        <v>45726</v>
      </c>
      <c r="C931" t="s">
        <v>215</v>
      </c>
      <c r="D931" t="s">
        <v>431</v>
      </c>
      <c r="E931">
        <v>3.5</v>
      </c>
      <c r="F931" t="s">
        <v>200</v>
      </c>
      <c r="G931" t="s">
        <v>1848</v>
      </c>
      <c r="H931" t="s">
        <v>2995</v>
      </c>
      <c r="I931" t="s">
        <v>4977</v>
      </c>
      <c r="J931" t="s">
        <v>4988</v>
      </c>
    </row>
    <row r="932" spans="1:10" x14ac:dyDescent="0.25">
      <c r="A932" t="s">
        <v>127</v>
      </c>
      <c r="B932" s="1">
        <v>45727</v>
      </c>
      <c r="C932" t="s">
        <v>215</v>
      </c>
      <c r="D932" t="s">
        <v>399</v>
      </c>
      <c r="E932">
        <v>3.5</v>
      </c>
      <c r="F932" t="s">
        <v>200</v>
      </c>
      <c r="G932" t="s">
        <v>1849</v>
      </c>
      <c r="H932" t="s">
        <v>5017</v>
      </c>
      <c r="I932" t="s">
        <v>5018</v>
      </c>
      <c r="J932" t="s">
        <v>5019</v>
      </c>
    </row>
    <row r="933" spans="1:10" x14ac:dyDescent="0.25">
      <c r="A933" t="s">
        <v>127</v>
      </c>
      <c r="B933" s="1">
        <v>45727</v>
      </c>
      <c r="C933" t="s">
        <v>215</v>
      </c>
      <c r="D933" t="s">
        <v>1624</v>
      </c>
      <c r="E933">
        <v>3.5</v>
      </c>
      <c r="F933" t="s">
        <v>200</v>
      </c>
      <c r="G933" t="s">
        <v>1849</v>
      </c>
      <c r="H933" t="s">
        <v>5003</v>
      </c>
      <c r="I933" t="s">
        <v>5004</v>
      </c>
      <c r="J933" t="s">
        <v>5005</v>
      </c>
    </row>
    <row r="934" spans="1:10" x14ac:dyDescent="0.25">
      <c r="A934" t="s">
        <v>127</v>
      </c>
      <c r="B934" s="1">
        <v>45727</v>
      </c>
      <c r="C934" t="s">
        <v>215</v>
      </c>
      <c r="D934" t="s">
        <v>1675</v>
      </c>
      <c r="E934">
        <v>3.5</v>
      </c>
      <c r="F934" t="s">
        <v>200</v>
      </c>
      <c r="G934" t="s">
        <v>1849</v>
      </c>
      <c r="H934" t="s">
        <v>4997</v>
      </c>
      <c r="I934" t="s">
        <v>4998</v>
      </c>
      <c r="J934" t="s">
        <v>4999</v>
      </c>
    </row>
    <row r="935" spans="1:10" x14ac:dyDescent="0.25">
      <c r="A935" t="s">
        <v>127</v>
      </c>
      <c r="B935" s="1">
        <v>45727</v>
      </c>
      <c r="C935" t="s">
        <v>215</v>
      </c>
      <c r="D935" t="s">
        <v>778</v>
      </c>
      <c r="E935">
        <v>3.5</v>
      </c>
      <c r="F935" t="s">
        <v>200</v>
      </c>
      <c r="G935" t="s">
        <v>1849</v>
      </c>
      <c r="H935" t="s">
        <v>5006</v>
      </c>
      <c r="I935" t="s">
        <v>5007</v>
      </c>
      <c r="J935" t="s">
        <v>5008</v>
      </c>
    </row>
    <row r="936" spans="1:10" x14ac:dyDescent="0.25">
      <c r="A936" t="s">
        <v>127</v>
      </c>
      <c r="B936" s="1">
        <v>45727</v>
      </c>
      <c r="C936" t="s">
        <v>215</v>
      </c>
      <c r="D936" t="s">
        <v>685</v>
      </c>
      <c r="E936">
        <v>3.5</v>
      </c>
      <c r="F936" t="s">
        <v>200</v>
      </c>
      <c r="G936" t="s">
        <v>1849</v>
      </c>
      <c r="H936" t="s">
        <v>4994</v>
      </c>
      <c r="I936" t="s">
        <v>4995</v>
      </c>
      <c r="J936" t="s">
        <v>4996</v>
      </c>
    </row>
    <row r="937" spans="1:10" x14ac:dyDescent="0.25">
      <c r="A937" t="s">
        <v>127</v>
      </c>
      <c r="B937" s="1">
        <v>45727</v>
      </c>
      <c r="C937" t="s">
        <v>215</v>
      </c>
      <c r="D937" t="s">
        <v>5009</v>
      </c>
      <c r="E937">
        <v>3.5</v>
      </c>
      <c r="F937" t="s">
        <v>200</v>
      </c>
      <c r="G937" t="s">
        <v>1849</v>
      </c>
      <c r="H937" t="s">
        <v>5010</v>
      </c>
      <c r="I937" t="s">
        <v>5011</v>
      </c>
      <c r="J937" t="s">
        <v>5012</v>
      </c>
    </row>
    <row r="938" spans="1:10" x14ac:dyDescent="0.25">
      <c r="A938" t="s">
        <v>127</v>
      </c>
      <c r="B938" s="1">
        <v>45727</v>
      </c>
      <c r="C938" t="s">
        <v>215</v>
      </c>
      <c r="D938" t="s">
        <v>5013</v>
      </c>
      <c r="E938">
        <v>3.5</v>
      </c>
      <c r="F938" t="s">
        <v>200</v>
      </c>
      <c r="G938" t="s">
        <v>1849</v>
      </c>
      <c r="H938" t="s">
        <v>5014</v>
      </c>
      <c r="I938" t="s">
        <v>5015</v>
      </c>
      <c r="J938" t="s">
        <v>5016</v>
      </c>
    </row>
    <row r="939" spans="1:10" x14ac:dyDescent="0.25">
      <c r="A939" t="s">
        <v>127</v>
      </c>
      <c r="B939" s="1">
        <v>45727</v>
      </c>
      <c r="C939" t="s">
        <v>215</v>
      </c>
      <c r="D939" t="s">
        <v>346</v>
      </c>
      <c r="E939">
        <v>3.5</v>
      </c>
      <c r="F939" t="s">
        <v>200</v>
      </c>
      <c r="G939" t="s">
        <v>1849</v>
      </c>
      <c r="H939" t="s">
        <v>5000</v>
      </c>
      <c r="I939" t="s">
        <v>5001</v>
      </c>
      <c r="J939" t="s">
        <v>5002</v>
      </c>
    </row>
    <row r="940" spans="1:10" x14ac:dyDescent="0.25">
      <c r="A940" t="s">
        <v>127</v>
      </c>
      <c r="B940" s="1">
        <v>45727</v>
      </c>
      <c r="C940" t="s">
        <v>215</v>
      </c>
      <c r="D940" t="s">
        <v>268</v>
      </c>
      <c r="E940">
        <v>3.5</v>
      </c>
      <c r="F940" t="s">
        <v>200</v>
      </c>
      <c r="G940" t="s">
        <v>1849</v>
      </c>
      <c r="H940" t="s">
        <v>5020</v>
      </c>
      <c r="I940" t="s">
        <v>5021</v>
      </c>
      <c r="J940" t="s">
        <v>5022</v>
      </c>
    </row>
    <row r="941" spans="1:10" x14ac:dyDescent="0.25">
      <c r="A941" t="s">
        <v>127</v>
      </c>
      <c r="B941" s="1">
        <v>45728</v>
      </c>
      <c r="C941" t="s">
        <v>215</v>
      </c>
      <c r="D941" t="s">
        <v>480</v>
      </c>
      <c r="E941">
        <v>3.5</v>
      </c>
      <c r="F941" t="s">
        <v>200</v>
      </c>
      <c r="G941" t="s">
        <v>1851</v>
      </c>
      <c r="H941" t="s">
        <v>5040</v>
      </c>
      <c r="I941" t="s">
        <v>5041</v>
      </c>
      <c r="J941" t="s">
        <v>5042</v>
      </c>
    </row>
    <row r="942" spans="1:10" x14ac:dyDescent="0.25">
      <c r="A942" t="s">
        <v>127</v>
      </c>
      <c r="B942" s="1">
        <v>45728</v>
      </c>
      <c r="C942" t="s">
        <v>215</v>
      </c>
      <c r="D942" t="s">
        <v>664</v>
      </c>
      <c r="E942">
        <v>3.5</v>
      </c>
      <c r="F942" t="s">
        <v>200</v>
      </c>
      <c r="G942" t="s">
        <v>1851</v>
      </c>
      <c r="H942" t="s">
        <v>5023</v>
      </c>
      <c r="I942" t="s">
        <v>5024</v>
      </c>
      <c r="J942" t="s">
        <v>5025</v>
      </c>
    </row>
    <row r="943" spans="1:10" x14ac:dyDescent="0.25">
      <c r="A943" t="s">
        <v>127</v>
      </c>
      <c r="B943" s="1">
        <v>45728</v>
      </c>
      <c r="C943" t="s">
        <v>215</v>
      </c>
      <c r="D943" t="s">
        <v>747</v>
      </c>
      <c r="E943">
        <v>3.5</v>
      </c>
      <c r="F943" t="s">
        <v>200</v>
      </c>
      <c r="G943" t="s">
        <v>1851</v>
      </c>
      <c r="H943" t="s">
        <v>5043</v>
      </c>
      <c r="I943" t="s">
        <v>5044</v>
      </c>
      <c r="J943" t="s">
        <v>5045</v>
      </c>
    </row>
    <row r="944" spans="1:10" x14ac:dyDescent="0.25">
      <c r="A944" t="s">
        <v>127</v>
      </c>
      <c r="B944" s="1">
        <v>45728</v>
      </c>
      <c r="C944" t="s">
        <v>215</v>
      </c>
      <c r="D944" t="s">
        <v>588</v>
      </c>
      <c r="E944">
        <v>3.5</v>
      </c>
      <c r="F944" t="s">
        <v>200</v>
      </c>
      <c r="G944" t="s">
        <v>1851</v>
      </c>
      <c r="H944" t="s">
        <v>5026</v>
      </c>
      <c r="I944" t="s">
        <v>5027</v>
      </c>
      <c r="J944" t="s">
        <v>5028</v>
      </c>
    </row>
    <row r="945" spans="1:10" x14ac:dyDescent="0.25">
      <c r="A945" t="s">
        <v>127</v>
      </c>
      <c r="B945" s="1">
        <v>45728</v>
      </c>
      <c r="C945" t="s">
        <v>215</v>
      </c>
      <c r="D945" t="s">
        <v>586</v>
      </c>
      <c r="E945">
        <v>3.5</v>
      </c>
      <c r="F945" t="s">
        <v>200</v>
      </c>
      <c r="G945" t="s">
        <v>1851</v>
      </c>
      <c r="H945" t="s">
        <v>5035</v>
      </c>
      <c r="I945" t="s">
        <v>5027</v>
      </c>
      <c r="J945" t="s">
        <v>5036</v>
      </c>
    </row>
    <row r="946" spans="1:10" x14ac:dyDescent="0.25">
      <c r="A946" t="s">
        <v>127</v>
      </c>
      <c r="B946" s="1">
        <v>45728</v>
      </c>
      <c r="C946" t="s">
        <v>215</v>
      </c>
      <c r="D946" t="s">
        <v>544</v>
      </c>
      <c r="E946">
        <v>3.5</v>
      </c>
      <c r="F946" t="s">
        <v>200</v>
      </c>
      <c r="G946" t="s">
        <v>1851</v>
      </c>
      <c r="H946" t="s">
        <v>5037</v>
      </c>
      <c r="I946" t="s">
        <v>5038</v>
      </c>
      <c r="J946" t="s">
        <v>5039</v>
      </c>
    </row>
    <row r="947" spans="1:10" x14ac:dyDescent="0.25">
      <c r="A947" t="s">
        <v>127</v>
      </c>
      <c r="B947" s="1">
        <v>45728</v>
      </c>
      <c r="C947" t="s">
        <v>215</v>
      </c>
      <c r="D947" t="s">
        <v>872</v>
      </c>
      <c r="E947">
        <v>3.5</v>
      </c>
      <c r="F947" t="s">
        <v>200</v>
      </c>
      <c r="G947" t="s">
        <v>1851</v>
      </c>
      <c r="H947" t="s">
        <v>5046</v>
      </c>
      <c r="I947" t="s">
        <v>5047</v>
      </c>
      <c r="J947" t="s">
        <v>5048</v>
      </c>
    </row>
    <row r="948" spans="1:10" x14ac:dyDescent="0.25">
      <c r="A948" t="s">
        <v>127</v>
      </c>
      <c r="B948" s="1">
        <v>45728</v>
      </c>
      <c r="C948" t="s">
        <v>215</v>
      </c>
      <c r="D948" t="s">
        <v>3169</v>
      </c>
      <c r="E948">
        <v>3.5</v>
      </c>
      <c r="F948" t="s">
        <v>200</v>
      </c>
      <c r="G948" t="s">
        <v>1851</v>
      </c>
      <c r="H948" t="s">
        <v>5029</v>
      </c>
      <c r="I948" t="s">
        <v>5030</v>
      </c>
      <c r="J948" t="s">
        <v>5031</v>
      </c>
    </row>
    <row r="949" spans="1:10" x14ac:dyDescent="0.25">
      <c r="A949" t="s">
        <v>127</v>
      </c>
      <c r="B949" s="1">
        <v>45728</v>
      </c>
      <c r="C949" t="s">
        <v>215</v>
      </c>
      <c r="D949" t="s">
        <v>650</v>
      </c>
      <c r="E949">
        <v>3.5</v>
      </c>
      <c r="F949" t="s">
        <v>200</v>
      </c>
      <c r="G949" t="s">
        <v>1851</v>
      </c>
      <c r="H949" t="s">
        <v>5032</v>
      </c>
      <c r="I949" t="s">
        <v>5033</v>
      </c>
      <c r="J949" t="s">
        <v>5034</v>
      </c>
    </row>
    <row r="950" spans="1:10" x14ac:dyDescent="0.25">
      <c r="A950" t="s">
        <v>127</v>
      </c>
      <c r="B950" s="1">
        <v>45729</v>
      </c>
      <c r="C950" t="s">
        <v>215</v>
      </c>
      <c r="D950" t="s">
        <v>302</v>
      </c>
      <c r="E950">
        <v>3.5</v>
      </c>
      <c r="F950" t="s">
        <v>200</v>
      </c>
      <c r="G950" t="s">
        <v>1852</v>
      </c>
      <c r="H950" t="s">
        <v>5052</v>
      </c>
      <c r="I950" t="s">
        <v>5053</v>
      </c>
      <c r="J950" t="s">
        <v>5054</v>
      </c>
    </row>
    <row r="951" spans="1:10" x14ac:dyDescent="0.25">
      <c r="A951" t="s">
        <v>127</v>
      </c>
      <c r="B951" s="1">
        <v>45729</v>
      </c>
      <c r="C951" t="s">
        <v>215</v>
      </c>
      <c r="D951" t="s">
        <v>4386</v>
      </c>
      <c r="E951">
        <v>3.5</v>
      </c>
      <c r="F951" t="s">
        <v>200</v>
      </c>
      <c r="G951" t="s">
        <v>1852</v>
      </c>
      <c r="H951" t="s">
        <v>5069</v>
      </c>
      <c r="I951" t="s">
        <v>5070</v>
      </c>
      <c r="J951" t="s">
        <v>5071</v>
      </c>
    </row>
    <row r="952" spans="1:10" x14ac:dyDescent="0.25">
      <c r="A952" t="s">
        <v>127</v>
      </c>
      <c r="B952" s="1">
        <v>45729</v>
      </c>
      <c r="C952" t="s">
        <v>215</v>
      </c>
      <c r="D952" t="s">
        <v>5062</v>
      </c>
      <c r="E952">
        <v>0</v>
      </c>
      <c r="F952" t="s">
        <v>200</v>
      </c>
      <c r="G952" t="s">
        <v>1852</v>
      </c>
      <c r="H952" t="s">
        <v>5063</v>
      </c>
      <c r="I952" t="s">
        <v>5064</v>
      </c>
      <c r="J952" t="s">
        <v>5065</v>
      </c>
    </row>
    <row r="953" spans="1:10" x14ac:dyDescent="0.25">
      <c r="A953" t="s">
        <v>127</v>
      </c>
      <c r="B953" s="1">
        <v>45729</v>
      </c>
      <c r="C953" t="s">
        <v>215</v>
      </c>
      <c r="D953" t="s">
        <v>851</v>
      </c>
      <c r="E953">
        <v>3.5</v>
      </c>
      <c r="F953" t="s">
        <v>200</v>
      </c>
      <c r="G953" t="s">
        <v>1852</v>
      </c>
      <c r="H953" t="s">
        <v>5066</v>
      </c>
      <c r="I953" t="s">
        <v>5067</v>
      </c>
      <c r="J953" t="s">
        <v>5068</v>
      </c>
    </row>
    <row r="954" spans="1:10" x14ac:dyDescent="0.25">
      <c r="A954" t="s">
        <v>127</v>
      </c>
      <c r="B954" s="1">
        <v>45729</v>
      </c>
      <c r="C954" t="s">
        <v>215</v>
      </c>
      <c r="D954" t="s">
        <v>1507</v>
      </c>
      <c r="E954">
        <v>3.5</v>
      </c>
      <c r="F954" t="s">
        <v>200</v>
      </c>
      <c r="G954" t="s">
        <v>1852</v>
      </c>
      <c r="H954" t="s">
        <v>5072</v>
      </c>
      <c r="I954" t="s">
        <v>5073</v>
      </c>
      <c r="J954" t="s">
        <v>5074</v>
      </c>
    </row>
    <row r="955" spans="1:10" x14ac:dyDescent="0.25">
      <c r="A955" t="s">
        <v>127</v>
      </c>
      <c r="B955" s="1">
        <v>45729</v>
      </c>
      <c r="C955" t="s">
        <v>215</v>
      </c>
      <c r="D955" t="s">
        <v>5055</v>
      </c>
      <c r="E955">
        <v>3.5</v>
      </c>
      <c r="F955" t="s">
        <v>200</v>
      </c>
      <c r="G955" t="s">
        <v>1852</v>
      </c>
      <c r="H955" t="s">
        <v>5056</v>
      </c>
      <c r="I955" t="s">
        <v>5057</v>
      </c>
      <c r="J955" t="s">
        <v>5058</v>
      </c>
    </row>
    <row r="956" spans="1:10" x14ac:dyDescent="0.25">
      <c r="A956" t="s">
        <v>127</v>
      </c>
      <c r="B956" s="1">
        <v>45729</v>
      </c>
      <c r="C956" t="s">
        <v>215</v>
      </c>
      <c r="D956" t="s">
        <v>512</v>
      </c>
      <c r="E956">
        <v>3.5</v>
      </c>
      <c r="F956" t="s">
        <v>200</v>
      </c>
      <c r="G956" t="s">
        <v>1852</v>
      </c>
      <c r="H956" t="s">
        <v>5059</v>
      </c>
      <c r="I956" t="s">
        <v>5060</v>
      </c>
      <c r="J956" t="s">
        <v>5061</v>
      </c>
    </row>
    <row r="957" spans="1:10" x14ac:dyDescent="0.25">
      <c r="A957" t="s">
        <v>127</v>
      </c>
      <c r="B957" s="1">
        <v>45729</v>
      </c>
      <c r="C957" t="s">
        <v>215</v>
      </c>
      <c r="D957" t="s">
        <v>418</v>
      </c>
      <c r="E957">
        <v>3.5</v>
      </c>
      <c r="F957" t="s">
        <v>200</v>
      </c>
      <c r="G957" t="s">
        <v>1852</v>
      </c>
      <c r="H957" t="s">
        <v>5049</v>
      </c>
      <c r="I957" t="s">
        <v>5050</v>
      </c>
      <c r="J957" t="s">
        <v>5051</v>
      </c>
    </row>
    <row r="958" spans="1:10" x14ac:dyDescent="0.25">
      <c r="A958" t="s">
        <v>127</v>
      </c>
      <c r="B958" s="1">
        <v>45730</v>
      </c>
      <c r="C958" t="s">
        <v>215</v>
      </c>
      <c r="D958" t="s">
        <v>531</v>
      </c>
      <c r="E958">
        <v>3.5</v>
      </c>
      <c r="F958" t="s">
        <v>200</v>
      </c>
      <c r="G958" t="s">
        <v>1853</v>
      </c>
      <c r="H958" t="s">
        <v>5087</v>
      </c>
      <c r="I958" t="s">
        <v>5088</v>
      </c>
      <c r="J958" t="s">
        <v>5089</v>
      </c>
    </row>
    <row r="959" spans="1:10" x14ac:dyDescent="0.25">
      <c r="A959" t="s">
        <v>127</v>
      </c>
      <c r="B959" s="1">
        <v>45730</v>
      </c>
      <c r="C959" t="s">
        <v>215</v>
      </c>
      <c r="D959" t="s">
        <v>586</v>
      </c>
      <c r="E959">
        <v>3.5</v>
      </c>
      <c r="F959" t="s">
        <v>200</v>
      </c>
      <c r="G959" t="s">
        <v>1853</v>
      </c>
      <c r="H959" t="s">
        <v>5081</v>
      </c>
      <c r="I959" t="s">
        <v>5082</v>
      </c>
      <c r="J959" t="s">
        <v>5083</v>
      </c>
    </row>
    <row r="960" spans="1:10" x14ac:dyDescent="0.25">
      <c r="A960" t="s">
        <v>127</v>
      </c>
      <c r="B960" s="1">
        <v>45730</v>
      </c>
      <c r="C960" t="s">
        <v>215</v>
      </c>
      <c r="D960" t="s">
        <v>5099</v>
      </c>
      <c r="E960">
        <v>3.5</v>
      </c>
      <c r="F960" t="s">
        <v>200</v>
      </c>
      <c r="G960" t="s">
        <v>1853</v>
      </c>
      <c r="H960" t="s">
        <v>5100</v>
      </c>
      <c r="I960" t="s">
        <v>5101</v>
      </c>
      <c r="J960" t="s">
        <v>5102</v>
      </c>
    </row>
    <row r="961" spans="1:10" x14ac:dyDescent="0.25">
      <c r="A961" t="s">
        <v>127</v>
      </c>
      <c r="B961" s="1">
        <v>45730</v>
      </c>
      <c r="C961" t="s">
        <v>215</v>
      </c>
      <c r="D961" t="s">
        <v>267</v>
      </c>
      <c r="E961">
        <v>3.5</v>
      </c>
      <c r="F961" t="s">
        <v>200</v>
      </c>
      <c r="G961" t="s">
        <v>1853</v>
      </c>
      <c r="H961" t="s">
        <v>5106</v>
      </c>
      <c r="I961" t="s">
        <v>5107</v>
      </c>
      <c r="J961" t="s">
        <v>5108</v>
      </c>
    </row>
    <row r="962" spans="1:10" x14ac:dyDescent="0.25">
      <c r="A962" t="s">
        <v>127</v>
      </c>
      <c r="B962" s="1">
        <v>45730</v>
      </c>
      <c r="C962" t="s">
        <v>215</v>
      </c>
      <c r="D962" t="s">
        <v>652</v>
      </c>
      <c r="E962">
        <v>3.5</v>
      </c>
      <c r="F962" t="s">
        <v>200</v>
      </c>
      <c r="G962" t="s">
        <v>1853</v>
      </c>
      <c r="H962" t="s">
        <v>5078</v>
      </c>
      <c r="I962" t="s">
        <v>5079</v>
      </c>
      <c r="J962" t="s">
        <v>5080</v>
      </c>
    </row>
    <row r="963" spans="1:10" x14ac:dyDescent="0.25">
      <c r="A963" t="s">
        <v>127</v>
      </c>
      <c r="B963" s="1">
        <v>45730</v>
      </c>
      <c r="C963" t="s">
        <v>215</v>
      </c>
      <c r="D963" t="s">
        <v>5092</v>
      </c>
      <c r="E963">
        <v>0</v>
      </c>
      <c r="F963" t="s">
        <v>200</v>
      </c>
      <c r="G963" t="s">
        <v>1853</v>
      </c>
      <c r="H963" t="s">
        <v>5093</v>
      </c>
      <c r="I963" t="s">
        <v>5094</v>
      </c>
      <c r="J963" t="s">
        <v>5095</v>
      </c>
    </row>
    <row r="964" spans="1:10" x14ac:dyDescent="0.25">
      <c r="A964" t="s">
        <v>127</v>
      </c>
      <c r="B964" s="1">
        <v>45730</v>
      </c>
      <c r="C964" t="s">
        <v>215</v>
      </c>
      <c r="D964" t="s">
        <v>5096</v>
      </c>
      <c r="E964">
        <v>0</v>
      </c>
      <c r="F964" t="s">
        <v>200</v>
      </c>
      <c r="G964" t="s">
        <v>1853</v>
      </c>
      <c r="H964" t="s">
        <v>5093</v>
      </c>
      <c r="I964" t="s">
        <v>5097</v>
      </c>
      <c r="J964" t="s">
        <v>5098</v>
      </c>
    </row>
    <row r="965" spans="1:10" x14ac:dyDescent="0.25">
      <c r="A965" t="s">
        <v>127</v>
      </c>
      <c r="B965" s="1">
        <v>45730</v>
      </c>
      <c r="C965" t="s">
        <v>215</v>
      </c>
      <c r="D965" t="s">
        <v>544</v>
      </c>
      <c r="E965">
        <v>3.5</v>
      </c>
      <c r="F965" t="s">
        <v>200</v>
      </c>
      <c r="G965" t="s">
        <v>1853</v>
      </c>
      <c r="H965" t="s">
        <v>5084</v>
      </c>
      <c r="I965" t="s">
        <v>5085</v>
      </c>
      <c r="J965" t="s">
        <v>5086</v>
      </c>
    </row>
    <row r="966" spans="1:10" x14ac:dyDescent="0.25">
      <c r="A966" t="s">
        <v>127</v>
      </c>
      <c r="B966" s="1">
        <v>45730</v>
      </c>
      <c r="C966" t="s">
        <v>215</v>
      </c>
      <c r="D966" t="s">
        <v>931</v>
      </c>
      <c r="E966">
        <v>3.5</v>
      </c>
      <c r="F966" t="s">
        <v>200</v>
      </c>
      <c r="G966" t="s">
        <v>1853</v>
      </c>
      <c r="H966" t="s">
        <v>5075</v>
      </c>
      <c r="I966" t="s">
        <v>5076</v>
      </c>
      <c r="J966" t="s">
        <v>5077</v>
      </c>
    </row>
    <row r="967" spans="1:10" x14ac:dyDescent="0.25">
      <c r="A967" t="s">
        <v>127</v>
      </c>
      <c r="B967" s="1">
        <v>45730</v>
      </c>
      <c r="C967" t="s">
        <v>215</v>
      </c>
      <c r="D967" t="s">
        <v>588</v>
      </c>
      <c r="E967">
        <v>3.5</v>
      </c>
      <c r="F967" t="s">
        <v>200</v>
      </c>
      <c r="G967" t="s">
        <v>1853</v>
      </c>
      <c r="H967" t="s">
        <v>5090</v>
      </c>
      <c r="I967" t="s">
        <v>5082</v>
      </c>
      <c r="J967" t="s">
        <v>5091</v>
      </c>
    </row>
    <row r="968" spans="1:10" x14ac:dyDescent="0.25">
      <c r="A968" t="s">
        <v>127</v>
      </c>
      <c r="B968" s="1">
        <v>45730</v>
      </c>
      <c r="C968" t="s">
        <v>215</v>
      </c>
      <c r="D968" t="s">
        <v>622</v>
      </c>
      <c r="E968">
        <v>3.5</v>
      </c>
      <c r="F968" t="s">
        <v>200</v>
      </c>
      <c r="G968" t="s">
        <v>1853</v>
      </c>
      <c r="H968" t="s">
        <v>5103</v>
      </c>
      <c r="I968" t="s">
        <v>5104</v>
      </c>
      <c r="J968" t="s">
        <v>5105</v>
      </c>
    </row>
    <row r="969" spans="1:10" x14ac:dyDescent="0.25">
      <c r="A969" t="s">
        <v>127</v>
      </c>
      <c r="B969" s="1">
        <v>45726</v>
      </c>
      <c r="C969" t="s">
        <v>263</v>
      </c>
      <c r="D969" t="s">
        <v>349</v>
      </c>
      <c r="E969">
        <v>0</v>
      </c>
      <c r="F969" t="s">
        <v>153</v>
      </c>
      <c r="G969" t="s">
        <v>1854</v>
      </c>
      <c r="H969" t="s">
        <v>5126</v>
      </c>
      <c r="I969" t="s">
        <v>5127</v>
      </c>
      <c r="J969" t="s">
        <v>5128</v>
      </c>
    </row>
    <row r="970" spans="1:10" x14ac:dyDescent="0.25">
      <c r="A970" t="s">
        <v>127</v>
      </c>
      <c r="B970" s="1">
        <v>45726</v>
      </c>
      <c r="C970" t="s">
        <v>263</v>
      </c>
      <c r="D970" t="s">
        <v>603</v>
      </c>
      <c r="E970">
        <v>3.5</v>
      </c>
      <c r="F970" t="s">
        <v>153</v>
      </c>
      <c r="G970" t="s">
        <v>1854</v>
      </c>
      <c r="H970" t="s">
        <v>5129</v>
      </c>
      <c r="I970" t="s">
        <v>5124</v>
      </c>
      <c r="J970" t="s">
        <v>5130</v>
      </c>
    </row>
    <row r="971" spans="1:10" x14ac:dyDescent="0.25">
      <c r="A971" t="s">
        <v>127</v>
      </c>
      <c r="B971" s="1">
        <v>45726</v>
      </c>
      <c r="C971" t="s">
        <v>263</v>
      </c>
      <c r="D971" t="s">
        <v>687</v>
      </c>
      <c r="E971">
        <v>3.5</v>
      </c>
      <c r="F971" t="s">
        <v>153</v>
      </c>
      <c r="G971" t="s">
        <v>1854</v>
      </c>
      <c r="H971" t="s">
        <v>5134</v>
      </c>
      <c r="I971" t="s">
        <v>5135</v>
      </c>
      <c r="J971" t="s">
        <v>5136</v>
      </c>
    </row>
    <row r="972" spans="1:10" x14ac:dyDescent="0.25">
      <c r="A972" t="s">
        <v>127</v>
      </c>
      <c r="B972" s="1">
        <v>45726</v>
      </c>
      <c r="C972" t="s">
        <v>263</v>
      </c>
      <c r="D972" t="s">
        <v>863</v>
      </c>
      <c r="E972">
        <v>3.5</v>
      </c>
      <c r="F972" t="s">
        <v>153</v>
      </c>
      <c r="G972" t="s">
        <v>1854</v>
      </c>
      <c r="H972" t="s">
        <v>5115</v>
      </c>
      <c r="I972" t="s">
        <v>5116</v>
      </c>
      <c r="J972" t="s">
        <v>5117</v>
      </c>
    </row>
    <row r="973" spans="1:10" x14ac:dyDescent="0.25">
      <c r="A973" t="s">
        <v>127</v>
      </c>
      <c r="B973" s="1">
        <v>45726</v>
      </c>
      <c r="C973" t="s">
        <v>263</v>
      </c>
      <c r="D973" t="s">
        <v>3329</v>
      </c>
      <c r="E973">
        <v>3.5</v>
      </c>
      <c r="F973" t="s">
        <v>153</v>
      </c>
      <c r="G973" t="s">
        <v>1854</v>
      </c>
      <c r="H973" t="s">
        <v>5112</v>
      </c>
      <c r="I973" t="s">
        <v>5113</v>
      </c>
      <c r="J973" t="s">
        <v>5114</v>
      </c>
    </row>
    <row r="974" spans="1:10" x14ac:dyDescent="0.25">
      <c r="A974" t="s">
        <v>127</v>
      </c>
      <c r="B974" s="1">
        <v>45726</v>
      </c>
      <c r="C974" t="s">
        <v>263</v>
      </c>
      <c r="D974" t="s">
        <v>1470</v>
      </c>
      <c r="E974">
        <v>3.5</v>
      </c>
      <c r="F974" t="s">
        <v>153</v>
      </c>
      <c r="G974" t="s">
        <v>1854</v>
      </c>
      <c r="H974" t="s">
        <v>3003</v>
      </c>
      <c r="I974" t="s">
        <v>5118</v>
      </c>
      <c r="J974" t="s">
        <v>5119</v>
      </c>
    </row>
    <row r="975" spans="1:10" x14ac:dyDescent="0.25">
      <c r="A975" t="s">
        <v>127</v>
      </c>
      <c r="B975" s="1">
        <v>45726</v>
      </c>
      <c r="C975" t="s">
        <v>263</v>
      </c>
      <c r="D975" t="s">
        <v>5137</v>
      </c>
      <c r="E975">
        <v>0</v>
      </c>
      <c r="F975" t="s">
        <v>153</v>
      </c>
      <c r="G975" t="s">
        <v>1854</v>
      </c>
      <c r="H975" t="s">
        <v>5138</v>
      </c>
      <c r="I975" t="s">
        <v>5139</v>
      </c>
      <c r="J975" t="s">
        <v>5140</v>
      </c>
    </row>
    <row r="976" spans="1:10" x14ac:dyDescent="0.25">
      <c r="A976" t="s">
        <v>127</v>
      </c>
      <c r="B976" s="1">
        <v>45726</v>
      </c>
      <c r="C976" t="s">
        <v>263</v>
      </c>
      <c r="D976" t="s">
        <v>4397</v>
      </c>
      <c r="E976">
        <v>3.5</v>
      </c>
      <c r="F976" t="s">
        <v>153</v>
      </c>
      <c r="G976" t="s">
        <v>1854</v>
      </c>
      <c r="H976" t="s">
        <v>5131</v>
      </c>
      <c r="I976" t="s">
        <v>5132</v>
      </c>
      <c r="J976" t="s">
        <v>5133</v>
      </c>
    </row>
    <row r="977" spans="1:10" x14ac:dyDescent="0.25">
      <c r="A977" t="s">
        <v>127</v>
      </c>
      <c r="B977" s="1">
        <v>45726</v>
      </c>
      <c r="C977" t="s">
        <v>263</v>
      </c>
      <c r="D977" t="s">
        <v>244</v>
      </c>
      <c r="E977">
        <v>3.5</v>
      </c>
      <c r="F977" t="s">
        <v>153</v>
      </c>
      <c r="G977" t="s">
        <v>1854</v>
      </c>
      <c r="H977" t="s">
        <v>5109</v>
      </c>
      <c r="I977" t="s">
        <v>5110</v>
      </c>
      <c r="J977" t="s">
        <v>5111</v>
      </c>
    </row>
    <row r="978" spans="1:10" x14ac:dyDescent="0.25">
      <c r="A978" t="s">
        <v>127</v>
      </c>
      <c r="B978" s="1">
        <v>45726</v>
      </c>
      <c r="C978" t="s">
        <v>263</v>
      </c>
      <c r="D978" t="s">
        <v>321</v>
      </c>
      <c r="E978">
        <v>3.5</v>
      </c>
      <c r="F978" t="s">
        <v>153</v>
      </c>
      <c r="G978" t="s">
        <v>1854</v>
      </c>
      <c r="H978" t="s">
        <v>5123</v>
      </c>
      <c r="I978" t="s">
        <v>5124</v>
      </c>
      <c r="J978" t="s">
        <v>5125</v>
      </c>
    </row>
    <row r="979" spans="1:10" x14ac:dyDescent="0.25">
      <c r="A979" t="s">
        <v>127</v>
      </c>
      <c r="B979" s="1">
        <v>45726</v>
      </c>
      <c r="C979" t="s">
        <v>263</v>
      </c>
      <c r="D979" t="s">
        <v>557</v>
      </c>
      <c r="E979">
        <v>3.5</v>
      </c>
      <c r="F979" t="s">
        <v>153</v>
      </c>
      <c r="G979" t="s">
        <v>1854</v>
      </c>
      <c r="H979" t="s">
        <v>5120</v>
      </c>
      <c r="I979" t="s">
        <v>5121</v>
      </c>
      <c r="J979" t="s">
        <v>5122</v>
      </c>
    </row>
    <row r="980" spans="1:10" x14ac:dyDescent="0.25">
      <c r="A980" t="s">
        <v>127</v>
      </c>
      <c r="B980" s="1">
        <v>45727</v>
      </c>
      <c r="C980" t="s">
        <v>263</v>
      </c>
      <c r="D980" t="s">
        <v>437</v>
      </c>
      <c r="E980">
        <v>3.5</v>
      </c>
      <c r="F980" t="s">
        <v>153</v>
      </c>
      <c r="G980" t="s">
        <v>1855</v>
      </c>
      <c r="H980" t="s">
        <v>5147</v>
      </c>
      <c r="I980" t="s">
        <v>5148</v>
      </c>
      <c r="J980" t="s">
        <v>5149</v>
      </c>
    </row>
    <row r="981" spans="1:10" x14ac:dyDescent="0.25">
      <c r="A981" t="s">
        <v>127</v>
      </c>
      <c r="B981" s="1">
        <v>45727</v>
      </c>
      <c r="C981" t="s">
        <v>263</v>
      </c>
      <c r="D981" t="s">
        <v>711</v>
      </c>
      <c r="E981">
        <v>3.5</v>
      </c>
      <c r="F981" t="s">
        <v>153</v>
      </c>
      <c r="G981" t="s">
        <v>1855</v>
      </c>
      <c r="H981" t="s">
        <v>5141</v>
      </c>
      <c r="I981" t="s">
        <v>5142</v>
      </c>
      <c r="J981" t="s">
        <v>5165</v>
      </c>
    </row>
    <row r="982" spans="1:10" x14ac:dyDescent="0.25">
      <c r="A982" t="s">
        <v>127</v>
      </c>
      <c r="B982" s="1">
        <v>45727</v>
      </c>
      <c r="C982" t="s">
        <v>263</v>
      </c>
      <c r="D982" t="s">
        <v>441</v>
      </c>
      <c r="E982">
        <v>3.5</v>
      </c>
      <c r="F982" t="s">
        <v>153</v>
      </c>
      <c r="G982" t="s">
        <v>1855</v>
      </c>
      <c r="H982" t="s">
        <v>5162</v>
      </c>
      <c r="I982" t="s">
        <v>5163</v>
      </c>
      <c r="J982" t="s">
        <v>5164</v>
      </c>
    </row>
    <row r="983" spans="1:10" x14ac:dyDescent="0.25">
      <c r="A983" t="s">
        <v>127</v>
      </c>
      <c r="B983" s="1">
        <v>45727</v>
      </c>
      <c r="C983" t="s">
        <v>263</v>
      </c>
      <c r="D983" t="s">
        <v>1654</v>
      </c>
      <c r="E983">
        <v>3.5</v>
      </c>
      <c r="F983" t="s">
        <v>153</v>
      </c>
      <c r="G983" t="s">
        <v>1855</v>
      </c>
      <c r="H983" t="s">
        <v>5144</v>
      </c>
      <c r="I983" t="s">
        <v>5145</v>
      </c>
      <c r="J983" t="s">
        <v>5146</v>
      </c>
    </row>
    <row r="984" spans="1:10" x14ac:dyDescent="0.25">
      <c r="A984" t="s">
        <v>127</v>
      </c>
      <c r="B984" s="1">
        <v>45727</v>
      </c>
      <c r="C984" t="s">
        <v>263</v>
      </c>
      <c r="D984" t="s">
        <v>1438</v>
      </c>
      <c r="E984">
        <v>3.5</v>
      </c>
      <c r="F984" t="s">
        <v>153</v>
      </c>
      <c r="G984" t="s">
        <v>1855</v>
      </c>
      <c r="H984" t="s">
        <v>5153</v>
      </c>
      <c r="I984" t="s">
        <v>5154</v>
      </c>
      <c r="J984" t="s">
        <v>5155</v>
      </c>
    </row>
    <row r="985" spans="1:10" x14ac:dyDescent="0.25">
      <c r="A985" t="s">
        <v>127</v>
      </c>
      <c r="B985" s="1">
        <v>45727</v>
      </c>
      <c r="C985" t="s">
        <v>263</v>
      </c>
      <c r="D985" t="s">
        <v>755</v>
      </c>
      <c r="E985">
        <v>3.5</v>
      </c>
      <c r="F985" t="s">
        <v>153</v>
      </c>
      <c r="G985" t="s">
        <v>1855</v>
      </c>
      <c r="H985" t="s">
        <v>5141</v>
      </c>
      <c r="I985" t="s">
        <v>5142</v>
      </c>
      <c r="J985" t="s">
        <v>5143</v>
      </c>
    </row>
    <row r="986" spans="1:10" x14ac:dyDescent="0.25">
      <c r="A986" t="s">
        <v>127</v>
      </c>
      <c r="B986" s="1">
        <v>45727</v>
      </c>
      <c r="C986" t="s">
        <v>263</v>
      </c>
      <c r="D986" t="s">
        <v>1496</v>
      </c>
      <c r="E986">
        <v>3.5</v>
      </c>
      <c r="F986" t="s">
        <v>153</v>
      </c>
      <c r="G986" t="s">
        <v>1855</v>
      </c>
      <c r="H986" t="s">
        <v>5156</v>
      </c>
      <c r="I986" t="s">
        <v>5157</v>
      </c>
      <c r="J986" t="s">
        <v>5158</v>
      </c>
    </row>
    <row r="987" spans="1:10" x14ac:dyDescent="0.25">
      <c r="A987" t="s">
        <v>127</v>
      </c>
      <c r="B987" s="1">
        <v>45727</v>
      </c>
      <c r="C987" t="s">
        <v>263</v>
      </c>
      <c r="D987" t="s">
        <v>5150</v>
      </c>
      <c r="E987">
        <v>3.5</v>
      </c>
      <c r="F987" t="s">
        <v>153</v>
      </c>
      <c r="G987" t="s">
        <v>1855</v>
      </c>
      <c r="H987" t="s">
        <v>5151</v>
      </c>
      <c r="I987" t="s">
        <v>5152</v>
      </c>
      <c r="J987" t="s">
        <v>5152</v>
      </c>
    </row>
    <row r="988" spans="1:10" x14ac:dyDescent="0.25">
      <c r="A988" t="s">
        <v>127</v>
      </c>
      <c r="B988" s="1">
        <v>45727</v>
      </c>
      <c r="C988" t="s">
        <v>263</v>
      </c>
      <c r="D988" t="s">
        <v>1490</v>
      </c>
      <c r="E988">
        <v>3.5</v>
      </c>
      <c r="F988" t="s">
        <v>153</v>
      </c>
      <c r="G988" t="s">
        <v>1855</v>
      </c>
      <c r="H988" t="s">
        <v>5159</v>
      </c>
      <c r="I988" t="s">
        <v>5160</v>
      </c>
      <c r="J988" t="s">
        <v>5161</v>
      </c>
    </row>
    <row r="989" spans="1:10" x14ac:dyDescent="0.25">
      <c r="A989" t="s">
        <v>127</v>
      </c>
      <c r="B989" s="1">
        <v>45728</v>
      </c>
      <c r="C989" t="s">
        <v>263</v>
      </c>
      <c r="D989" t="s">
        <v>555</v>
      </c>
      <c r="E989">
        <v>3.5</v>
      </c>
      <c r="F989" t="s">
        <v>153</v>
      </c>
      <c r="G989" t="s">
        <v>1856</v>
      </c>
      <c r="H989" t="s">
        <v>5180</v>
      </c>
      <c r="I989" t="s">
        <v>5195</v>
      </c>
      <c r="J989" t="s">
        <v>5196</v>
      </c>
    </row>
    <row r="990" spans="1:10" x14ac:dyDescent="0.25">
      <c r="A990" t="s">
        <v>127</v>
      </c>
      <c r="B990" s="1">
        <v>45728</v>
      </c>
      <c r="C990" t="s">
        <v>263</v>
      </c>
      <c r="D990" t="s">
        <v>515</v>
      </c>
      <c r="E990">
        <v>3.5</v>
      </c>
      <c r="F990" t="s">
        <v>153</v>
      </c>
      <c r="G990" t="s">
        <v>1856</v>
      </c>
      <c r="H990" t="s">
        <v>5180</v>
      </c>
      <c r="I990" t="s">
        <v>5181</v>
      </c>
      <c r="J990" t="s">
        <v>5182</v>
      </c>
    </row>
    <row r="991" spans="1:10" x14ac:dyDescent="0.25">
      <c r="A991" t="s">
        <v>127</v>
      </c>
      <c r="B991" s="1">
        <v>45728</v>
      </c>
      <c r="C991" t="s">
        <v>263</v>
      </c>
      <c r="D991" t="s">
        <v>931</v>
      </c>
      <c r="E991">
        <v>3.5</v>
      </c>
      <c r="F991" t="s">
        <v>153</v>
      </c>
      <c r="G991" t="s">
        <v>1856</v>
      </c>
      <c r="H991" t="s">
        <v>5169</v>
      </c>
      <c r="I991" t="s">
        <v>5170</v>
      </c>
      <c r="J991" t="s">
        <v>5171</v>
      </c>
    </row>
    <row r="992" spans="1:10" x14ac:dyDescent="0.25">
      <c r="A992" t="s">
        <v>127</v>
      </c>
      <c r="B992" s="1">
        <v>45728</v>
      </c>
      <c r="C992" t="s">
        <v>263</v>
      </c>
      <c r="D992" t="s">
        <v>711</v>
      </c>
      <c r="E992">
        <v>3.5</v>
      </c>
      <c r="F992" t="s">
        <v>153</v>
      </c>
      <c r="G992" t="s">
        <v>1856</v>
      </c>
      <c r="H992" t="s">
        <v>5183</v>
      </c>
      <c r="I992" t="s">
        <v>5186</v>
      </c>
      <c r="J992" t="s">
        <v>5187</v>
      </c>
    </row>
    <row r="993" spans="1:10" x14ac:dyDescent="0.25">
      <c r="A993" t="s">
        <v>127</v>
      </c>
      <c r="B993" s="1">
        <v>45728</v>
      </c>
      <c r="C993" t="s">
        <v>263</v>
      </c>
      <c r="D993" t="s">
        <v>1515</v>
      </c>
      <c r="E993">
        <v>3.5</v>
      </c>
      <c r="F993" t="s">
        <v>153</v>
      </c>
      <c r="G993" t="s">
        <v>1856</v>
      </c>
      <c r="H993" t="s">
        <v>5188</v>
      </c>
      <c r="I993" t="s">
        <v>5189</v>
      </c>
      <c r="J993" t="s">
        <v>5190</v>
      </c>
    </row>
    <row r="994" spans="1:10" x14ac:dyDescent="0.25">
      <c r="A994" t="s">
        <v>127</v>
      </c>
      <c r="B994" s="1">
        <v>45728</v>
      </c>
      <c r="C994" t="s">
        <v>263</v>
      </c>
      <c r="D994" t="s">
        <v>488</v>
      </c>
      <c r="E994">
        <v>3.5</v>
      </c>
      <c r="F994" t="s">
        <v>153</v>
      </c>
      <c r="G994" t="s">
        <v>1856</v>
      </c>
      <c r="H994" t="s">
        <v>5166</v>
      </c>
      <c r="I994" t="s">
        <v>5167</v>
      </c>
      <c r="J994" t="s">
        <v>5168</v>
      </c>
    </row>
    <row r="995" spans="1:10" x14ac:dyDescent="0.25">
      <c r="A995" t="s">
        <v>127</v>
      </c>
      <c r="B995" s="1">
        <v>45728</v>
      </c>
      <c r="C995" t="s">
        <v>263</v>
      </c>
      <c r="D995" t="s">
        <v>916</v>
      </c>
      <c r="E995">
        <v>3.5</v>
      </c>
      <c r="F995" t="s">
        <v>153</v>
      </c>
      <c r="G995" t="s">
        <v>1856</v>
      </c>
      <c r="H995" t="s">
        <v>5191</v>
      </c>
      <c r="I995" t="s">
        <v>5192</v>
      </c>
      <c r="J995" t="s">
        <v>5193</v>
      </c>
    </row>
    <row r="996" spans="1:10" x14ac:dyDescent="0.25">
      <c r="A996" t="s">
        <v>127</v>
      </c>
      <c r="B996" s="1">
        <v>45728</v>
      </c>
      <c r="C996" t="s">
        <v>263</v>
      </c>
      <c r="D996" t="s">
        <v>5175</v>
      </c>
      <c r="E996">
        <v>3.5</v>
      </c>
      <c r="F996" t="s">
        <v>153</v>
      </c>
      <c r="G996" t="s">
        <v>1856</v>
      </c>
      <c r="H996" t="s">
        <v>5176</v>
      </c>
      <c r="I996" t="s">
        <v>5177</v>
      </c>
      <c r="J996" t="s">
        <v>5178</v>
      </c>
    </row>
    <row r="997" spans="1:10" x14ac:dyDescent="0.25">
      <c r="A997" t="s">
        <v>127</v>
      </c>
      <c r="B997" s="1">
        <v>45728</v>
      </c>
      <c r="C997" t="s">
        <v>263</v>
      </c>
      <c r="D997" t="s">
        <v>362</v>
      </c>
      <c r="E997">
        <v>3.5</v>
      </c>
      <c r="F997" t="s">
        <v>153</v>
      </c>
      <c r="G997" t="s">
        <v>1856</v>
      </c>
      <c r="H997" t="s">
        <v>4826</v>
      </c>
      <c r="I997" t="s">
        <v>5173</v>
      </c>
      <c r="J997" t="s">
        <v>5179</v>
      </c>
    </row>
    <row r="998" spans="1:10" x14ac:dyDescent="0.25">
      <c r="A998" t="s">
        <v>127</v>
      </c>
      <c r="B998" s="1">
        <v>45728</v>
      </c>
      <c r="C998" t="s">
        <v>263</v>
      </c>
      <c r="D998" t="s">
        <v>502</v>
      </c>
      <c r="E998">
        <v>3.5</v>
      </c>
      <c r="F998" t="s">
        <v>153</v>
      </c>
      <c r="G998" t="s">
        <v>1856</v>
      </c>
      <c r="H998" t="s">
        <v>5183</v>
      </c>
      <c r="I998" t="s">
        <v>5184</v>
      </c>
      <c r="J998" t="s">
        <v>5185</v>
      </c>
    </row>
    <row r="999" spans="1:10" x14ac:dyDescent="0.25">
      <c r="A999" t="s">
        <v>127</v>
      </c>
      <c r="B999" s="1">
        <v>45728</v>
      </c>
      <c r="C999" t="s">
        <v>263</v>
      </c>
      <c r="D999" t="s">
        <v>1612</v>
      </c>
      <c r="E999">
        <v>3.5</v>
      </c>
      <c r="F999" t="s">
        <v>153</v>
      </c>
      <c r="G999" t="s">
        <v>1856</v>
      </c>
      <c r="H999" t="s">
        <v>5172</v>
      </c>
      <c r="I999" t="s">
        <v>5173</v>
      </c>
      <c r="J999" t="s">
        <v>5174</v>
      </c>
    </row>
    <row r="1000" spans="1:10" x14ac:dyDescent="0.25">
      <c r="A1000" t="s">
        <v>127</v>
      </c>
      <c r="B1000" s="1">
        <v>45728</v>
      </c>
      <c r="C1000" t="s">
        <v>263</v>
      </c>
      <c r="D1000" t="s">
        <v>622</v>
      </c>
      <c r="E1000">
        <v>3.5</v>
      </c>
      <c r="F1000" t="s">
        <v>153</v>
      </c>
      <c r="G1000" t="s">
        <v>1856</v>
      </c>
      <c r="H1000" t="s">
        <v>5191</v>
      </c>
      <c r="I1000" t="s">
        <v>5194</v>
      </c>
      <c r="J1000" t="s">
        <v>5194</v>
      </c>
    </row>
    <row r="1001" spans="1:10" x14ac:dyDescent="0.25">
      <c r="A1001" t="s">
        <v>127</v>
      </c>
      <c r="B1001" s="1">
        <v>45729</v>
      </c>
      <c r="C1001" t="s">
        <v>263</v>
      </c>
      <c r="D1001" t="s">
        <v>5221</v>
      </c>
      <c r="E1001">
        <v>3.5</v>
      </c>
      <c r="F1001" t="s">
        <v>153</v>
      </c>
      <c r="G1001" t="s">
        <v>1857</v>
      </c>
      <c r="H1001" t="s">
        <v>5222</v>
      </c>
      <c r="I1001" t="s">
        <v>5223</v>
      </c>
      <c r="J1001" t="s">
        <v>5224</v>
      </c>
    </row>
    <row r="1002" spans="1:10" x14ac:dyDescent="0.25">
      <c r="A1002" t="s">
        <v>127</v>
      </c>
      <c r="B1002" s="1">
        <v>45729</v>
      </c>
      <c r="C1002" t="s">
        <v>263</v>
      </c>
      <c r="D1002" t="s">
        <v>1456</v>
      </c>
      <c r="E1002">
        <v>3.5</v>
      </c>
      <c r="F1002" t="s">
        <v>153</v>
      </c>
      <c r="G1002" t="s">
        <v>1857</v>
      </c>
      <c r="H1002" t="s">
        <v>5211</v>
      </c>
      <c r="I1002" t="s">
        <v>5212</v>
      </c>
      <c r="J1002" t="s">
        <v>5213</v>
      </c>
    </row>
    <row r="1003" spans="1:10" x14ac:dyDescent="0.25">
      <c r="A1003" t="s">
        <v>127</v>
      </c>
      <c r="B1003" s="1">
        <v>45729</v>
      </c>
      <c r="C1003" t="s">
        <v>263</v>
      </c>
      <c r="D1003" t="s">
        <v>562</v>
      </c>
      <c r="E1003">
        <v>3.5</v>
      </c>
      <c r="F1003" t="s">
        <v>153</v>
      </c>
      <c r="G1003" t="s">
        <v>1857</v>
      </c>
      <c r="H1003" t="s">
        <v>5200</v>
      </c>
      <c r="I1003" t="s">
        <v>5201</v>
      </c>
      <c r="J1003" t="s">
        <v>5202</v>
      </c>
    </row>
    <row r="1004" spans="1:10" x14ac:dyDescent="0.25">
      <c r="A1004" t="s">
        <v>127</v>
      </c>
      <c r="B1004" s="1">
        <v>45729</v>
      </c>
      <c r="C1004" t="s">
        <v>263</v>
      </c>
      <c r="D1004" t="s">
        <v>5207</v>
      </c>
      <c r="E1004">
        <v>3.5</v>
      </c>
      <c r="F1004" t="s">
        <v>153</v>
      </c>
      <c r="G1004" t="s">
        <v>1857</v>
      </c>
      <c r="H1004" t="s">
        <v>5208</v>
      </c>
      <c r="I1004" t="s">
        <v>5209</v>
      </c>
      <c r="J1004" t="s">
        <v>5210</v>
      </c>
    </row>
    <row r="1005" spans="1:10" x14ac:dyDescent="0.25">
      <c r="A1005" t="s">
        <v>127</v>
      </c>
      <c r="B1005" s="1">
        <v>45729</v>
      </c>
      <c r="C1005" t="s">
        <v>263</v>
      </c>
      <c r="D1005" t="s">
        <v>3912</v>
      </c>
      <c r="E1005">
        <v>3.5</v>
      </c>
      <c r="F1005" t="s">
        <v>153</v>
      </c>
      <c r="G1005" t="s">
        <v>1857</v>
      </c>
      <c r="H1005" t="s">
        <v>5228</v>
      </c>
      <c r="I1005" t="s">
        <v>5229</v>
      </c>
      <c r="J1005" t="s">
        <v>5230</v>
      </c>
    </row>
    <row r="1006" spans="1:10" x14ac:dyDescent="0.25">
      <c r="A1006" t="s">
        <v>127</v>
      </c>
      <c r="B1006" s="1">
        <v>45729</v>
      </c>
      <c r="C1006" t="s">
        <v>263</v>
      </c>
      <c r="D1006" t="s">
        <v>5203</v>
      </c>
      <c r="E1006">
        <v>3.5</v>
      </c>
      <c r="F1006" t="s">
        <v>153</v>
      </c>
      <c r="G1006" t="s">
        <v>1857</v>
      </c>
      <c r="H1006" t="s">
        <v>5204</v>
      </c>
      <c r="I1006" t="s">
        <v>5205</v>
      </c>
      <c r="J1006" t="s">
        <v>5206</v>
      </c>
    </row>
    <row r="1007" spans="1:10" x14ac:dyDescent="0.25">
      <c r="A1007" t="s">
        <v>127</v>
      </c>
      <c r="B1007" s="1">
        <v>45729</v>
      </c>
      <c r="C1007" t="s">
        <v>263</v>
      </c>
      <c r="D1007" t="s">
        <v>1481</v>
      </c>
      <c r="E1007">
        <v>3.5</v>
      </c>
      <c r="F1007" t="s">
        <v>153</v>
      </c>
      <c r="G1007" t="s">
        <v>1857</v>
      </c>
      <c r="H1007" t="s">
        <v>5225</v>
      </c>
      <c r="I1007" t="s">
        <v>5226</v>
      </c>
      <c r="J1007" t="s">
        <v>5227</v>
      </c>
    </row>
    <row r="1008" spans="1:10" x14ac:dyDescent="0.25">
      <c r="A1008" t="s">
        <v>127</v>
      </c>
      <c r="B1008" s="1">
        <v>45729</v>
      </c>
      <c r="C1008" t="s">
        <v>263</v>
      </c>
      <c r="D1008" t="s">
        <v>552</v>
      </c>
      <c r="E1008">
        <v>3.5</v>
      </c>
      <c r="F1008" t="s">
        <v>153</v>
      </c>
      <c r="G1008" t="s">
        <v>1857</v>
      </c>
      <c r="H1008" t="s">
        <v>5197</v>
      </c>
      <c r="I1008" t="s">
        <v>5198</v>
      </c>
      <c r="J1008" t="s">
        <v>5199</v>
      </c>
    </row>
    <row r="1009" spans="1:10" x14ac:dyDescent="0.25">
      <c r="A1009" t="s">
        <v>127</v>
      </c>
      <c r="B1009" s="1">
        <v>45729</v>
      </c>
      <c r="C1009" t="s">
        <v>263</v>
      </c>
      <c r="D1009" t="s">
        <v>915</v>
      </c>
      <c r="E1009">
        <v>3.5</v>
      </c>
      <c r="F1009" t="s">
        <v>153</v>
      </c>
      <c r="G1009" t="s">
        <v>1857</v>
      </c>
      <c r="H1009" t="s">
        <v>5218</v>
      </c>
      <c r="I1009" t="s">
        <v>5219</v>
      </c>
      <c r="J1009" t="s">
        <v>5220</v>
      </c>
    </row>
    <row r="1010" spans="1:10" x14ac:dyDescent="0.25">
      <c r="A1010" t="s">
        <v>127</v>
      </c>
      <c r="B1010" s="1">
        <v>45729</v>
      </c>
      <c r="C1010" t="s">
        <v>263</v>
      </c>
      <c r="D1010" t="s">
        <v>843</v>
      </c>
      <c r="E1010">
        <v>3.5</v>
      </c>
      <c r="F1010" t="s">
        <v>153</v>
      </c>
      <c r="G1010" t="s">
        <v>1857</v>
      </c>
      <c r="H1010" t="s">
        <v>5200</v>
      </c>
      <c r="I1010" t="s">
        <v>5214</v>
      </c>
      <c r="J1010" t="s">
        <v>5215</v>
      </c>
    </row>
    <row r="1011" spans="1:10" x14ac:dyDescent="0.25">
      <c r="A1011" t="s">
        <v>127</v>
      </c>
      <c r="B1011" s="1">
        <v>45729</v>
      </c>
      <c r="C1011" t="s">
        <v>263</v>
      </c>
      <c r="D1011" t="s">
        <v>253</v>
      </c>
      <c r="E1011">
        <v>3.5</v>
      </c>
      <c r="F1011" t="s">
        <v>153</v>
      </c>
      <c r="G1011" t="s">
        <v>1857</v>
      </c>
      <c r="H1011" t="s">
        <v>5197</v>
      </c>
      <c r="I1011" t="s">
        <v>5216</v>
      </c>
      <c r="J1011" t="s">
        <v>5217</v>
      </c>
    </row>
    <row r="1012" spans="1:10" x14ac:dyDescent="0.25">
      <c r="A1012" t="s">
        <v>127</v>
      </c>
      <c r="B1012" s="1">
        <v>45727</v>
      </c>
      <c r="C1012" t="s">
        <v>145</v>
      </c>
      <c r="D1012" t="s">
        <v>478</v>
      </c>
      <c r="E1012">
        <v>3.5</v>
      </c>
      <c r="F1012" t="s">
        <v>146</v>
      </c>
      <c r="G1012" t="s">
        <v>1858</v>
      </c>
      <c r="H1012" t="s">
        <v>5241</v>
      </c>
      <c r="I1012" t="s">
        <v>5242</v>
      </c>
      <c r="J1012" t="s">
        <v>5243</v>
      </c>
    </row>
    <row r="1013" spans="1:10" x14ac:dyDescent="0.25">
      <c r="A1013" t="s">
        <v>127</v>
      </c>
      <c r="B1013" s="1">
        <v>45727</v>
      </c>
      <c r="C1013" t="s">
        <v>145</v>
      </c>
      <c r="D1013" t="s">
        <v>631</v>
      </c>
      <c r="E1013">
        <v>3.5</v>
      </c>
      <c r="F1013" t="s">
        <v>146</v>
      </c>
      <c r="G1013" t="s">
        <v>1858</v>
      </c>
      <c r="H1013" t="s">
        <v>5265</v>
      </c>
      <c r="I1013" t="s">
        <v>5266</v>
      </c>
      <c r="J1013" t="s">
        <v>5267</v>
      </c>
    </row>
    <row r="1014" spans="1:10" x14ac:dyDescent="0.25">
      <c r="A1014" t="s">
        <v>127</v>
      </c>
      <c r="B1014" s="1">
        <v>45727</v>
      </c>
      <c r="C1014" t="s">
        <v>145</v>
      </c>
      <c r="D1014" t="s">
        <v>291</v>
      </c>
      <c r="E1014">
        <v>3.5</v>
      </c>
      <c r="F1014" t="s">
        <v>146</v>
      </c>
      <c r="G1014" t="s">
        <v>1858</v>
      </c>
      <c r="H1014" t="s">
        <v>5250</v>
      </c>
      <c r="I1014" t="s">
        <v>5251</v>
      </c>
      <c r="J1014" t="s">
        <v>5252</v>
      </c>
    </row>
    <row r="1015" spans="1:10" x14ac:dyDescent="0.25">
      <c r="A1015" t="s">
        <v>127</v>
      </c>
      <c r="B1015" s="1">
        <v>45727</v>
      </c>
      <c r="C1015" t="s">
        <v>145</v>
      </c>
      <c r="D1015" t="s">
        <v>668</v>
      </c>
      <c r="E1015">
        <v>3.5</v>
      </c>
      <c r="F1015" t="s">
        <v>146</v>
      </c>
      <c r="G1015" t="s">
        <v>1858</v>
      </c>
      <c r="H1015" t="s">
        <v>5253</v>
      </c>
      <c r="I1015" t="s">
        <v>5254</v>
      </c>
      <c r="J1015" t="s">
        <v>5255</v>
      </c>
    </row>
    <row r="1016" spans="1:10" x14ac:dyDescent="0.25">
      <c r="A1016" t="s">
        <v>127</v>
      </c>
      <c r="B1016" s="1">
        <v>45727</v>
      </c>
      <c r="C1016" t="s">
        <v>145</v>
      </c>
      <c r="D1016" t="s">
        <v>5231</v>
      </c>
      <c r="E1016">
        <v>3.5</v>
      </c>
      <c r="F1016" t="s">
        <v>146</v>
      </c>
      <c r="G1016" t="s">
        <v>1858</v>
      </c>
      <c r="H1016" t="s">
        <v>5232</v>
      </c>
      <c r="I1016" t="s">
        <v>5233</v>
      </c>
      <c r="J1016" t="s">
        <v>5234</v>
      </c>
    </row>
    <row r="1017" spans="1:10" x14ac:dyDescent="0.25">
      <c r="A1017" t="s">
        <v>127</v>
      </c>
      <c r="B1017" s="1">
        <v>45727</v>
      </c>
      <c r="C1017" t="s">
        <v>145</v>
      </c>
      <c r="D1017" t="s">
        <v>1523</v>
      </c>
      <c r="E1017">
        <v>3.5</v>
      </c>
      <c r="F1017" t="s">
        <v>146</v>
      </c>
      <c r="G1017" t="s">
        <v>1858</v>
      </c>
      <c r="H1017" t="s">
        <v>5256</v>
      </c>
      <c r="I1017" t="s">
        <v>5257</v>
      </c>
      <c r="J1017" t="s">
        <v>5258</v>
      </c>
    </row>
    <row r="1018" spans="1:10" x14ac:dyDescent="0.25">
      <c r="A1018" t="s">
        <v>127</v>
      </c>
      <c r="B1018" s="1">
        <v>45727</v>
      </c>
      <c r="C1018" t="s">
        <v>145</v>
      </c>
      <c r="D1018" t="s">
        <v>5268</v>
      </c>
      <c r="E1018">
        <v>3.5</v>
      </c>
      <c r="F1018" t="s">
        <v>146</v>
      </c>
      <c r="G1018" t="s">
        <v>1858</v>
      </c>
      <c r="H1018" t="s">
        <v>5269</v>
      </c>
      <c r="I1018" t="s">
        <v>5270</v>
      </c>
      <c r="J1018" t="s">
        <v>5271</v>
      </c>
    </row>
    <row r="1019" spans="1:10" x14ac:dyDescent="0.25">
      <c r="A1019" t="s">
        <v>127</v>
      </c>
      <c r="B1019" s="1">
        <v>45727</v>
      </c>
      <c r="C1019" t="s">
        <v>145</v>
      </c>
      <c r="D1019" t="s">
        <v>5244</v>
      </c>
      <c r="E1019">
        <v>3.5</v>
      </c>
      <c r="F1019" t="s">
        <v>146</v>
      </c>
      <c r="G1019" t="s">
        <v>1858</v>
      </c>
      <c r="H1019" t="s">
        <v>5245</v>
      </c>
      <c r="I1019" t="s">
        <v>5246</v>
      </c>
      <c r="J1019" t="s">
        <v>5247</v>
      </c>
    </row>
    <row r="1020" spans="1:10" x14ac:dyDescent="0.25">
      <c r="A1020" t="s">
        <v>127</v>
      </c>
      <c r="B1020" s="1">
        <v>45727</v>
      </c>
      <c r="C1020" t="s">
        <v>145</v>
      </c>
      <c r="D1020" t="s">
        <v>1468</v>
      </c>
      <c r="E1020">
        <v>3.5</v>
      </c>
      <c r="F1020" t="s">
        <v>146</v>
      </c>
      <c r="G1020" t="s">
        <v>1858</v>
      </c>
      <c r="H1020" t="s">
        <v>5262</v>
      </c>
      <c r="I1020" t="s">
        <v>5263</v>
      </c>
      <c r="J1020" t="s">
        <v>5264</v>
      </c>
    </row>
    <row r="1021" spans="1:10" x14ac:dyDescent="0.25">
      <c r="A1021" t="s">
        <v>127</v>
      </c>
      <c r="B1021" s="1">
        <v>45727</v>
      </c>
      <c r="C1021" t="s">
        <v>145</v>
      </c>
      <c r="D1021" t="s">
        <v>1453</v>
      </c>
      <c r="E1021">
        <v>7</v>
      </c>
      <c r="F1021" t="s">
        <v>146</v>
      </c>
      <c r="G1021" t="s">
        <v>1858</v>
      </c>
      <c r="H1021" t="s">
        <v>5241</v>
      </c>
      <c r="I1021" t="s">
        <v>5248</v>
      </c>
      <c r="J1021" t="s">
        <v>5249</v>
      </c>
    </row>
    <row r="1022" spans="1:10" x14ac:dyDescent="0.25">
      <c r="A1022" t="s">
        <v>127</v>
      </c>
      <c r="B1022" s="1">
        <v>45727</v>
      </c>
      <c r="C1022" t="s">
        <v>145</v>
      </c>
      <c r="D1022" t="s">
        <v>719</v>
      </c>
      <c r="E1022">
        <v>3.5</v>
      </c>
      <c r="F1022" t="s">
        <v>146</v>
      </c>
      <c r="G1022" t="s">
        <v>1858</v>
      </c>
      <c r="H1022" t="s">
        <v>5235</v>
      </c>
      <c r="I1022" t="s">
        <v>5236</v>
      </c>
      <c r="J1022" t="s">
        <v>5237</v>
      </c>
    </row>
    <row r="1023" spans="1:10" x14ac:dyDescent="0.25">
      <c r="A1023" t="s">
        <v>127</v>
      </c>
      <c r="B1023" s="1">
        <v>45727</v>
      </c>
      <c r="C1023" t="s">
        <v>145</v>
      </c>
      <c r="D1023" t="s">
        <v>607</v>
      </c>
      <c r="E1023">
        <v>3.5</v>
      </c>
      <c r="F1023" t="s">
        <v>146</v>
      </c>
      <c r="G1023" t="s">
        <v>1858</v>
      </c>
      <c r="H1023" t="s">
        <v>5272</v>
      </c>
      <c r="I1023" t="s">
        <v>5273</v>
      </c>
      <c r="J1023" t="s">
        <v>5274</v>
      </c>
    </row>
    <row r="1024" spans="1:10" x14ac:dyDescent="0.25">
      <c r="A1024" t="s">
        <v>127</v>
      </c>
      <c r="B1024" s="1">
        <v>45727</v>
      </c>
      <c r="C1024" t="s">
        <v>145</v>
      </c>
      <c r="D1024" t="s">
        <v>1567</v>
      </c>
      <c r="E1024">
        <v>3.5</v>
      </c>
      <c r="F1024" t="s">
        <v>146</v>
      </c>
      <c r="G1024" t="s">
        <v>1858</v>
      </c>
      <c r="H1024" t="s">
        <v>5238</v>
      </c>
      <c r="I1024" t="s">
        <v>5239</v>
      </c>
      <c r="J1024" t="s">
        <v>5240</v>
      </c>
    </row>
    <row r="1025" spans="1:10" x14ac:dyDescent="0.25">
      <c r="A1025" t="s">
        <v>127</v>
      </c>
      <c r="B1025" s="1">
        <v>45727</v>
      </c>
      <c r="C1025" t="s">
        <v>145</v>
      </c>
      <c r="D1025" t="s">
        <v>639</v>
      </c>
      <c r="E1025">
        <v>3.5</v>
      </c>
      <c r="F1025" t="s">
        <v>146</v>
      </c>
      <c r="G1025" t="s">
        <v>1858</v>
      </c>
      <c r="H1025" t="s">
        <v>5259</v>
      </c>
      <c r="I1025" t="s">
        <v>5260</v>
      </c>
      <c r="J1025" t="s">
        <v>5261</v>
      </c>
    </row>
    <row r="1026" spans="1:10" x14ac:dyDescent="0.25">
      <c r="A1026" t="s">
        <v>127</v>
      </c>
      <c r="B1026" s="1">
        <v>45728</v>
      </c>
      <c r="C1026" t="s">
        <v>145</v>
      </c>
      <c r="D1026" t="s">
        <v>5288</v>
      </c>
      <c r="E1026">
        <v>3.5</v>
      </c>
      <c r="F1026" t="s">
        <v>146</v>
      </c>
      <c r="G1026" t="s">
        <v>1860</v>
      </c>
      <c r="H1026" t="s">
        <v>5289</v>
      </c>
      <c r="I1026" t="s">
        <v>5290</v>
      </c>
      <c r="J1026" t="s">
        <v>5291</v>
      </c>
    </row>
    <row r="1027" spans="1:10" x14ac:dyDescent="0.25">
      <c r="A1027" t="s">
        <v>127</v>
      </c>
      <c r="B1027" s="1">
        <v>45728</v>
      </c>
      <c r="C1027" t="s">
        <v>145</v>
      </c>
      <c r="D1027" t="s">
        <v>1574</v>
      </c>
      <c r="E1027">
        <v>3.5</v>
      </c>
      <c r="F1027" t="s">
        <v>146</v>
      </c>
      <c r="G1027" t="s">
        <v>1860</v>
      </c>
      <c r="H1027" t="s">
        <v>5278</v>
      </c>
      <c r="I1027" t="s">
        <v>5279</v>
      </c>
      <c r="J1027" t="s">
        <v>5279</v>
      </c>
    </row>
    <row r="1028" spans="1:10" x14ac:dyDescent="0.25">
      <c r="A1028" t="s">
        <v>127</v>
      </c>
      <c r="B1028" s="1">
        <v>45728</v>
      </c>
      <c r="C1028" t="s">
        <v>145</v>
      </c>
      <c r="D1028" t="s">
        <v>5284</v>
      </c>
      <c r="E1028">
        <v>3.5</v>
      </c>
      <c r="F1028" t="s">
        <v>146</v>
      </c>
      <c r="G1028" t="s">
        <v>1860</v>
      </c>
      <c r="H1028" t="s">
        <v>5285</v>
      </c>
      <c r="I1028" t="s">
        <v>5286</v>
      </c>
      <c r="J1028" t="s">
        <v>5287</v>
      </c>
    </row>
    <row r="1029" spans="1:10" x14ac:dyDescent="0.25">
      <c r="A1029" t="s">
        <v>127</v>
      </c>
      <c r="B1029" s="1">
        <v>45728</v>
      </c>
      <c r="C1029" t="s">
        <v>145</v>
      </c>
      <c r="D1029" t="s">
        <v>4227</v>
      </c>
      <c r="E1029">
        <v>3.5</v>
      </c>
      <c r="F1029" t="s">
        <v>146</v>
      </c>
      <c r="G1029" t="s">
        <v>1860</v>
      </c>
      <c r="H1029" t="s">
        <v>5292</v>
      </c>
      <c r="I1029" t="s">
        <v>5293</v>
      </c>
      <c r="J1029" t="s">
        <v>2650</v>
      </c>
    </row>
    <row r="1030" spans="1:10" x14ac:dyDescent="0.25">
      <c r="A1030" t="s">
        <v>127</v>
      </c>
      <c r="B1030" s="1">
        <v>45728</v>
      </c>
      <c r="C1030" t="s">
        <v>145</v>
      </c>
      <c r="D1030" t="s">
        <v>5280</v>
      </c>
      <c r="E1030">
        <v>3.5</v>
      </c>
      <c r="F1030" t="s">
        <v>146</v>
      </c>
      <c r="G1030" t="s">
        <v>1860</v>
      </c>
      <c r="H1030" t="s">
        <v>5281</v>
      </c>
      <c r="I1030" t="s">
        <v>5282</v>
      </c>
      <c r="J1030" t="s">
        <v>5283</v>
      </c>
    </row>
    <row r="1031" spans="1:10" x14ac:dyDescent="0.25">
      <c r="A1031" t="s">
        <v>127</v>
      </c>
      <c r="B1031" s="1">
        <v>45728</v>
      </c>
      <c r="C1031" t="s">
        <v>145</v>
      </c>
      <c r="D1031" t="s">
        <v>308</v>
      </c>
      <c r="E1031">
        <v>3.5</v>
      </c>
      <c r="F1031" t="s">
        <v>146</v>
      </c>
      <c r="G1031" t="s">
        <v>1860</v>
      </c>
      <c r="H1031" t="s">
        <v>5275</v>
      </c>
      <c r="I1031" t="s">
        <v>5276</v>
      </c>
      <c r="J1031" t="s">
        <v>5277</v>
      </c>
    </row>
    <row r="1032" spans="1:10" x14ac:dyDescent="0.25">
      <c r="A1032" t="s">
        <v>127</v>
      </c>
      <c r="B1032" s="1">
        <v>45729</v>
      </c>
      <c r="C1032" t="s">
        <v>145</v>
      </c>
      <c r="D1032" t="s">
        <v>330</v>
      </c>
      <c r="E1032">
        <v>3.5</v>
      </c>
      <c r="F1032" t="s">
        <v>146</v>
      </c>
      <c r="G1032" t="s">
        <v>1861</v>
      </c>
      <c r="H1032" t="s">
        <v>5297</v>
      </c>
      <c r="I1032" t="s">
        <v>5298</v>
      </c>
      <c r="J1032" t="s">
        <v>5299</v>
      </c>
    </row>
    <row r="1033" spans="1:10" x14ac:dyDescent="0.25">
      <c r="A1033" t="s">
        <v>127</v>
      </c>
      <c r="B1033" s="1">
        <v>45729</v>
      </c>
      <c r="C1033" t="s">
        <v>145</v>
      </c>
      <c r="D1033" t="s">
        <v>1587</v>
      </c>
      <c r="E1033">
        <v>3.5</v>
      </c>
      <c r="F1033" t="s">
        <v>146</v>
      </c>
      <c r="G1033" t="s">
        <v>1861</v>
      </c>
      <c r="H1033" t="s">
        <v>5308</v>
      </c>
      <c r="I1033" t="s">
        <v>5309</v>
      </c>
      <c r="J1033" t="s">
        <v>5310</v>
      </c>
    </row>
    <row r="1034" spans="1:10" x14ac:dyDescent="0.25">
      <c r="A1034" t="s">
        <v>127</v>
      </c>
      <c r="B1034" s="1">
        <v>45729</v>
      </c>
      <c r="C1034" t="s">
        <v>145</v>
      </c>
      <c r="D1034" t="s">
        <v>5300</v>
      </c>
      <c r="E1034">
        <v>3.5</v>
      </c>
      <c r="F1034" t="s">
        <v>146</v>
      </c>
      <c r="G1034" t="s">
        <v>1861</v>
      </c>
      <c r="H1034" t="s">
        <v>5301</v>
      </c>
      <c r="I1034" t="s">
        <v>5302</v>
      </c>
      <c r="J1034" t="s">
        <v>5303</v>
      </c>
    </row>
    <row r="1035" spans="1:10" x14ac:dyDescent="0.25">
      <c r="A1035" t="s">
        <v>127</v>
      </c>
      <c r="B1035" s="1">
        <v>45729</v>
      </c>
      <c r="C1035" t="s">
        <v>145</v>
      </c>
      <c r="D1035" t="s">
        <v>643</v>
      </c>
      <c r="E1035">
        <v>3.5</v>
      </c>
      <c r="F1035" t="s">
        <v>146</v>
      </c>
      <c r="G1035" t="s">
        <v>1861</v>
      </c>
      <c r="H1035" t="s">
        <v>5294</v>
      </c>
      <c r="I1035" t="s">
        <v>5295</v>
      </c>
      <c r="J1035" t="s">
        <v>5296</v>
      </c>
    </row>
    <row r="1036" spans="1:10" x14ac:dyDescent="0.25">
      <c r="A1036" t="s">
        <v>127</v>
      </c>
      <c r="B1036" s="1">
        <v>45729</v>
      </c>
      <c r="C1036" t="s">
        <v>145</v>
      </c>
      <c r="D1036" t="s">
        <v>5304</v>
      </c>
      <c r="E1036">
        <v>3.5</v>
      </c>
      <c r="F1036" t="s">
        <v>146</v>
      </c>
      <c r="G1036" t="s">
        <v>1861</v>
      </c>
      <c r="H1036" t="s">
        <v>5305</v>
      </c>
      <c r="I1036" t="s">
        <v>5306</v>
      </c>
      <c r="J1036" t="s">
        <v>5307</v>
      </c>
    </row>
    <row r="1037" spans="1:10" x14ac:dyDescent="0.25">
      <c r="A1037" t="s">
        <v>127</v>
      </c>
      <c r="B1037" s="1">
        <v>45729</v>
      </c>
      <c r="C1037" t="s">
        <v>145</v>
      </c>
      <c r="D1037" t="s">
        <v>855</v>
      </c>
      <c r="E1037">
        <v>3.5</v>
      </c>
      <c r="F1037" t="s">
        <v>146</v>
      </c>
      <c r="G1037" t="s">
        <v>1861</v>
      </c>
      <c r="H1037" t="s">
        <v>5311</v>
      </c>
      <c r="I1037" t="s">
        <v>5312</v>
      </c>
      <c r="J1037" t="s">
        <v>5313</v>
      </c>
    </row>
    <row r="1038" spans="1:10" x14ac:dyDescent="0.25">
      <c r="A1038" t="s">
        <v>127</v>
      </c>
      <c r="B1038" s="1">
        <v>45730</v>
      </c>
      <c r="C1038" t="s">
        <v>145</v>
      </c>
      <c r="D1038" t="s">
        <v>1575</v>
      </c>
      <c r="E1038">
        <v>3.5</v>
      </c>
      <c r="F1038" t="s">
        <v>146</v>
      </c>
      <c r="G1038" t="s">
        <v>1862</v>
      </c>
      <c r="H1038" t="s">
        <v>5342</v>
      </c>
      <c r="I1038" t="s">
        <v>5343</v>
      </c>
      <c r="J1038" t="s">
        <v>5344</v>
      </c>
    </row>
    <row r="1039" spans="1:10" x14ac:dyDescent="0.25">
      <c r="A1039" t="s">
        <v>127</v>
      </c>
      <c r="B1039" s="1">
        <v>45730</v>
      </c>
      <c r="C1039" t="s">
        <v>145</v>
      </c>
      <c r="D1039" t="s">
        <v>901</v>
      </c>
      <c r="E1039">
        <v>3.5</v>
      </c>
      <c r="F1039" t="s">
        <v>146</v>
      </c>
      <c r="G1039" t="s">
        <v>1862</v>
      </c>
      <c r="H1039" t="s">
        <v>5324</v>
      </c>
      <c r="I1039" t="s">
        <v>5325</v>
      </c>
      <c r="J1039" t="s">
        <v>5326</v>
      </c>
    </row>
    <row r="1040" spans="1:10" x14ac:dyDescent="0.25">
      <c r="A1040" t="s">
        <v>127</v>
      </c>
      <c r="B1040" s="1">
        <v>45730</v>
      </c>
      <c r="C1040" t="s">
        <v>145</v>
      </c>
      <c r="D1040" t="s">
        <v>5327</v>
      </c>
      <c r="E1040">
        <v>3.5</v>
      </c>
      <c r="F1040" t="s">
        <v>146</v>
      </c>
      <c r="G1040" t="s">
        <v>1862</v>
      </c>
      <c r="H1040" t="s">
        <v>5328</v>
      </c>
      <c r="I1040" t="s">
        <v>5329</v>
      </c>
      <c r="J1040" t="s">
        <v>5330</v>
      </c>
    </row>
    <row r="1041" spans="1:10" x14ac:dyDescent="0.25">
      <c r="A1041" t="s">
        <v>127</v>
      </c>
      <c r="B1041" s="1">
        <v>45730</v>
      </c>
      <c r="C1041" t="s">
        <v>145</v>
      </c>
      <c r="D1041" t="s">
        <v>405</v>
      </c>
      <c r="E1041">
        <v>3.5</v>
      </c>
      <c r="F1041" t="s">
        <v>146</v>
      </c>
      <c r="G1041" t="s">
        <v>1862</v>
      </c>
      <c r="H1041" t="s">
        <v>5336</v>
      </c>
      <c r="I1041" t="s">
        <v>5337</v>
      </c>
      <c r="J1041" t="s">
        <v>5338</v>
      </c>
    </row>
    <row r="1042" spans="1:10" x14ac:dyDescent="0.25">
      <c r="A1042" t="s">
        <v>127</v>
      </c>
      <c r="B1042" s="1">
        <v>45730</v>
      </c>
      <c r="C1042" t="s">
        <v>145</v>
      </c>
      <c r="D1042" t="s">
        <v>5314</v>
      </c>
      <c r="E1042">
        <v>3.5</v>
      </c>
      <c r="F1042" t="s">
        <v>146</v>
      </c>
      <c r="G1042" t="s">
        <v>1862</v>
      </c>
      <c r="H1042" t="s">
        <v>5315</v>
      </c>
      <c r="I1042" t="s">
        <v>5316</v>
      </c>
      <c r="J1042" t="s">
        <v>5317</v>
      </c>
    </row>
    <row r="1043" spans="1:10" x14ac:dyDescent="0.25">
      <c r="A1043" t="s">
        <v>127</v>
      </c>
      <c r="B1043" s="1">
        <v>45730</v>
      </c>
      <c r="C1043" t="s">
        <v>145</v>
      </c>
      <c r="D1043" t="s">
        <v>540</v>
      </c>
      <c r="E1043">
        <v>3.5</v>
      </c>
      <c r="F1043" t="s">
        <v>146</v>
      </c>
      <c r="G1043" t="s">
        <v>1862</v>
      </c>
      <c r="H1043" t="s">
        <v>5331</v>
      </c>
      <c r="I1043" t="s">
        <v>5332</v>
      </c>
      <c r="J1043" t="s">
        <v>5333</v>
      </c>
    </row>
    <row r="1044" spans="1:10" x14ac:dyDescent="0.25">
      <c r="A1044" t="s">
        <v>127</v>
      </c>
      <c r="B1044" s="1">
        <v>45730</v>
      </c>
      <c r="C1044" t="s">
        <v>145</v>
      </c>
      <c r="D1044" t="s">
        <v>1657</v>
      </c>
      <c r="E1044">
        <v>3.5</v>
      </c>
      <c r="F1044" t="s">
        <v>146</v>
      </c>
      <c r="G1044" t="s">
        <v>1862</v>
      </c>
      <c r="H1044" t="s">
        <v>5321</v>
      </c>
      <c r="I1044" t="s">
        <v>5322</v>
      </c>
      <c r="J1044" t="s">
        <v>5323</v>
      </c>
    </row>
    <row r="1045" spans="1:10" x14ac:dyDescent="0.25">
      <c r="A1045" t="s">
        <v>127</v>
      </c>
      <c r="B1045" s="1">
        <v>45730</v>
      </c>
      <c r="C1045" t="s">
        <v>145</v>
      </c>
      <c r="D1045" t="s">
        <v>1570</v>
      </c>
      <c r="E1045">
        <v>3.5</v>
      </c>
      <c r="F1045" t="s">
        <v>146</v>
      </c>
      <c r="G1045" t="s">
        <v>1862</v>
      </c>
      <c r="H1045" t="s">
        <v>5318</v>
      </c>
      <c r="I1045" t="s">
        <v>5319</v>
      </c>
      <c r="J1045" t="s">
        <v>5320</v>
      </c>
    </row>
    <row r="1046" spans="1:10" x14ac:dyDescent="0.25">
      <c r="A1046" t="s">
        <v>127</v>
      </c>
      <c r="B1046" s="1">
        <v>45730</v>
      </c>
      <c r="C1046" t="s">
        <v>145</v>
      </c>
      <c r="D1046" t="s">
        <v>1579</v>
      </c>
      <c r="E1046">
        <v>3.5</v>
      </c>
      <c r="F1046" t="s">
        <v>146</v>
      </c>
      <c r="G1046" t="s">
        <v>1862</v>
      </c>
      <c r="H1046" t="s">
        <v>5345</v>
      </c>
      <c r="I1046" t="s">
        <v>5346</v>
      </c>
      <c r="J1046" t="s">
        <v>5347</v>
      </c>
    </row>
    <row r="1047" spans="1:10" x14ac:dyDescent="0.25">
      <c r="A1047" t="s">
        <v>127</v>
      </c>
      <c r="B1047" s="1">
        <v>45730</v>
      </c>
      <c r="C1047" t="s">
        <v>145</v>
      </c>
      <c r="D1047" t="s">
        <v>571</v>
      </c>
      <c r="E1047">
        <v>3.5</v>
      </c>
      <c r="F1047" t="s">
        <v>146</v>
      </c>
      <c r="G1047" t="s">
        <v>1862</v>
      </c>
      <c r="H1047" t="s">
        <v>5339</v>
      </c>
      <c r="I1047" t="s">
        <v>5340</v>
      </c>
      <c r="J1047" t="s">
        <v>5341</v>
      </c>
    </row>
    <row r="1048" spans="1:10" x14ac:dyDescent="0.25">
      <c r="A1048" t="s">
        <v>127</v>
      </c>
      <c r="B1048" s="1">
        <v>45730</v>
      </c>
      <c r="C1048" t="s">
        <v>145</v>
      </c>
      <c r="D1048" t="s">
        <v>270</v>
      </c>
      <c r="E1048">
        <v>3.5</v>
      </c>
      <c r="F1048" t="s">
        <v>146</v>
      </c>
      <c r="G1048" t="s">
        <v>1862</v>
      </c>
      <c r="H1048" t="s">
        <v>5318</v>
      </c>
      <c r="I1048" t="s">
        <v>5334</v>
      </c>
      <c r="J1048" t="s">
        <v>5335</v>
      </c>
    </row>
    <row r="1049" spans="1:10" x14ac:dyDescent="0.25">
      <c r="A1049" t="s">
        <v>127</v>
      </c>
      <c r="B1049" s="1">
        <v>45731</v>
      </c>
      <c r="C1049" t="s">
        <v>145</v>
      </c>
      <c r="D1049" t="s">
        <v>527</v>
      </c>
      <c r="E1049">
        <v>3.5</v>
      </c>
      <c r="F1049" t="s">
        <v>146</v>
      </c>
      <c r="G1049" t="s">
        <v>1863</v>
      </c>
      <c r="H1049" t="s">
        <v>5359</v>
      </c>
      <c r="I1049" t="s">
        <v>5360</v>
      </c>
      <c r="J1049" t="s">
        <v>5361</v>
      </c>
    </row>
    <row r="1050" spans="1:10" x14ac:dyDescent="0.25">
      <c r="A1050" t="s">
        <v>127</v>
      </c>
      <c r="B1050" s="1">
        <v>45731</v>
      </c>
      <c r="C1050" t="s">
        <v>145</v>
      </c>
      <c r="D1050" t="s">
        <v>776</v>
      </c>
      <c r="E1050">
        <v>3.5</v>
      </c>
      <c r="F1050" t="s">
        <v>146</v>
      </c>
      <c r="G1050" t="s">
        <v>1863</v>
      </c>
      <c r="H1050" t="s">
        <v>5353</v>
      </c>
      <c r="I1050" t="s">
        <v>5354</v>
      </c>
      <c r="J1050" t="s">
        <v>5355</v>
      </c>
    </row>
    <row r="1051" spans="1:10" x14ac:dyDescent="0.25">
      <c r="A1051" t="s">
        <v>127</v>
      </c>
      <c r="B1051" s="1">
        <v>45731</v>
      </c>
      <c r="C1051" t="s">
        <v>145</v>
      </c>
      <c r="D1051" t="s">
        <v>465</v>
      </c>
      <c r="E1051">
        <v>3.5</v>
      </c>
      <c r="F1051" t="s">
        <v>146</v>
      </c>
      <c r="G1051" t="s">
        <v>1863</v>
      </c>
      <c r="H1051" t="s">
        <v>5348</v>
      </c>
      <c r="I1051" t="s">
        <v>2267</v>
      </c>
      <c r="J1051" t="s">
        <v>5349</v>
      </c>
    </row>
    <row r="1052" spans="1:10" x14ac:dyDescent="0.25">
      <c r="A1052" t="s">
        <v>127</v>
      </c>
      <c r="B1052" s="1">
        <v>45731</v>
      </c>
      <c r="C1052" t="s">
        <v>145</v>
      </c>
      <c r="D1052" t="s">
        <v>491</v>
      </c>
      <c r="E1052">
        <v>3.5</v>
      </c>
      <c r="F1052" t="s">
        <v>146</v>
      </c>
      <c r="G1052" t="s">
        <v>1863</v>
      </c>
      <c r="H1052" t="s">
        <v>5356</v>
      </c>
      <c r="I1052" t="s">
        <v>5357</v>
      </c>
      <c r="J1052" t="s">
        <v>5358</v>
      </c>
    </row>
    <row r="1053" spans="1:10" x14ac:dyDescent="0.25">
      <c r="A1053" t="s">
        <v>127</v>
      </c>
      <c r="B1053" s="1">
        <v>45731</v>
      </c>
      <c r="C1053" t="s">
        <v>145</v>
      </c>
      <c r="D1053" t="s">
        <v>1558</v>
      </c>
      <c r="E1053">
        <v>3.5</v>
      </c>
      <c r="F1053" t="s">
        <v>146</v>
      </c>
      <c r="G1053" t="s">
        <v>1863</v>
      </c>
      <c r="H1053" t="s">
        <v>5350</v>
      </c>
      <c r="I1053" t="s">
        <v>5351</v>
      </c>
      <c r="J1053" t="s">
        <v>5352</v>
      </c>
    </row>
    <row r="1054" spans="1:10" x14ac:dyDescent="0.25">
      <c r="A1054" t="s">
        <v>127</v>
      </c>
      <c r="B1054" s="1">
        <v>45731</v>
      </c>
      <c r="C1054" t="s">
        <v>145</v>
      </c>
      <c r="D1054" t="s">
        <v>5362</v>
      </c>
      <c r="E1054">
        <v>3.5</v>
      </c>
      <c r="F1054" t="s">
        <v>146</v>
      </c>
      <c r="G1054" t="s">
        <v>1863</v>
      </c>
      <c r="H1054" t="s">
        <v>5363</v>
      </c>
      <c r="I1054" t="s">
        <v>5364</v>
      </c>
      <c r="J1054" t="s">
        <v>5365</v>
      </c>
    </row>
    <row r="1055" spans="1:10" x14ac:dyDescent="0.25">
      <c r="A1055" t="s">
        <v>127</v>
      </c>
      <c r="B1055" s="1">
        <v>45731</v>
      </c>
      <c r="C1055" t="s">
        <v>145</v>
      </c>
      <c r="D1055" t="s">
        <v>409</v>
      </c>
      <c r="E1055">
        <v>3.5</v>
      </c>
      <c r="F1055" t="s">
        <v>146</v>
      </c>
      <c r="G1055" t="s">
        <v>1863</v>
      </c>
      <c r="H1055" t="s">
        <v>5366</v>
      </c>
      <c r="I1055" t="s">
        <v>5367</v>
      </c>
      <c r="J1055" t="s">
        <v>5368</v>
      </c>
    </row>
    <row r="1056" spans="1:10" x14ac:dyDescent="0.25">
      <c r="A1056" t="s">
        <v>127</v>
      </c>
      <c r="B1056" s="1">
        <v>45726</v>
      </c>
      <c r="C1056" t="s">
        <v>240</v>
      </c>
      <c r="D1056" t="s">
        <v>3239</v>
      </c>
      <c r="E1056">
        <v>3.5</v>
      </c>
      <c r="F1056" t="s">
        <v>197</v>
      </c>
      <c r="G1056" t="s">
        <v>1864</v>
      </c>
      <c r="H1056" t="s">
        <v>5389</v>
      </c>
      <c r="I1056" t="s">
        <v>5390</v>
      </c>
      <c r="J1056" t="s">
        <v>5391</v>
      </c>
    </row>
    <row r="1057" spans="1:10" x14ac:dyDescent="0.25">
      <c r="A1057" t="s">
        <v>127</v>
      </c>
      <c r="B1057" s="1">
        <v>45726</v>
      </c>
      <c r="C1057" t="s">
        <v>240</v>
      </c>
      <c r="D1057" t="s">
        <v>2193</v>
      </c>
      <c r="E1057">
        <v>3.5</v>
      </c>
      <c r="F1057" t="s">
        <v>197</v>
      </c>
      <c r="G1057" t="s">
        <v>1864</v>
      </c>
      <c r="H1057" t="s">
        <v>5386</v>
      </c>
      <c r="I1057" t="s">
        <v>5387</v>
      </c>
      <c r="J1057" t="s">
        <v>5388</v>
      </c>
    </row>
    <row r="1058" spans="1:10" x14ac:dyDescent="0.25">
      <c r="A1058" t="s">
        <v>127</v>
      </c>
      <c r="B1058" s="1">
        <v>45726</v>
      </c>
      <c r="C1058" t="s">
        <v>240</v>
      </c>
      <c r="D1058" t="s">
        <v>5396</v>
      </c>
      <c r="E1058">
        <v>3.5</v>
      </c>
      <c r="F1058" t="s">
        <v>197</v>
      </c>
      <c r="G1058" t="s">
        <v>1864</v>
      </c>
      <c r="H1058" t="s">
        <v>5397</v>
      </c>
      <c r="I1058" t="s">
        <v>5398</v>
      </c>
      <c r="J1058" t="s">
        <v>5399</v>
      </c>
    </row>
    <row r="1059" spans="1:10" x14ac:dyDescent="0.25">
      <c r="A1059" t="s">
        <v>127</v>
      </c>
      <c r="B1059" s="1">
        <v>45726</v>
      </c>
      <c r="C1059" t="s">
        <v>240</v>
      </c>
      <c r="D1059" t="s">
        <v>5369</v>
      </c>
      <c r="E1059">
        <v>3.5</v>
      </c>
      <c r="F1059" t="s">
        <v>197</v>
      </c>
      <c r="G1059" t="s">
        <v>1864</v>
      </c>
      <c r="H1059" t="s">
        <v>5370</v>
      </c>
      <c r="I1059" t="s">
        <v>5371</v>
      </c>
      <c r="J1059" t="s">
        <v>5372</v>
      </c>
    </row>
    <row r="1060" spans="1:10" x14ac:dyDescent="0.25">
      <c r="A1060" t="s">
        <v>127</v>
      </c>
      <c r="B1060" s="1">
        <v>45726</v>
      </c>
      <c r="C1060" t="s">
        <v>240</v>
      </c>
      <c r="D1060" t="s">
        <v>3694</v>
      </c>
      <c r="E1060">
        <v>3.5</v>
      </c>
      <c r="F1060" t="s">
        <v>197</v>
      </c>
      <c r="G1060" t="s">
        <v>1864</v>
      </c>
      <c r="H1060" t="s">
        <v>5380</v>
      </c>
      <c r="I1060" t="s">
        <v>5381</v>
      </c>
      <c r="J1060" t="s">
        <v>5382</v>
      </c>
    </row>
    <row r="1061" spans="1:10" x14ac:dyDescent="0.25">
      <c r="A1061" t="s">
        <v>127</v>
      </c>
      <c r="B1061" s="1">
        <v>45726</v>
      </c>
      <c r="C1061" t="s">
        <v>240</v>
      </c>
      <c r="D1061" t="s">
        <v>5376</v>
      </c>
      <c r="E1061">
        <v>3.5</v>
      </c>
      <c r="F1061" t="s">
        <v>197</v>
      </c>
      <c r="G1061" t="s">
        <v>1864</v>
      </c>
      <c r="H1061" t="s">
        <v>5377</v>
      </c>
      <c r="I1061" t="s">
        <v>5378</v>
      </c>
      <c r="J1061" t="s">
        <v>5379</v>
      </c>
    </row>
    <row r="1062" spans="1:10" x14ac:dyDescent="0.25">
      <c r="A1062" t="s">
        <v>127</v>
      </c>
      <c r="B1062" s="1">
        <v>45726</v>
      </c>
      <c r="C1062" t="s">
        <v>240</v>
      </c>
      <c r="D1062" t="s">
        <v>5392</v>
      </c>
      <c r="E1062">
        <v>3.5</v>
      </c>
      <c r="F1062" t="s">
        <v>197</v>
      </c>
      <c r="G1062" t="s">
        <v>1864</v>
      </c>
      <c r="H1062" t="s">
        <v>5393</v>
      </c>
      <c r="I1062" t="s">
        <v>5394</v>
      </c>
      <c r="J1062" t="s">
        <v>5395</v>
      </c>
    </row>
    <row r="1063" spans="1:10" x14ac:dyDescent="0.25">
      <c r="A1063" t="s">
        <v>127</v>
      </c>
      <c r="B1063" s="1">
        <v>45726</v>
      </c>
      <c r="C1063" t="s">
        <v>240</v>
      </c>
      <c r="D1063" t="s">
        <v>867</v>
      </c>
      <c r="E1063">
        <v>3.5</v>
      </c>
      <c r="F1063" t="s">
        <v>197</v>
      </c>
      <c r="G1063" t="s">
        <v>1864</v>
      </c>
      <c r="H1063" t="s">
        <v>5373</v>
      </c>
      <c r="I1063" t="s">
        <v>5374</v>
      </c>
      <c r="J1063" t="s">
        <v>5375</v>
      </c>
    </row>
    <row r="1064" spans="1:10" x14ac:dyDescent="0.25">
      <c r="A1064" t="s">
        <v>127</v>
      </c>
      <c r="B1064" s="1">
        <v>45726</v>
      </c>
      <c r="C1064" t="s">
        <v>240</v>
      </c>
      <c r="D1064" t="s">
        <v>338</v>
      </c>
      <c r="E1064">
        <v>3.5</v>
      </c>
      <c r="F1064" t="s">
        <v>197</v>
      </c>
      <c r="G1064" t="s">
        <v>1864</v>
      </c>
      <c r="H1064" t="s">
        <v>5383</v>
      </c>
      <c r="I1064" t="s">
        <v>5384</v>
      </c>
      <c r="J1064" t="s">
        <v>5385</v>
      </c>
    </row>
    <row r="1065" spans="1:10" x14ac:dyDescent="0.25">
      <c r="A1065" t="s">
        <v>127</v>
      </c>
      <c r="B1065" s="1">
        <v>45727</v>
      </c>
      <c r="C1065" t="s">
        <v>240</v>
      </c>
      <c r="D1065" t="s">
        <v>268</v>
      </c>
      <c r="E1065">
        <v>3.5</v>
      </c>
      <c r="F1065" t="s">
        <v>197</v>
      </c>
      <c r="G1065" t="s">
        <v>1865</v>
      </c>
      <c r="H1065" t="s">
        <v>5411</v>
      </c>
      <c r="I1065" t="s">
        <v>5412</v>
      </c>
      <c r="J1065" t="s">
        <v>5413</v>
      </c>
    </row>
    <row r="1066" spans="1:10" x14ac:dyDescent="0.25">
      <c r="A1066" t="s">
        <v>127</v>
      </c>
      <c r="B1066" s="1">
        <v>45727</v>
      </c>
      <c r="C1066" t="s">
        <v>240</v>
      </c>
      <c r="D1066" t="s">
        <v>374</v>
      </c>
      <c r="E1066">
        <v>3.5</v>
      </c>
      <c r="F1066" t="s">
        <v>197</v>
      </c>
      <c r="G1066" t="s">
        <v>1865</v>
      </c>
      <c r="H1066" t="s">
        <v>5408</v>
      </c>
      <c r="I1066" t="s">
        <v>5409</v>
      </c>
      <c r="J1066" t="s">
        <v>5410</v>
      </c>
    </row>
    <row r="1067" spans="1:10" x14ac:dyDescent="0.25">
      <c r="A1067" t="s">
        <v>127</v>
      </c>
      <c r="B1067" s="1">
        <v>45727</v>
      </c>
      <c r="C1067" t="s">
        <v>240</v>
      </c>
      <c r="D1067" t="s">
        <v>594</v>
      </c>
      <c r="E1067">
        <v>3.5</v>
      </c>
      <c r="F1067" t="s">
        <v>197</v>
      </c>
      <c r="G1067" t="s">
        <v>1865</v>
      </c>
      <c r="H1067" t="s">
        <v>5418</v>
      </c>
      <c r="I1067" t="s">
        <v>5419</v>
      </c>
      <c r="J1067" t="s">
        <v>5420</v>
      </c>
    </row>
    <row r="1068" spans="1:10" x14ac:dyDescent="0.25">
      <c r="A1068" t="s">
        <v>127</v>
      </c>
      <c r="B1068" s="1">
        <v>45727</v>
      </c>
      <c r="C1068" t="s">
        <v>240</v>
      </c>
      <c r="D1068" t="s">
        <v>358</v>
      </c>
      <c r="E1068">
        <v>3.5</v>
      </c>
      <c r="F1068" t="s">
        <v>197</v>
      </c>
      <c r="G1068" t="s">
        <v>1865</v>
      </c>
      <c r="H1068" t="s">
        <v>4783</v>
      </c>
      <c r="I1068" t="s">
        <v>5400</v>
      </c>
      <c r="J1068" t="s">
        <v>5401</v>
      </c>
    </row>
    <row r="1069" spans="1:10" x14ac:dyDescent="0.25">
      <c r="A1069" t="s">
        <v>127</v>
      </c>
      <c r="B1069" s="1">
        <v>45727</v>
      </c>
      <c r="C1069" t="s">
        <v>240</v>
      </c>
      <c r="D1069" t="s">
        <v>594</v>
      </c>
      <c r="E1069">
        <v>3.5</v>
      </c>
      <c r="F1069" t="s">
        <v>197</v>
      </c>
      <c r="G1069" t="s">
        <v>1865</v>
      </c>
      <c r="H1069" t="s">
        <v>5402</v>
      </c>
      <c r="I1069" t="s">
        <v>5403</v>
      </c>
      <c r="J1069" t="s">
        <v>5404</v>
      </c>
    </row>
    <row r="1070" spans="1:10" x14ac:dyDescent="0.25">
      <c r="A1070" t="s">
        <v>127</v>
      </c>
      <c r="B1070" s="1">
        <v>45727</v>
      </c>
      <c r="C1070" t="s">
        <v>240</v>
      </c>
      <c r="D1070" t="s">
        <v>735</v>
      </c>
      <c r="E1070">
        <v>7</v>
      </c>
      <c r="F1070" t="s">
        <v>197</v>
      </c>
      <c r="G1070" t="s">
        <v>1865</v>
      </c>
      <c r="H1070" t="s">
        <v>5416</v>
      </c>
      <c r="I1070" t="s">
        <v>5417</v>
      </c>
      <c r="J1070" t="s">
        <v>5417</v>
      </c>
    </row>
    <row r="1071" spans="1:10" x14ac:dyDescent="0.25">
      <c r="A1071" t="s">
        <v>127</v>
      </c>
      <c r="B1071" s="1">
        <v>45727</v>
      </c>
      <c r="C1071" t="s">
        <v>240</v>
      </c>
      <c r="D1071" t="s">
        <v>859</v>
      </c>
      <c r="E1071">
        <v>3.5</v>
      </c>
      <c r="F1071" t="s">
        <v>197</v>
      </c>
      <c r="G1071" t="s">
        <v>1865</v>
      </c>
      <c r="H1071" t="s">
        <v>5405</v>
      </c>
      <c r="I1071" t="s">
        <v>5406</v>
      </c>
      <c r="J1071" t="s">
        <v>5407</v>
      </c>
    </row>
    <row r="1072" spans="1:10" x14ac:dyDescent="0.25">
      <c r="A1072" t="s">
        <v>127</v>
      </c>
      <c r="B1072" s="1">
        <v>45727</v>
      </c>
      <c r="C1072" t="s">
        <v>240</v>
      </c>
      <c r="D1072" t="s">
        <v>1537</v>
      </c>
      <c r="E1072">
        <v>3.5</v>
      </c>
      <c r="F1072" t="s">
        <v>197</v>
      </c>
      <c r="G1072" t="s">
        <v>1865</v>
      </c>
      <c r="H1072" t="s">
        <v>5408</v>
      </c>
      <c r="I1072" t="s">
        <v>5412</v>
      </c>
      <c r="J1072" t="s">
        <v>5421</v>
      </c>
    </row>
    <row r="1073" spans="1:10" x14ac:dyDescent="0.25">
      <c r="A1073" t="s">
        <v>127</v>
      </c>
      <c r="B1073" s="1">
        <v>45727</v>
      </c>
      <c r="C1073" t="s">
        <v>240</v>
      </c>
      <c r="D1073" t="s">
        <v>314</v>
      </c>
      <c r="E1073">
        <v>3.5</v>
      </c>
      <c r="F1073" t="s">
        <v>197</v>
      </c>
      <c r="G1073" t="s">
        <v>1865</v>
      </c>
      <c r="H1073" t="s">
        <v>4783</v>
      </c>
      <c r="I1073" t="s">
        <v>5414</v>
      </c>
      <c r="J1073" t="s">
        <v>5415</v>
      </c>
    </row>
    <row r="1074" spans="1:10" x14ac:dyDescent="0.25">
      <c r="A1074" t="s">
        <v>127</v>
      </c>
      <c r="B1074" s="1">
        <v>45727</v>
      </c>
      <c r="C1074" t="s">
        <v>240</v>
      </c>
      <c r="D1074" t="s">
        <v>1469</v>
      </c>
      <c r="E1074">
        <v>3.5</v>
      </c>
      <c r="F1074" t="s">
        <v>197</v>
      </c>
      <c r="G1074" t="s">
        <v>1865</v>
      </c>
      <c r="H1074" t="s">
        <v>5425</v>
      </c>
      <c r="I1074" t="s">
        <v>5426</v>
      </c>
      <c r="J1074" t="s">
        <v>5427</v>
      </c>
    </row>
    <row r="1075" spans="1:10" x14ac:dyDescent="0.25">
      <c r="A1075" t="s">
        <v>127</v>
      </c>
      <c r="B1075" s="1">
        <v>45727</v>
      </c>
      <c r="C1075" t="s">
        <v>240</v>
      </c>
      <c r="D1075" t="s">
        <v>3451</v>
      </c>
      <c r="E1075">
        <v>3.5</v>
      </c>
      <c r="F1075" t="s">
        <v>197</v>
      </c>
      <c r="G1075" t="s">
        <v>1865</v>
      </c>
      <c r="H1075" t="s">
        <v>5422</v>
      </c>
      <c r="I1075" t="s">
        <v>5423</v>
      </c>
      <c r="J1075" t="s">
        <v>5424</v>
      </c>
    </row>
    <row r="1076" spans="1:10" x14ac:dyDescent="0.25">
      <c r="A1076" t="s">
        <v>127</v>
      </c>
      <c r="B1076" s="1">
        <v>45728</v>
      </c>
      <c r="C1076" t="s">
        <v>240</v>
      </c>
      <c r="D1076" t="s">
        <v>685</v>
      </c>
      <c r="E1076">
        <v>3.5</v>
      </c>
      <c r="F1076" t="s">
        <v>197</v>
      </c>
      <c r="G1076" t="s">
        <v>1866</v>
      </c>
      <c r="H1076" t="s">
        <v>5447</v>
      </c>
      <c r="I1076" t="s">
        <v>5454</v>
      </c>
      <c r="J1076" t="s">
        <v>5455</v>
      </c>
    </row>
    <row r="1077" spans="1:10" x14ac:dyDescent="0.25">
      <c r="A1077" t="s">
        <v>127</v>
      </c>
      <c r="B1077" s="1">
        <v>45728</v>
      </c>
      <c r="C1077" t="s">
        <v>240</v>
      </c>
      <c r="D1077" t="s">
        <v>301</v>
      </c>
      <c r="E1077">
        <v>3.5</v>
      </c>
      <c r="F1077" t="s">
        <v>197</v>
      </c>
      <c r="G1077" t="s">
        <v>1866</v>
      </c>
      <c r="H1077" t="s">
        <v>5447</v>
      </c>
      <c r="I1077" t="s">
        <v>5448</v>
      </c>
      <c r="J1077" t="s">
        <v>5449</v>
      </c>
    </row>
    <row r="1078" spans="1:10" x14ac:dyDescent="0.25">
      <c r="A1078" t="s">
        <v>127</v>
      </c>
      <c r="B1078" s="1">
        <v>45728</v>
      </c>
      <c r="C1078" t="s">
        <v>240</v>
      </c>
      <c r="D1078" t="s">
        <v>331</v>
      </c>
      <c r="E1078">
        <v>0</v>
      </c>
      <c r="F1078" t="s">
        <v>197</v>
      </c>
      <c r="G1078" t="s">
        <v>1866</v>
      </c>
      <c r="H1078" t="s">
        <v>5435</v>
      </c>
      <c r="I1078" t="s">
        <v>5436</v>
      </c>
      <c r="J1078" t="s">
        <v>5437</v>
      </c>
    </row>
    <row r="1079" spans="1:10" x14ac:dyDescent="0.25">
      <c r="A1079" t="s">
        <v>127</v>
      </c>
      <c r="B1079" s="1">
        <v>45728</v>
      </c>
      <c r="C1079" t="s">
        <v>240</v>
      </c>
      <c r="D1079" t="s">
        <v>676</v>
      </c>
      <c r="E1079">
        <v>3.5</v>
      </c>
      <c r="F1079" t="s">
        <v>197</v>
      </c>
      <c r="G1079" t="s">
        <v>1866</v>
      </c>
      <c r="H1079" t="s">
        <v>5428</v>
      </c>
      <c r="I1079" t="s">
        <v>5429</v>
      </c>
      <c r="J1079" t="s">
        <v>5431</v>
      </c>
    </row>
    <row r="1080" spans="1:10" x14ac:dyDescent="0.25">
      <c r="A1080" t="s">
        <v>127</v>
      </c>
      <c r="B1080" s="1">
        <v>45728</v>
      </c>
      <c r="C1080" t="s">
        <v>240</v>
      </c>
      <c r="D1080" t="s">
        <v>790</v>
      </c>
      <c r="E1080">
        <v>3.5</v>
      </c>
      <c r="F1080" t="s">
        <v>197</v>
      </c>
      <c r="G1080" t="s">
        <v>1866</v>
      </c>
      <c r="H1080" t="s">
        <v>5432</v>
      </c>
      <c r="I1080" t="s">
        <v>5433</v>
      </c>
      <c r="J1080" t="s">
        <v>5434</v>
      </c>
    </row>
    <row r="1081" spans="1:10" x14ac:dyDescent="0.25">
      <c r="A1081" t="s">
        <v>127</v>
      </c>
      <c r="B1081" s="1">
        <v>45728</v>
      </c>
      <c r="C1081" t="s">
        <v>240</v>
      </c>
      <c r="D1081" t="s">
        <v>5461</v>
      </c>
      <c r="E1081">
        <v>3.5</v>
      </c>
      <c r="F1081" t="s">
        <v>197</v>
      </c>
      <c r="G1081" t="s">
        <v>1866</v>
      </c>
      <c r="H1081" t="s">
        <v>5462</v>
      </c>
      <c r="I1081" t="s">
        <v>2142</v>
      </c>
      <c r="J1081" t="s">
        <v>5463</v>
      </c>
    </row>
    <row r="1082" spans="1:10" x14ac:dyDescent="0.25">
      <c r="A1082" t="s">
        <v>127</v>
      </c>
      <c r="B1082" s="1">
        <v>45728</v>
      </c>
      <c r="C1082" t="s">
        <v>240</v>
      </c>
      <c r="D1082" t="s">
        <v>3840</v>
      </c>
      <c r="E1082">
        <v>3.5</v>
      </c>
      <c r="F1082" t="s">
        <v>197</v>
      </c>
      <c r="G1082" t="s">
        <v>1866</v>
      </c>
      <c r="H1082" t="s">
        <v>5428</v>
      </c>
      <c r="I1082" t="s">
        <v>5429</v>
      </c>
      <c r="J1082" t="s">
        <v>5430</v>
      </c>
    </row>
    <row r="1083" spans="1:10" x14ac:dyDescent="0.25">
      <c r="A1083" t="s">
        <v>127</v>
      </c>
      <c r="B1083" s="1">
        <v>45728</v>
      </c>
      <c r="C1083" t="s">
        <v>240</v>
      </c>
      <c r="D1083" t="s">
        <v>885</v>
      </c>
      <c r="E1083">
        <v>0</v>
      </c>
      <c r="F1083" t="s">
        <v>197</v>
      </c>
      <c r="G1083" t="s">
        <v>1866</v>
      </c>
      <c r="H1083" t="s">
        <v>5438</v>
      </c>
      <c r="I1083" t="s">
        <v>5445</v>
      </c>
      <c r="J1083" t="s">
        <v>5446</v>
      </c>
    </row>
    <row r="1084" spans="1:10" x14ac:dyDescent="0.25">
      <c r="A1084" t="s">
        <v>127</v>
      </c>
      <c r="B1084" s="1">
        <v>45728</v>
      </c>
      <c r="C1084" t="s">
        <v>240</v>
      </c>
      <c r="D1084" t="s">
        <v>2597</v>
      </c>
      <c r="E1084">
        <v>3.5</v>
      </c>
      <c r="F1084" t="s">
        <v>197</v>
      </c>
      <c r="G1084" t="s">
        <v>1866</v>
      </c>
      <c r="H1084" t="s">
        <v>5438</v>
      </c>
      <c r="I1084" t="s">
        <v>5439</v>
      </c>
      <c r="J1084" t="s">
        <v>5440</v>
      </c>
    </row>
    <row r="1085" spans="1:10" x14ac:dyDescent="0.25">
      <c r="A1085" t="s">
        <v>127</v>
      </c>
      <c r="B1085" s="1">
        <v>45728</v>
      </c>
      <c r="C1085" t="s">
        <v>240</v>
      </c>
      <c r="D1085" t="s">
        <v>5441</v>
      </c>
      <c r="E1085">
        <v>3.5</v>
      </c>
      <c r="F1085" t="s">
        <v>197</v>
      </c>
      <c r="G1085" t="s">
        <v>1866</v>
      </c>
      <c r="H1085" t="s">
        <v>5442</v>
      </c>
      <c r="I1085" t="s">
        <v>5443</v>
      </c>
      <c r="J1085" t="s">
        <v>5444</v>
      </c>
    </row>
    <row r="1086" spans="1:10" x14ac:dyDescent="0.25">
      <c r="A1086" t="s">
        <v>127</v>
      </c>
      <c r="B1086" s="1">
        <v>45728</v>
      </c>
      <c r="C1086" t="s">
        <v>240</v>
      </c>
      <c r="D1086" t="s">
        <v>442</v>
      </c>
      <c r="E1086">
        <v>3.5</v>
      </c>
      <c r="F1086" t="s">
        <v>197</v>
      </c>
      <c r="G1086" t="s">
        <v>1866</v>
      </c>
      <c r="H1086" t="s">
        <v>5458</v>
      </c>
      <c r="I1086" t="s">
        <v>5459</v>
      </c>
      <c r="J1086" t="s">
        <v>5460</v>
      </c>
    </row>
    <row r="1087" spans="1:10" x14ac:dyDescent="0.25">
      <c r="A1087" t="s">
        <v>127</v>
      </c>
      <c r="B1087" s="1">
        <v>45728</v>
      </c>
      <c r="C1087" t="s">
        <v>240</v>
      </c>
      <c r="D1087" t="s">
        <v>5450</v>
      </c>
      <c r="E1087">
        <v>3.5</v>
      </c>
      <c r="F1087" t="s">
        <v>197</v>
      </c>
      <c r="G1087" t="s">
        <v>1866</v>
      </c>
      <c r="H1087" t="s">
        <v>5451</v>
      </c>
      <c r="I1087" t="s">
        <v>5452</v>
      </c>
      <c r="J1087" t="s">
        <v>5453</v>
      </c>
    </row>
    <row r="1088" spans="1:10" x14ac:dyDescent="0.25">
      <c r="A1088" t="s">
        <v>127</v>
      </c>
      <c r="B1088" s="1">
        <v>45728</v>
      </c>
      <c r="C1088" t="s">
        <v>240</v>
      </c>
      <c r="D1088" t="s">
        <v>271</v>
      </c>
      <c r="E1088">
        <v>3.5</v>
      </c>
      <c r="F1088" t="s">
        <v>197</v>
      </c>
      <c r="G1088" t="s">
        <v>1866</v>
      </c>
      <c r="H1088" t="s">
        <v>5438</v>
      </c>
      <c r="I1088" t="s">
        <v>5456</v>
      </c>
      <c r="J1088" t="s">
        <v>5457</v>
      </c>
    </row>
    <row r="1089" spans="1:10" x14ac:dyDescent="0.25">
      <c r="A1089" t="s">
        <v>127</v>
      </c>
      <c r="B1089" s="1">
        <v>45727</v>
      </c>
      <c r="C1089" t="s">
        <v>337</v>
      </c>
      <c r="D1089" t="s">
        <v>5464</v>
      </c>
      <c r="E1089">
        <v>3.5</v>
      </c>
      <c r="F1089" t="s">
        <v>142</v>
      </c>
      <c r="G1089" t="s">
        <v>1867</v>
      </c>
      <c r="H1089" t="s">
        <v>5465</v>
      </c>
      <c r="I1089" t="s">
        <v>5466</v>
      </c>
      <c r="J1089" t="s">
        <v>5467</v>
      </c>
    </row>
    <row r="1090" spans="1:10" x14ac:dyDescent="0.25">
      <c r="A1090" t="s">
        <v>127</v>
      </c>
      <c r="B1090" s="1">
        <v>45727</v>
      </c>
      <c r="C1090" t="s">
        <v>337</v>
      </c>
      <c r="D1090" t="s">
        <v>5468</v>
      </c>
      <c r="E1090">
        <v>3.5</v>
      </c>
      <c r="F1090" t="s">
        <v>142</v>
      </c>
      <c r="G1090" t="s">
        <v>1867</v>
      </c>
      <c r="H1090" t="s">
        <v>5469</v>
      </c>
      <c r="I1090" t="s">
        <v>5470</v>
      </c>
      <c r="J1090" t="s">
        <v>5471</v>
      </c>
    </row>
    <row r="1091" spans="1:10" x14ac:dyDescent="0.25">
      <c r="A1091" t="s">
        <v>127</v>
      </c>
      <c r="B1091" s="1">
        <v>45727</v>
      </c>
      <c r="C1091" t="s">
        <v>337</v>
      </c>
      <c r="D1091" t="s">
        <v>1462</v>
      </c>
      <c r="E1091">
        <v>3.5</v>
      </c>
      <c r="F1091" t="s">
        <v>142</v>
      </c>
      <c r="G1091" t="s">
        <v>1867</v>
      </c>
      <c r="H1091" t="s">
        <v>5472</v>
      </c>
      <c r="I1091" t="s">
        <v>5473</v>
      </c>
      <c r="J1091" t="s">
        <v>5474</v>
      </c>
    </row>
    <row r="1092" spans="1:10" x14ac:dyDescent="0.25">
      <c r="A1092" t="s">
        <v>127</v>
      </c>
      <c r="B1092" s="1">
        <v>45727</v>
      </c>
      <c r="C1092" t="s">
        <v>337</v>
      </c>
      <c r="D1092" t="s">
        <v>851</v>
      </c>
      <c r="E1092">
        <v>3.5</v>
      </c>
      <c r="F1092" t="s">
        <v>142</v>
      </c>
      <c r="G1092" t="s">
        <v>1867</v>
      </c>
      <c r="H1092" t="s">
        <v>5475</v>
      </c>
      <c r="I1092" t="s">
        <v>5476</v>
      </c>
      <c r="J1092" t="s">
        <v>5477</v>
      </c>
    </row>
    <row r="1093" spans="1:10" x14ac:dyDescent="0.25">
      <c r="A1093" t="s">
        <v>127</v>
      </c>
      <c r="B1093" s="1">
        <v>45727</v>
      </c>
      <c r="C1093" t="s">
        <v>337</v>
      </c>
      <c r="D1093" t="s">
        <v>5481</v>
      </c>
      <c r="E1093">
        <v>3.5</v>
      </c>
      <c r="F1093" t="s">
        <v>142</v>
      </c>
      <c r="G1093" t="s">
        <v>1867</v>
      </c>
      <c r="H1093" t="s">
        <v>5482</v>
      </c>
      <c r="I1093" t="s">
        <v>5483</v>
      </c>
      <c r="J1093" t="s">
        <v>5484</v>
      </c>
    </row>
    <row r="1094" spans="1:10" x14ac:dyDescent="0.25">
      <c r="A1094" t="s">
        <v>127</v>
      </c>
      <c r="B1094" s="1">
        <v>45727</v>
      </c>
      <c r="C1094" t="s">
        <v>337</v>
      </c>
      <c r="D1094" t="s">
        <v>348</v>
      </c>
      <c r="E1094">
        <v>3.5</v>
      </c>
      <c r="F1094" t="s">
        <v>142</v>
      </c>
      <c r="G1094" t="s">
        <v>1867</v>
      </c>
      <c r="H1094" t="s">
        <v>5478</v>
      </c>
      <c r="I1094" t="s">
        <v>5479</v>
      </c>
      <c r="J1094" t="s">
        <v>5480</v>
      </c>
    </row>
    <row r="1095" spans="1:10" x14ac:dyDescent="0.25">
      <c r="A1095" t="s">
        <v>127</v>
      </c>
      <c r="B1095" s="1">
        <v>45727</v>
      </c>
      <c r="C1095" t="s">
        <v>337</v>
      </c>
      <c r="D1095" t="s">
        <v>3027</v>
      </c>
      <c r="E1095">
        <v>3.5</v>
      </c>
      <c r="F1095" t="s">
        <v>142</v>
      </c>
      <c r="G1095" t="s">
        <v>1867</v>
      </c>
      <c r="H1095" t="s">
        <v>5485</v>
      </c>
      <c r="I1095" t="s">
        <v>5486</v>
      </c>
      <c r="J1095" t="s">
        <v>5487</v>
      </c>
    </row>
    <row r="1096" spans="1:10" x14ac:dyDescent="0.25">
      <c r="A1096" t="s">
        <v>127</v>
      </c>
      <c r="B1096" s="1">
        <v>45728</v>
      </c>
      <c r="C1096" t="s">
        <v>337</v>
      </c>
      <c r="D1096" t="s">
        <v>4397</v>
      </c>
      <c r="E1096">
        <v>3.5</v>
      </c>
      <c r="F1096" t="s">
        <v>142</v>
      </c>
      <c r="G1096" t="s">
        <v>1868</v>
      </c>
      <c r="H1096" t="s">
        <v>5494</v>
      </c>
      <c r="I1096" t="s">
        <v>5495</v>
      </c>
      <c r="J1096" t="s">
        <v>5496</v>
      </c>
    </row>
    <row r="1097" spans="1:10" x14ac:dyDescent="0.25">
      <c r="A1097" t="s">
        <v>127</v>
      </c>
      <c r="B1097" s="1">
        <v>45728</v>
      </c>
      <c r="C1097" t="s">
        <v>337</v>
      </c>
      <c r="D1097" t="s">
        <v>2908</v>
      </c>
      <c r="E1097">
        <v>3.5</v>
      </c>
      <c r="F1097" t="s">
        <v>142</v>
      </c>
      <c r="G1097" t="s">
        <v>1868</v>
      </c>
      <c r="H1097" t="s">
        <v>5497</v>
      </c>
      <c r="I1097" t="s">
        <v>5498</v>
      </c>
      <c r="J1097" t="s">
        <v>5499</v>
      </c>
    </row>
    <row r="1098" spans="1:10" x14ac:dyDescent="0.25">
      <c r="A1098" t="s">
        <v>127</v>
      </c>
      <c r="B1098" s="1">
        <v>45728</v>
      </c>
      <c r="C1098" t="s">
        <v>337</v>
      </c>
      <c r="D1098" t="s">
        <v>5500</v>
      </c>
      <c r="E1098">
        <v>3.5</v>
      </c>
      <c r="F1098" t="s">
        <v>142</v>
      </c>
      <c r="G1098" t="s">
        <v>1868</v>
      </c>
      <c r="H1098" t="s">
        <v>5501</v>
      </c>
      <c r="I1098" t="s">
        <v>5502</v>
      </c>
      <c r="J1098" t="s">
        <v>5503</v>
      </c>
    </row>
    <row r="1099" spans="1:10" x14ac:dyDescent="0.25">
      <c r="A1099" t="s">
        <v>127</v>
      </c>
      <c r="B1099" s="1">
        <v>45728</v>
      </c>
      <c r="C1099" t="s">
        <v>337</v>
      </c>
      <c r="D1099" t="s">
        <v>431</v>
      </c>
      <c r="E1099">
        <v>3.5</v>
      </c>
      <c r="F1099" t="s">
        <v>142</v>
      </c>
      <c r="G1099" t="s">
        <v>1868</v>
      </c>
      <c r="H1099" t="s">
        <v>5488</v>
      </c>
      <c r="I1099" t="s">
        <v>3176</v>
      </c>
      <c r="J1099" t="s">
        <v>5511</v>
      </c>
    </row>
    <row r="1100" spans="1:10" x14ac:dyDescent="0.25">
      <c r="A1100" t="s">
        <v>127</v>
      </c>
      <c r="B1100" s="1">
        <v>45728</v>
      </c>
      <c r="C1100" t="s">
        <v>337</v>
      </c>
      <c r="D1100" t="s">
        <v>5507</v>
      </c>
      <c r="E1100">
        <v>3.5</v>
      </c>
      <c r="F1100" t="s">
        <v>142</v>
      </c>
      <c r="G1100" t="s">
        <v>1868</v>
      </c>
      <c r="H1100" t="s">
        <v>5508</v>
      </c>
      <c r="I1100" t="s">
        <v>5509</v>
      </c>
      <c r="J1100" t="s">
        <v>5510</v>
      </c>
    </row>
    <row r="1101" spans="1:10" x14ac:dyDescent="0.25">
      <c r="A1101" t="s">
        <v>127</v>
      </c>
      <c r="B1101" s="1">
        <v>45728</v>
      </c>
      <c r="C1101" t="s">
        <v>337</v>
      </c>
      <c r="D1101" t="s">
        <v>1667</v>
      </c>
      <c r="E1101">
        <v>3.5</v>
      </c>
      <c r="F1101" t="s">
        <v>142</v>
      </c>
      <c r="G1101" t="s">
        <v>1868</v>
      </c>
      <c r="H1101" t="s">
        <v>5491</v>
      </c>
      <c r="I1101" t="s">
        <v>5492</v>
      </c>
      <c r="J1101" t="s">
        <v>5493</v>
      </c>
    </row>
    <row r="1102" spans="1:10" x14ac:dyDescent="0.25">
      <c r="A1102" t="s">
        <v>127</v>
      </c>
      <c r="B1102" s="1">
        <v>45728</v>
      </c>
      <c r="C1102" t="s">
        <v>337</v>
      </c>
      <c r="D1102" t="s">
        <v>1686</v>
      </c>
      <c r="E1102">
        <v>3.5</v>
      </c>
      <c r="F1102" t="s">
        <v>142</v>
      </c>
      <c r="G1102" t="s">
        <v>1868</v>
      </c>
      <c r="H1102" t="s">
        <v>5504</v>
      </c>
      <c r="I1102" t="s">
        <v>5505</v>
      </c>
      <c r="J1102" t="s">
        <v>5506</v>
      </c>
    </row>
    <row r="1103" spans="1:10" x14ac:dyDescent="0.25">
      <c r="A1103" t="s">
        <v>127</v>
      </c>
      <c r="B1103" s="1">
        <v>45728</v>
      </c>
      <c r="C1103" t="s">
        <v>337</v>
      </c>
      <c r="D1103" t="s">
        <v>550</v>
      </c>
      <c r="E1103">
        <v>3.5</v>
      </c>
      <c r="F1103" t="s">
        <v>142</v>
      </c>
      <c r="G1103" t="s">
        <v>1868</v>
      </c>
      <c r="H1103" t="s">
        <v>5488</v>
      </c>
      <c r="I1103" t="s">
        <v>5489</v>
      </c>
      <c r="J1103" t="s">
        <v>5490</v>
      </c>
    </row>
    <row r="1104" spans="1:10" x14ac:dyDescent="0.25">
      <c r="A1104" t="s">
        <v>127</v>
      </c>
      <c r="B1104" s="1">
        <v>45728</v>
      </c>
      <c r="C1104" t="s">
        <v>337</v>
      </c>
      <c r="D1104" t="s">
        <v>1495</v>
      </c>
      <c r="E1104">
        <v>3.5</v>
      </c>
      <c r="F1104" t="s">
        <v>142</v>
      </c>
      <c r="G1104" t="s">
        <v>1868</v>
      </c>
      <c r="H1104" t="s">
        <v>5488</v>
      </c>
      <c r="I1104" t="s">
        <v>5489</v>
      </c>
      <c r="J1104" t="s">
        <v>5512</v>
      </c>
    </row>
    <row r="1105" spans="1:10" x14ac:dyDescent="0.25">
      <c r="A1105" t="s">
        <v>127</v>
      </c>
      <c r="B1105" s="1">
        <v>45730</v>
      </c>
      <c r="C1105" t="s">
        <v>337</v>
      </c>
      <c r="D1105" t="s">
        <v>574</v>
      </c>
      <c r="E1105">
        <v>3.5</v>
      </c>
      <c r="F1105" t="s">
        <v>142</v>
      </c>
      <c r="G1105" t="s">
        <v>1870</v>
      </c>
      <c r="H1105" t="s">
        <v>5531</v>
      </c>
      <c r="I1105" t="s">
        <v>5532</v>
      </c>
      <c r="J1105" t="s">
        <v>5533</v>
      </c>
    </row>
    <row r="1106" spans="1:10" x14ac:dyDescent="0.25">
      <c r="A1106" t="s">
        <v>127</v>
      </c>
      <c r="B1106" s="1">
        <v>45730</v>
      </c>
      <c r="C1106" t="s">
        <v>337</v>
      </c>
      <c r="D1106" t="s">
        <v>266</v>
      </c>
      <c r="E1106">
        <v>3.5</v>
      </c>
      <c r="F1106" t="s">
        <v>142</v>
      </c>
      <c r="G1106" t="s">
        <v>1870</v>
      </c>
      <c r="H1106" t="s">
        <v>2250</v>
      </c>
      <c r="I1106" t="s">
        <v>5543</v>
      </c>
      <c r="J1106" t="s">
        <v>5544</v>
      </c>
    </row>
    <row r="1107" spans="1:10" x14ac:dyDescent="0.25">
      <c r="A1107" t="s">
        <v>127</v>
      </c>
      <c r="B1107" s="1">
        <v>45730</v>
      </c>
      <c r="C1107" t="s">
        <v>337</v>
      </c>
      <c r="D1107" t="s">
        <v>403</v>
      </c>
      <c r="E1107">
        <v>3.5</v>
      </c>
      <c r="F1107" t="s">
        <v>142</v>
      </c>
      <c r="G1107" t="s">
        <v>1870</v>
      </c>
      <c r="H1107" t="s">
        <v>5537</v>
      </c>
      <c r="I1107" t="s">
        <v>5538</v>
      </c>
      <c r="J1107" t="s">
        <v>5539</v>
      </c>
    </row>
    <row r="1108" spans="1:10" x14ac:dyDescent="0.25">
      <c r="A1108" t="s">
        <v>127</v>
      </c>
      <c r="B1108" s="1">
        <v>45730</v>
      </c>
      <c r="C1108" t="s">
        <v>337</v>
      </c>
      <c r="D1108" t="s">
        <v>832</v>
      </c>
      <c r="E1108">
        <v>3.5</v>
      </c>
      <c r="F1108" t="s">
        <v>142</v>
      </c>
      <c r="G1108" t="s">
        <v>1870</v>
      </c>
      <c r="H1108" t="s">
        <v>5522</v>
      </c>
      <c r="I1108" t="s">
        <v>5523</v>
      </c>
      <c r="J1108" t="s">
        <v>5524</v>
      </c>
    </row>
    <row r="1109" spans="1:10" x14ac:dyDescent="0.25">
      <c r="A1109" t="s">
        <v>127</v>
      </c>
      <c r="B1109" s="1">
        <v>45730</v>
      </c>
      <c r="C1109" t="s">
        <v>337</v>
      </c>
      <c r="D1109" t="s">
        <v>5525</v>
      </c>
      <c r="E1109">
        <v>3.5</v>
      </c>
      <c r="F1109" t="s">
        <v>142</v>
      </c>
      <c r="G1109" t="s">
        <v>1870</v>
      </c>
      <c r="H1109" t="s">
        <v>5526</v>
      </c>
      <c r="I1109" t="s">
        <v>5527</v>
      </c>
      <c r="J1109" t="s">
        <v>5528</v>
      </c>
    </row>
    <row r="1110" spans="1:10" x14ac:dyDescent="0.25">
      <c r="A1110" t="s">
        <v>127</v>
      </c>
      <c r="B1110" s="1">
        <v>45730</v>
      </c>
      <c r="C1110" t="s">
        <v>337</v>
      </c>
      <c r="D1110" t="s">
        <v>1580</v>
      </c>
      <c r="E1110">
        <v>3.5</v>
      </c>
      <c r="F1110" t="s">
        <v>142</v>
      </c>
      <c r="G1110" t="s">
        <v>1870</v>
      </c>
      <c r="H1110" t="s">
        <v>5519</v>
      </c>
      <c r="I1110" t="s">
        <v>5520</v>
      </c>
      <c r="J1110" t="s">
        <v>5521</v>
      </c>
    </row>
    <row r="1111" spans="1:10" x14ac:dyDescent="0.25">
      <c r="A1111" t="s">
        <v>127</v>
      </c>
      <c r="B1111" s="1">
        <v>45730</v>
      </c>
      <c r="C1111" t="s">
        <v>337</v>
      </c>
      <c r="D1111" t="s">
        <v>2545</v>
      </c>
      <c r="E1111">
        <v>3.5</v>
      </c>
      <c r="F1111" t="s">
        <v>142</v>
      </c>
      <c r="G1111" t="s">
        <v>1870</v>
      </c>
      <c r="H1111" t="s">
        <v>5529</v>
      </c>
      <c r="I1111" t="s">
        <v>5530</v>
      </c>
      <c r="J1111" t="s">
        <v>2382</v>
      </c>
    </row>
    <row r="1112" spans="1:10" x14ac:dyDescent="0.25">
      <c r="A1112" t="s">
        <v>127</v>
      </c>
      <c r="B1112" s="1">
        <v>45730</v>
      </c>
      <c r="C1112" t="s">
        <v>337</v>
      </c>
      <c r="D1112" t="s">
        <v>401</v>
      </c>
      <c r="E1112">
        <v>3.5</v>
      </c>
      <c r="F1112" t="s">
        <v>142</v>
      </c>
      <c r="G1112" t="s">
        <v>1870</v>
      </c>
      <c r="H1112" t="s">
        <v>5513</v>
      </c>
      <c r="I1112" t="s">
        <v>5514</v>
      </c>
      <c r="J1112" t="s">
        <v>5515</v>
      </c>
    </row>
    <row r="1113" spans="1:10" x14ac:dyDescent="0.25">
      <c r="A1113" t="s">
        <v>127</v>
      </c>
      <c r="B1113" s="1">
        <v>45730</v>
      </c>
      <c r="C1113" t="s">
        <v>337</v>
      </c>
      <c r="D1113" t="s">
        <v>381</v>
      </c>
      <c r="E1113">
        <v>3.5</v>
      </c>
      <c r="F1113" t="s">
        <v>142</v>
      </c>
      <c r="G1113" t="s">
        <v>1870</v>
      </c>
      <c r="H1113" t="s">
        <v>5540</v>
      </c>
      <c r="I1113" t="s">
        <v>5541</v>
      </c>
      <c r="J1113" t="s">
        <v>5542</v>
      </c>
    </row>
    <row r="1114" spans="1:10" x14ac:dyDescent="0.25">
      <c r="A1114" t="s">
        <v>127</v>
      </c>
      <c r="B1114" s="1">
        <v>45730</v>
      </c>
      <c r="C1114" t="s">
        <v>337</v>
      </c>
      <c r="D1114" t="s">
        <v>682</v>
      </c>
      <c r="E1114">
        <v>3.5</v>
      </c>
      <c r="F1114" t="s">
        <v>142</v>
      </c>
      <c r="G1114" t="s">
        <v>1870</v>
      </c>
      <c r="H1114" t="s">
        <v>5534</v>
      </c>
      <c r="I1114" t="s">
        <v>5535</v>
      </c>
      <c r="J1114" t="s">
        <v>5536</v>
      </c>
    </row>
    <row r="1115" spans="1:10" x14ac:dyDescent="0.25">
      <c r="A1115" t="s">
        <v>127</v>
      </c>
      <c r="B1115" s="1">
        <v>45730</v>
      </c>
      <c r="C1115" t="s">
        <v>337</v>
      </c>
      <c r="D1115" t="s">
        <v>1566</v>
      </c>
      <c r="E1115">
        <v>3.5</v>
      </c>
      <c r="F1115" t="s">
        <v>142</v>
      </c>
      <c r="G1115" t="s">
        <v>1870</v>
      </c>
      <c r="H1115" t="s">
        <v>5516</v>
      </c>
      <c r="I1115" t="s">
        <v>5517</v>
      </c>
      <c r="J1115" t="s">
        <v>5518</v>
      </c>
    </row>
    <row r="1116" spans="1:10" x14ac:dyDescent="0.25">
      <c r="A1116" t="s">
        <v>127</v>
      </c>
      <c r="B1116" s="1">
        <v>45728</v>
      </c>
      <c r="C1116" t="s">
        <v>143</v>
      </c>
      <c r="D1116" t="s">
        <v>836</v>
      </c>
      <c r="E1116">
        <v>3.5</v>
      </c>
      <c r="F1116" t="s">
        <v>144</v>
      </c>
      <c r="G1116" t="s">
        <v>1871</v>
      </c>
      <c r="H1116" t="s">
        <v>5560</v>
      </c>
      <c r="I1116" t="s">
        <v>5561</v>
      </c>
      <c r="J1116" t="s">
        <v>5562</v>
      </c>
    </row>
    <row r="1117" spans="1:10" x14ac:dyDescent="0.25">
      <c r="A1117" t="s">
        <v>127</v>
      </c>
      <c r="B1117" s="1">
        <v>45728</v>
      </c>
      <c r="C1117" t="s">
        <v>143</v>
      </c>
      <c r="D1117" t="s">
        <v>362</v>
      </c>
      <c r="E1117">
        <v>3.5</v>
      </c>
      <c r="F1117" t="s">
        <v>144</v>
      </c>
      <c r="G1117" t="s">
        <v>1871</v>
      </c>
      <c r="H1117" t="s">
        <v>5548</v>
      </c>
      <c r="I1117" t="s">
        <v>5558</v>
      </c>
      <c r="J1117" t="s">
        <v>5559</v>
      </c>
    </row>
    <row r="1118" spans="1:10" x14ac:dyDescent="0.25">
      <c r="A1118" t="s">
        <v>127</v>
      </c>
      <c r="B1118" s="1">
        <v>45728</v>
      </c>
      <c r="C1118" t="s">
        <v>143</v>
      </c>
      <c r="D1118" t="s">
        <v>803</v>
      </c>
      <c r="E1118">
        <v>3.5</v>
      </c>
      <c r="F1118" t="s">
        <v>144</v>
      </c>
      <c r="G1118" t="s">
        <v>1871</v>
      </c>
      <c r="H1118" t="s">
        <v>5548</v>
      </c>
      <c r="I1118" t="s">
        <v>5551</v>
      </c>
      <c r="J1118" t="s">
        <v>5552</v>
      </c>
    </row>
    <row r="1119" spans="1:10" x14ac:dyDescent="0.25">
      <c r="A1119" t="s">
        <v>127</v>
      </c>
      <c r="B1119" s="1">
        <v>45728</v>
      </c>
      <c r="C1119" t="s">
        <v>143</v>
      </c>
      <c r="D1119" t="s">
        <v>432</v>
      </c>
      <c r="E1119">
        <v>3.5</v>
      </c>
      <c r="F1119" t="s">
        <v>144</v>
      </c>
      <c r="G1119" t="s">
        <v>1871</v>
      </c>
      <c r="H1119" t="s">
        <v>5548</v>
      </c>
      <c r="I1119" t="s">
        <v>5549</v>
      </c>
      <c r="J1119" t="s">
        <v>5550</v>
      </c>
    </row>
    <row r="1120" spans="1:10" x14ac:dyDescent="0.25">
      <c r="A1120" t="s">
        <v>127</v>
      </c>
      <c r="B1120" s="1">
        <v>45728</v>
      </c>
      <c r="C1120" t="s">
        <v>143</v>
      </c>
      <c r="D1120" t="s">
        <v>2429</v>
      </c>
      <c r="E1120">
        <v>3.5</v>
      </c>
      <c r="F1120" t="s">
        <v>144</v>
      </c>
      <c r="G1120" t="s">
        <v>1871</v>
      </c>
      <c r="H1120" t="s">
        <v>5555</v>
      </c>
      <c r="I1120" t="s">
        <v>5556</v>
      </c>
      <c r="J1120" t="s">
        <v>5557</v>
      </c>
    </row>
    <row r="1121" spans="1:10" x14ac:dyDescent="0.25">
      <c r="A1121" t="s">
        <v>127</v>
      </c>
      <c r="B1121" s="1">
        <v>45728</v>
      </c>
      <c r="C1121" t="s">
        <v>143</v>
      </c>
      <c r="D1121" t="s">
        <v>618</v>
      </c>
      <c r="E1121">
        <v>3.5</v>
      </c>
      <c r="F1121" t="s">
        <v>144</v>
      </c>
      <c r="G1121" t="s">
        <v>1871</v>
      </c>
      <c r="H1121" t="s">
        <v>5545</v>
      </c>
      <c r="I1121" t="s">
        <v>5546</v>
      </c>
      <c r="J1121" t="s">
        <v>5547</v>
      </c>
    </row>
    <row r="1122" spans="1:10" x14ac:dyDescent="0.25">
      <c r="A1122" t="s">
        <v>127</v>
      </c>
      <c r="B1122" s="1">
        <v>45728</v>
      </c>
      <c r="C1122" t="s">
        <v>143</v>
      </c>
      <c r="D1122" t="s">
        <v>836</v>
      </c>
      <c r="E1122">
        <v>3.5</v>
      </c>
      <c r="F1122" t="s">
        <v>144</v>
      </c>
      <c r="G1122" t="s">
        <v>1871</v>
      </c>
      <c r="H1122" t="s">
        <v>5553</v>
      </c>
      <c r="I1122" t="s">
        <v>5554</v>
      </c>
      <c r="J1122" t="s">
        <v>5554</v>
      </c>
    </row>
    <row r="1123" spans="1:10" x14ac:dyDescent="0.25">
      <c r="A1123" t="s">
        <v>127</v>
      </c>
      <c r="B1123" s="1">
        <v>45729</v>
      </c>
      <c r="C1123" t="s">
        <v>143</v>
      </c>
      <c r="D1123" t="s">
        <v>810</v>
      </c>
      <c r="E1123">
        <v>3.5</v>
      </c>
      <c r="F1123" t="s">
        <v>144</v>
      </c>
      <c r="G1123" t="s">
        <v>1873</v>
      </c>
      <c r="H1123" t="s">
        <v>5198</v>
      </c>
      <c r="I1123" t="s">
        <v>5566</v>
      </c>
      <c r="J1123" t="s">
        <v>5567</v>
      </c>
    </row>
    <row r="1124" spans="1:10" x14ac:dyDescent="0.25">
      <c r="A1124" t="s">
        <v>127</v>
      </c>
      <c r="B1124" s="1">
        <v>45729</v>
      </c>
      <c r="C1124" t="s">
        <v>143</v>
      </c>
      <c r="D1124" t="s">
        <v>690</v>
      </c>
      <c r="E1124">
        <v>3.5</v>
      </c>
      <c r="F1124" t="s">
        <v>144</v>
      </c>
      <c r="G1124" t="s">
        <v>1873</v>
      </c>
      <c r="H1124" t="s">
        <v>5568</v>
      </c>
      <c r="I1124" t="s">
        <v>5569</v>
      </c>
      <c r="J1124" t="s">
        <v>5570</v>
      </c>
    </row>
    <row r="1125" spans="1:10" x14ac:dyDescent="0.25">
      <c r="A1125" t="s">
        <v>127</v>
      </c>
      <c r="B1125" s="1">
        <v>45729</v>
      </c>
      <c r="C1125" t="s">
        <v>143</v>
      </c>
      <c r="D1125" t="s">
        <v>756</v>
      </c>
      <c r="E1125">
        <v>3.5</v>
      </c>
      <c r="F1125" t="s">
        <v>144</v>
      </c>
      <c r="G1125" t="s">
        <v>1873</v>
      </c>
      <c r="H1125" t="s">
        <v>5563</v>
      </c>
      <c r="I1125" t="s">
        <v>5564</v>
      </c>
      <c r="J1125" t="s">
        <v>5565</v>
      </c>
    </row>
    <row r="1126" spans="1:10" x14ac:dyDescent="0.25">
      <c r="A1126" t="s">
        <v>127</v>
      </c>
      <c r="B1126" s="1">
        <v>45729</v>
      </c>
      <c r="C1126" t="s">
        <v>143</v>
      </c>
      <c r="D1126" t="s">
        <v>809</v>
      </c>
      <c r="E1126">
        <v>3.5</v>
      </c>
      <c r="F1126" t="s">
        <v>144</v>
      </c>
      <c r="G1126" t="s">
        <v>1873</v>
      </c>
      <c r="H1126" t="s">
        <v>5568</v>
      </c>
      <c r="I1126" t="s">
        <v>5573</v>
      </c>
      <c r="J1126" t="s">
        <v>5574</v>
      </c>
    </row>
    <row r="1127" spans="1:10" x14ac:dyDescent="0.25">
      <c r="A1127" t="s">
        <v>127</v>
      </c>
      <c r="B1127" s="1">
        <v>45729</v>
      </c>
      <c r="C1127" t="s">
        <v>143</v>
      </c>
      <c r="D1127" t="s">
        <v>838</v>
      </c>
      <c r="E1127">
        <v>3.5</v>
      </c>
      <c r="F1127" t="s">
        <v>144</v>
      </c>
      <c r="G1127" t="s">
        <v>1873</v>
      </c>
      <c r="H1127" t="s">
        <v>5568</v>
      </c>
      <c r="I1127" t="s">
        <v>5571</v>
      </c>
      <c r="J1127" t="s">
        <v>5572</v>
      </c>
    </row>
    <row r="1128" spans="1:10" x14ac:dyDescent="0.25">
      <c r="A1128" t="s">
        <v>127</v>
      </c>
      <c r="B1128" s="1">
        <v>45729</v>
      </c>
      <c r="C1128" t="s">
        <v>143</v>
      </c>
      <c r="D1128" t="s">
        <v>477</v>
      </c>
      <c r="E1128">
        <v>3.5</v>
      </c>
      <c r="F1128" t="s">
        <v>144</v>
      </c>
      <c r="G1128" t="s">
        <v>1873</v>
      </c>
      <c r="H1128" t="s">
        <v>5575</v>
      </c>
      <c r="I1128" t="s">
        <v>5576</v>
      </c>
      <c r="J1128" t="s">
        <v>5577</v>
      </c>
    </row>
    <row r="1129" spans="1:10" x14ac:dyDescent="0.25">
      <c r="A1129" t="s">
        <v>127</v>
      </c>
      <c r="B1129" s="1">
        <v>45730</v>
      </c>
      <c r="C1129" t="s">
        <v>143</v>
      </c>
      <c r="D1129" t="s">
        <v>488</v>
      </c>
      <c r="E1129">
        <v>3.5</v>
      </c>
      <c r="F1129" t="s">
        <v>144</v>
      </c>
      <c r="G1129" t="s">
        <v>1875</v>
      </c>
      <c r="H1129" t="s">
        <v>5580</v>
      </c>
      <c r="I1129" t="s">
        <v>5581</v>
      </c>
      <c r="J1129" t="s">
        <v>5582</v>
      </c>
    </row>
    <row r="1130" spans="1:10" x14ac:dyDescent="0.25">
      <c r="A1130" t="s">
        <v>127</v>
      </c>
      <c r="B1130" s="1">
        <v>45730</v>
      </c>
      <c r="C1130" t="s">
        <v>143</v>
      </c>
      <c r="D1130" t="s">
        <v>785</v>
      </c>
      <c r="E1130">
        <v>3.5</v>
      </c>
      <c r="F1130" t="s">
        <v>144</v>
      </c>
      <c r="G1130" t="s">
        <v>1875</v>
      </c>
      <c r="H1130" t="s">
        <v>5594</v>
      </c>
      <c r="I1130" t="s">
        <v>5595</v>
      </c>
      <c r="J1130" t="s">
        <v>5596</v>
      </c>
    </row>
    <row r="1131" spans="1:10" x14ac:dyDescent="0.25">
      <c r="A1131" t="s">
        <v>127</v>
      </c>
      <c r="B1131" s="1">
        <v>45730</v>
      </c>
      <c r="C1131" t="s">
        <v>143</v>
      </c>
      <c r="D1131" t="s">
        <v>443</v>
      </c>
      <c r="E1131">
        <v>3.5</v>
      </c>
      <c r="F1131" t="s">
        <v>144</v>
      </c>
      <c r="G1131" t="s">
        <v>1875</v>
      </c>
      <c r="H1131" t="s">
        <v>5612</v>
      </c>
      <c r="I1131" t="s">
        <v>5613</v>
      </c>
      <c r="J1131" t="s">
        <v>5614</v>
      </c>
    </row>
    <row r="1132" spans="1:10" x14ac:dyDescent="0.25">
      <c r="A1132" t="s">
        <v>127</v>
      </c>
      <c r="B1132" s="1">
        <v>45730</v>
      </c>
      <c r="C1132" t="s">
        <v>143</v>
      </c>
      <c r="D1132" t="s">
        <v>341</v>
      </c>
      <c r="E1132">
        <v>3.5</v>
      </c>
      <c r="F1132" t="s">
        <v>144</v>
      </c>
      <c r="G1132" t="s">
        <v>1875</v>
      </c>
      <c r="H1132" t="s">
        <v>5607</v>
      </c>
      <c r="I1132" t="s">
        <v>5610</v>
      </c>
      <c r="J1132" t="s">
        <v>5611</v>
      </c>
    </row>
    <row r="1133" spans="1:10" x14ac:dyDescent="0.25">
      <c r="A1133" t="s">
        <v>127</v>
      </c>
      <c r="B1133" s="1">
        <v>45730</v>
      </c>
      <c r="C1133" t="s">
        <v>143</v>
      </c>
      <c r="D1133" t="s">
        <v>5590</v>
      </c>
      <c r="E1133">
        <v>3.5</v>
      </c>
      <c r="F1133" t="s">
        <v>144</v>
      </c>
      <c r="G1133" t="s">
        <v>1875</v>
      </c>
      <c r="H1133" t="s">
        <v>5591</v>
      </c>
      <c r="I1133" t="s">
        <v>5592</v>
      </c>
      <c r="J1133" t="s">
        <v>5593</v>
      </c>
    </row>
    <row r="1134" spans="1:10" x14ac:dyDescent="0.25">
      <c r="A1134" t="s">
        <v>127</v>
      </c>
      <c r="B1134" s="1">
        <v>45730</v>
      </c>
      <c r="C1134" t="s">
        <v>143</v>
      </c>
      <c r="D1134" t="s">
        <v>5600</v>
      </c>
      <c r="E1134">
        <v>3.5</v>
      </c>
      <c r="F1134" t="s">
        <v>144</v>
      </c>
      <c r="G1134" t="s">
        <v>1875</v>
      </c>
      <c r="H1134" t="s">
        <v>5601</v>
      </c>
      <c r="I1134" t="s">
        <v>5602</v>
      </c>
      <c r="J1134" t="s">
        <v>5603</v>
      </c>
    </row>
    <row r="1135" spans="1:10" x14ac:dyDescent="0.25">
      <c r="A1135" t="s">
        <v>127</v>
      </c>
      <c r="B1135" s="1">
        <v>45730</v>
      </c>
      <c r="C1135" t="s">
        <v>143</v>
      </c>
      <c r="D1135" t="s">
        <v>222</v>
      </c>
      <c r="E1135">
        <v>3.5</v>
      </c>
      <c r="F1135" t="s">
        <v>144</v>
      </c>
      <c r="G1135" t="s">
        <v>1875</v>
      </c>
      <c r="H1135" t="s">
        <v>5578</v>
      </c>
      <c r="I1135" t="s">
        <v>5579</v>
      </c>
      <c r="J1135" t="s">
        <v>2232</v>
      </c>
    </row>
    <row r="1136" spans="1:10" x14ac:dyDescent="0.25">
      <c r="A1136" t="s">
        <v>127</v>
      </c>
      <c r="B1136" s="1">
        <v>45730</v>
      </c>
      <c r="C1136" t="s">
        <v>143</v>
      </c>
      <c r="D1136" t="s">
        <v>3822</v>
      </c>
      <c r="E1136">
        <v>3.5</v>
      </c>
      <c r="F1136" t="s">
        <v>144</v>
      </c>
      <c r="G1136" t="s">
        <v>1875</v>
      </c>
      <c r="H1136" t="s">
        <v>5604</v>
      </c>
      <c r="I1136" t="s">
        <v>5605</v>
      </c>
      <c r="J1136" t="s">
        <v>5606</v>
      </c>
    </row>
    <row r="1137" spans="1:10" x14ac:dyDescent="0.25">
      <c r="A1137" t="s">
        <v>127</v>
      </c>
      <c r="B1137" s="1">
        <v>45730</v>
      </c>
      <c r="C1137" t="s">
        <v>143</v>
      </c>
      <c r="D1137" t="s">
        <v>5583</v>
      </c>
      <c r="E1137">
        <v>3.5</v>
      </c>
      <c r="F1137" t="s">
        <v>144</v>
      </c>
      <c r="G1137" t="s">
        <v>1875</v>
      </c>
      <c r="H1137" t="s">
        <v>5584</v>
      </c>
      <c r="I1137" t="s">
        <v>5585</v>
      </c>
      <c r="J1137" t="s">
        <v>5586</v>
      </c>
    </row>
    <row r="1138" spans="1:10" x14ac:dyDescent="0.25">
      <c r="A1138" t="s">
        <v>127</v>
      </c>
      <c r="B1138" s="1">
        <v>45730</v>
      </c>
      <c r="C1138" t="s">
        <v>143</v>
      </c>
      <c r="D1138" t="s">
        <v>311</v>
      </c>
      <c r="E1138">
        <v>3.5</v>
      </c>
      <c r="F1138" t="s">
        <v>144</v>
      </c>
      <c r="G1138" t="s">
        <v>1875</v>
      </c>
      <c r="H1138" t="s">
        <v>5597</v>
      </c>
      <c r="I1138" t="s">
        <v>5598</v>
      </c>
      <c r="J1138" t="s">
        <v>5599</v>
      </c>
    </row>
    <row r="1139" spans="1:10" x14ac:dyDescent="0.25">
      <c r="A1139" t="s">
        <v>127</v>
      </c>
      <c r="B1139" s="1">
        <v>45730</v>
      </c>
      <c r="C1139" t="s">
        <v>143</v>
      </c>
      <c r="D1139" t="s">
        <v>1460</v>
      </c>
      <c r="E1139">
        <v>3.5</v>
      </c>
      <c r="F1139" t="s">
        <v>144</v>
      </c>
      <c r="G1139" t="s">
        <v>1875</v>
      </c>
      <c r="H1139" t="s">
        <v>5607</v>
      </c>
      <c r="I1139" t="s">
        <v>5608</v>
      </c>
      <c r="J1139" t="s">
        <v>5609</v>
      </c>
    </row>
    <row r="1140" spans="1:10" x14ac:dyDescent="0.25">
      <c r="A1140" t="s">
        <v>127</v>
      </c>
      <c r="B1140" s="1">
        <v>45730</v>
      </c>
      <c r="C1140" t="s">
        <v>143</v>
      </c>
      <c r="D1140" t="s">
        <v>216</v>
      </c>
      <c r="E1140">
        <v>3.5</v>
      </c>
      <c r="F1140" t="s">
        <v>144</v>
      </c>
      <c r="G1140" t="s">
        <v>1875</v>
      </c>
      <c r="H1140" t="s">
        <v>5587</v>
      </c>
      <c r="I1140" t="s">
        <v>5588</v>
      </c>
      <c r="J1140" t="s">
        <v>5589</v>
      </c>
    </row>
    <row r="1141" spans="1:10" x14ac:dyDescent="0.25">
      <c r="A1141" t="s">
        <v>127</v>
      </c>
      <c r="B1141" s="1">
        <v>45731</v>
      </c>
      <c r="C1141" t="s">
        <v>143</v>
      </c>
      <c r="D1141" t="s">
        <v>697</v>
      </c>
      <c r="E1141">
        <v>3.5</v>
      </c>
      <c r="F1141" t="s">
        <v>144</v>
      </c>
      <c r="G1141" t="s">
        <v>1877</v>
      </c>
      <c r="H1141" t="s">
        <v>5625</v>
      </c>
      <c r="I1141" t="s">
        <v>5626</v>
      </c>
      <c r="J1141" t="s">
        <v>5627</v>
      </c>
    </row>
    <row r="1142" spans="1:10" x14ac:dyDescent="0.25">
      <c r="A1142" t="s">
        <v>127</v>
      </c>
      <c r="B1142" s="1">
        <v>45731</v>
      </c>
      <c r="C1142" t="s">
        <v>143</v>
      </c>
      <c r="D1142" t="s">
        <v>1604</v>
      </c>
      <c r="E1142">
        <v>3.5</v>
      </c>
      <c r="F1142" t="s">
        <v>144</v>
      </c>
      <c r="G1142" t="s">
        <v>1877</v>
      </c>
      <c r="H1142" t="s">
        <v>5621</v>
      </c>
      <c r="I1142" t="s">
        <v>5622</v>
      </c>
      <c r="J1142" t="s">
        <v>5622</v>
      </c>
    </row>
    <row r="1143" spans="1:10" x14ac:dyDescent="0.25">
      <c r="A1143" t="s">
        <v>127</v>
      </c>
      <c r="B1143" s="1">
        <v>45731</v>
      </c>
      <c r="C1143" t="s">
        <v>143</v>
      </c>
      <c r="D1143" t="s">
        <v>341</v>
      </c>
      <c r="E1143">
        <v>3.5</v>
      </c>
      <c r="F1143" t="s">
        <v>144</v>
      </c>
      <c r="G1143" t="s">
        <v>1877</v>
      </c>
      <c r="H1143" t="s">
        <v>5618</v>
      </c>
      <c r="I1143" t="s">
        <v>5619</v>
      </c>
      <c r="J1143" t="s">
        <v>5620</v>
      </c>
    </row>
    <row r="1144" spans="1:10" x14ac:dyDescent="0.25">
      <c r="A1144" t="s">
        <v>127</v>
      </c>
      <c r="B1144" s="1">
        <v>45731</v>
      </c>
      <c r="C1144" t="s">
        <v>143</v>
      </c>
      <c r="D1144" t="s">
        <v>348</v>
      </c>
      <c r="E1144">
        <v>3.5</v>
      </c>
      <c r="F1144" t="s">
        <v>144</v>
      </c>
      <c r="G1144" t="s">
        <v>1877</v>
      </c>
      <c r="H1144" t="s">
        <v>5615</v>
      </c>
      <c r="I1144" t="s">
        <v>5616</v>
      </c>
      <c r="J1144" t="s">
        <v>5617</v>
      </c>
    </row>
    <row r="1145" spans="1:10" x14ac:dyDescent="0.25">
      <c r="A1145" t="s">
        <v>127</v>
      </c>
      <c r="B1145" s="1">
        <v>45731</v>
      </c>
      <c r="C1145" t="s">
        <v>143</v>
      </c>
      <c r="D1145" t="s">
        <v>748</v>
      </c>
      <c r="E1145">
        <v>3.5</v>
      </c>
      <c r="F1145" t="s">
        <v>144</v>
      </c>
      <c r="G1145" t="s">
        <v>1877</v>
      </c>
      <c r="H1145" t="s">
        <v>5628</v>
      </c>
      <c r="I1145" t="s">
        <v>5629</v>
      </c>
      <c r="J1145" t="s">
        <v>5630</v>
      </c>
    </row>
    <row r="1146" spans="1:10" x14ac:dyDescent="0.25">
      <c r="A1146" t="s">
        <v>127</v>
      </c>
      <c r="B1146" s="1">
        <v>45731</v>
      </c>
      <c r="C1146" t="s">
        <v>143</v>
      </c>
      <c r="D1146" t="s">
        <v>366</v>
      </c>
      <c r="E1146">
        <v>3.5</v>
      </c>
      <c r="F1146" t="s">
        <v>144</v>
      </c>
      <c r="G1146" t="s">
        <v>1877</v>
      </c>
      <c r="H1146" t="s">
        <v>5631</v>
      </c>
      <c r="I1146" t="s">
        <v>5632</v>
      </c>
      <c r="J1146" t="s">
        <v>5633</v>
      </c>
    </row>
    <row r="1147" spans="1:10" x14ac:dyDescent="0.25">
      <c r="A1147" t="s">
        <v>127</v>
      </c>
      <c r="B1147" s="1">
        <v>45731</v>
      </c>
      <c r="C1147" t="s">
        <v>143</v>
      </c>
      <c r="D1147" t="s">
        <v>1460</v>
      </c>
      <c r="E1147">
        <v>3.5</v>
      </c>
      <c r="F1147" t="s">
        <v>144</v>
      </c>
      <c r="G1147" t="s">
        <v>1877</v>
      </c>
      <c r="H1147" t="s">
        <v>5618</v>
      </c>
      <c r="I1147" t="s">
        <v>5623</v>
      </c>
      <c r="J1147" t="s">
        <v>5624</v>
      </c>
    </row>
    <row r="1148" spans="1:10" x14ac:dyDescent="0.25">
      <c r="A1148" t="s">
        <v>127</v>
      </c>
      <c r="B1148" s="1">
        <v>45732</v>
      </c>
      <c r="C1148" t="s">
        <v>143</v>
      </c>
      <c r="D1148" t="s">
        <v>5657</v>
      </c>
      <c r="E1148">
        <v>3.5</v>
      </c>
      <c r="F1148" t="s">
        <v>144</v>
      </c>
      <c r="G1148" t="s">
        <v>1878</v>
      </c>
      <c r="H1148" t="s">
        <v>5658</v>
      </c>
      <c r="I1148" t="s">
        <v>5659</v>
      </c>
      <c r="J1148" t="s">
        <v>5660</v>
      </c>
    </row>
    <row r="1149" spans="1:10" x14ac:dyDescent="0.25">
      <c r="A1149" t="s">
        <v>127</v>
      </c>
      <c r="B1149" s="1">
        <v>45732</v>
      </c>
      <c r="C1149" t="s">
        <v>143</v>
      </c>
      <c r="D1149" t="s">
        <v>366</v>
      </c>
      <c r="E1149">
        <v>3.5</v>
      </c>
      <c r="F1149" t="s">
        <v>144</v>
      </c>
      <c r="G1149" t="s">
        <v>1878</v>
      </c>
      <c r="H1149" t="s">
        <v>5634</v>
      </c>
      <c r="I1149" t="s">
        <v>5635</v>
      </c>
      <c r="J1149" t="s">
        <v>5636</v>
      </c>
    </row>
    <row r="1150" spans="1:10" x14ac:dyDescent="0.25">
      <c r="A1150" t="s">
        <v>127</v>
      </c>
      <c r="B1150" s="1">
        <v>45732</v>
      </c>
      <c r="C1150" t="s">
        <v>143</v>
      </c>
      <c r="D1150" t="s">
        <v>351</v>
      </c>
      <c r="E1150">
        <v>3.5</v>
      </c>
      <c r="F1150" t="s">
        <v>144</v>
      </c>
      <c r="G1150" t="s">
        <v>1878</v>
      </c>
      <c r="H1150" t="s">
        <v>5644</v>
      </c>
      <c r="I1150" t="s">
        <v>5645</v>
      </c>
      <c r="J1150" t="s">
        <v>5646</v>
      </c>
    </row>
    <row r="1151" spans="1:10" x14ac:dyDescent="0.25">
      <c r="A1151" t="s">
        <v>127</v>
      </c>
      <c r="B1151" s="1">
        <v>45732</v>
      </c>
      <c r="C1151" t="s">
        <v>143</v>
      </c>
      <c r="D1151" t="s">
        <v>5653</v>
      </c>
      <c r="E1151">
        <v>3.5</v>
      </c>
      <c r="F1151" t="s">
        <v>144</v>
      </c>
      <c r="G1151" t="s">
        <v>1878</v>
      </c>
      <c r="H1151" t="s">
        <v>5654</v>
      </c>
      <c r="I1151" t="s">
        <v>5655</v>
      </c>
      <c r="J1151" t="s">
        <v>5656</v>
      </c>
    </row>
    <row r="1152" spans="1:10" x14ac:dyDescent="0.25">
      <c r="A1152" t="s">
        <v>127</v>
      </c>
      <c r="B1152" s="1">
        <v>45732</v>
      </c>
      <c r="C1152" t="s">
        <v>143</v>
      </c>
      <c r="D1152" t="s">
        <v>671</v>
      </c>
      <c r="E1152">
        <v>3.5</v>
      </c>
      <c r="F1152" t="s">
        <v>144</v>
      </c>
      <c r="G1152" t="s">
        <v>1878</v>
      </c>
      <c r="H1152" t="s">
        <v>5641</v>
      </c>
      <c r="I1152" t="s">
        <v>5642</v>
      </c>
      <c r="J1152" t="s">
        <v>5643</v>
      </c>
    </row>
    <row r="1153" spans="1:10" x14ac:dyDescent="0.25">
      <c r="A1153" t="s">
        <v>127</v>
      </c>
      <c r="B1153" s="1">
        <v>45732</v>
      </c>
      <c r="C1153" t="s">
        <v>143</v>
      </c>
      <c r="D1153" t="s">
        <v>5637</v>
      </c>
      <c r="E1153">
        <v>3.5</v>
      </c>
      <c r="F1153" t="s">
        <v>144</v>
      </c>
      <c r="G1153" t="s">
        <v>1878</v>
      </c>
      <c r="H1153" t="s">
        <v>5638</v>
      </c>
      <c r="I1153" t="s">
        <v>5639</v>
      </c>
      <c r="J1153" t="s">
        <v>5640</v>
      </c>
    </row>
    <row r="1154" spans="1:10" x14ac:dyDescent="0.25">
      <c r="A1154" t="s">
        <v>127</v>
      </c>
      <c r="B1154" s="1">
        <v>45732</v>
      </c>
      <c r="C1154" t="s">
        <v>143</v>
      </c>
      <c r="D1154" t="s">
        <v>1636</v>
      </c>
      <c r="E1154">
        <v>0</v>
      </c>
      <c r="F1154" t="s">
        <v>144</v>
      </c>
      <c r="G1154" t="s">
        <v>1878</v>
      </c>
      <c r="H1154" t="s">
        <v>5647</v>
      </c>
      <c r="I1154" t="s">
        <v>5648</v>
      </c>
      <c r="J1154" t="s">
        <v>5649</v>
      </c>
    </row>
    <row r="1155" spans="1:10" x14ac:dyDescent="0.25">
      <c r="A1155" t="s">
        <v>127</v>
      </c>
      <c r="B1155" s="1">
        <v>45732</v>
      </c>
      <c r="C1155" t="s">
        <v>143</v>
      </c>
      <c r="D1155" t="s">
        <v>1636</v>
      </c>
      <c r="E1155">
        <v>0</v>
      </c>
      <c r="F1155" t="s">
        <v>144</v>
      </c>
      <c r="G1155" t="s">
        <v>1878</v>
      </c>
      <c r="H1155" t="s">
        <v>5650</v>
      </c>
      <c r="I1155" t="s">
        <v>5651</v>
      </c>
      <c r="J1155" t="s">
        <v>5652</v>
      </c>
    </row>
    <row r="1156" spans="1:10" x14ac:dyDescent="0.25">
      <c r="A1156" t="s">
        <v>127</v>
      </c>
      <c r="B1156" s="1">
        <v>45726</v>
      </c>
      <c r="C1156" t="s">
        <v>1430</v>
      </c>
      <c r="D1156" t="s">
        <v>4760</v>
      </c>
      <c r="E1156">
        <v>3.5</v>
      </c>
      <c r="F1156" t="s">
        <v>148</v>
      </c>
      <c r="G1156" t="s">
        <v>1880</v>
      </c>
      <c r="H1156" t="s">
        <v>5661</v>
      </c>
      <c r="I1156" t="s">
        <v>5662</v>
      </c>
      <c r="J1156" t="s">
        <v>5663</v>
      </c>
    </row>
    <row r="1157" spans="1:10" x14ac:dyDescent="0.25">
      <c r="A1157" t="s">
        <v>127</v>
      </c>
      <c r="B1157" s="1">
        <v>45726</v>
      </c>
      <c r="C1157" t="s">
        <v>1430</v>
      </c>
      <c r="D1157" t="s">
        <v>251</v>
      </c>
      <c r="E1157">
        <v>3.5</v>
      </c>
      <c r="F1157" t="s">
        <v>148</v>
      </c>
      <c r="G1157" t="s">
        <v>1880</v>
      </c>
      <c r="H1157" t="s">
        <v>5668</v>
      </c>
      <c r="I1157" t="s">
        <v>5669</v>
      </c>
      <c r="J1157" t="s">
        <v>5670</v>
      </c>
    </row>
    <row r="1158" spans="1:10" x14ac:dyDescent="0.25">
      <c r="A1158" t="s">
        <v>127</v>
      </c>
      <c r="B1158" s="1">
        <v>45726</v>
      </c>
      <c r="C1158" t="s">
        <v>1430</v>
      </c>
      <c r="D1158" t="s">
        <v>560</v>
      </c>
      <c r="E1158">
        <v>3.5</v>
      </c>
      <c r="F1158" t="s">
        <v>148</v>
      </c>
      <c r="G1158" t="s">
        <v>1880</v>
      </c>
      <c r="H1158" t="s">
        <v>5682</v>
      </c>
      <c r="I1158" t="s">
        <v>5683</v>
      </c>
      <c r="J1158" t="s">
        <v>5684</v>
      </c>
    </row>
    <row r="1159" spans="1:10" x14ac:dyDescent="0.25">
      <c r="A1159" t="s">
        <v>127</v>
      </c>
      <c r="B1159" s="1">
        <v>45726</v>
      </c>
      <c r="C1159" t="s">
        <v>1430</v>
      </c>
      <c r="D1159" t="s">
        <v>357</v>
      </c>
      <c r="E1159">
        <v>3.5</v>
      </c>
      <c r="F1159" t="s">
        <v>148</v>
      </c>
      <c r="G1159" t="s">
        <v>1880</v>
      </c>
      <c r="H1159" t="s">
        <v>5668</v>
      </c>
      <c r="I1159" t="s">
        <v>5681</v>
      </c>
      <c r="J1159" t="s">
        <v>5681</v>
      </c>
    </row>
    <row r="1160" spans="1:10" x14ac:dyDescent="0.25">
      <c r="A1160" t="s">
        <v>127</v>
      </c>
      <c r="B1160" s="1">
        <v>45726</v>
      </c>
      <c r="C1160" t="s">
        <v>1430</v>
      </c>
      <c r="D1160" t="s">
        <v>5664</v>
      </c>
      <c r="E1160">
        <v>3.5</v>
      </c>
      <c r="F1160" t="s">
        <v>148</v>
      </c>
      <c r="G1160" t="s">
        <v>1880</v>
      </c>
      <c r="H1160" t="s">
        <v>5665</v>
      </c>
      <c r="I1160" t="s">
        <v>5666</v>
      </c>
      <c r="J1160" t="s">
        <v>5667</v>
      </c>
    </row>
    <row r="1161" spans="1:10" x14ac:dyDescent="0.25">
      <c r="A1161" t="s">
        <v>127</v>
      </c>
      <c r="B1161" s="1">
        <v>45726</v>
      </c>
      <c r="C1161" t="s">
        <v>1430</v>
      </c>
      <c r="D1161" t="s">
        <v>833</v>
      </c>
      <c r="E1161">
        <v>3.5</v>
      </c>
      <c r="F1161" t="s">
        <v>148</v>
      </c>
      <c r="G1161" t="s">
        <v>1880</v>
      </c>
      <c r="H1161" t="s">
        <v>5661</v>
      </c>
      <c r="I1161" t="s">
        <v>5679</v>
      </c>
      <c r="J1161" t="s">
        <v>5680</v>
      </c>
    </row>
    <row r="1162" spans="1:10" x14ac:dyDescent="0.25">
      <c r="A1162" t="s">
        <v>127</v>
      </c>
      <c r="B1162" s="1">
        <v>45726</v>
      </c>
      <c r="C1162" t="s">
        <v>1430</v>
      </c>
      <c r="D1162" t="s">
        <v>593</v>
      </c>
      <c r="E1162">
        <v>3.5</v>
      </c>
      <c r="F1162" t="s">
        <v>148</v>
      </c>
      <c r="G1162" t="s">
        <v>1880</v>
      </c>
      <c r="H1162" t="s">
        <v>5661</v>
      </c>
      <c r="I1162" t="s">
        <v>5674</v>
      </c>
      <c r="J1162" t="s">
        <v>5675</v>
      </c>
    </row>
    <row r="1163" spans="1:10" x14ac:dyDescent="0.25">
      <c r="A1163" t="s">
        <v>127</v>
      </c>
      <c r="B1163" s="1">
        <v>45726</v>
      </c>
      <c r="C1163" t="s">
        <v>1430</v>
      </c>
      <c r="D1163" t="s">
        <v>768</v>
      </c>
      <c r="E1163">
        <v>3.5</v>
      </c>
      <c r="F1163" t="s">
        <v>148</v>
      </c>
      <c r="G1163" t="s">
        <v>1880</v>
      </c>
      <c r="H1163" t="s">
        <v>5671</v>
      </c>
      <c r="I1163" t="s">
        <v>5672</v>
      </c>
      <c r="J1163" t="s">
        <v>5673</v>
      </c>
    </row>
    <row r="1164" spans="1:10" x14ac:dyDescent="0.25">
      <c r="A1164" t="s">
        <v>127</v>
      </c>
      <c r="B1164" s="1">
        <v>45726</v>
      </c>
      <c r="C1164" t="s">
        <v>1430</v>
      </c>
      <c r="D1164" t="s">
        <v>782</v>
      </c>
      <c r="E1164">
        <v>3.5</v>
      </c>
      <c r="F1164" t="s">
        <v>148</v>
      </c>
      <c r="G1164" t="s">
        <v>1880</v>
      </c>
      <c r="H1164" t="s">
        <v>5688</v>
      </c>
      <c r="I1164" t="s">
        <v>5689</v>
      </c>
      <c r="J1164" t="s">
        <v>5690</v>
      </c>
    </row>
    <row r="1165" spans="1:10" x14ac:dyDescent="0.25">
      <c r="A1165" t="s">
        <v>127</v>
      </c>
      <c r="B1165" s="1">
        <v>45726</v>
      </c>
      <c r="C1165" t="s">
        <v>1430</v>
      </c>
      <c r="D1165" t="s">
        <v>1483</v>
      </c>
      <c r="E1165">
        <v>3.5</v>
      </c>
      <c r="F1165" t="s">
        <v>148</v>
      </c>
      <c r="G1165" t="s">
        <v>1880</v>
      </c>
      <c r="H1165" t="s">
        <v>5685</v>
      </c>
      <c r="I1165" t="s">
        <v>5686</v>
      </c>
      <c r="J1165" t="s">
        <v>5687</v>
      </c>
    </row>
    <row r="1166" spans="1:10" x14ac:dyDescent="0.25">
      <c r="A1166" t="s">
        <v>127</v>
      </c>
      <c r="B1166" s="1">
        <v>45726</v>
      </c>
      <c r="C1166" t="s">
        <v>1430</v>
      </c>
      <c r="D1166" t="s">
        <v>782</v>
      </c>
      <c r="E1166">
        <v>3.5</v>
      </c>
      <c r="F1166" t="s">
        <v>148</v>
      </c>
      <c r="G1166" t="s">
        <v>1880</v>
      </c>
      <c r="H1166" t="s">
        <v>5676</v>
      </c>
      <c r="I1166" t="s">
        <v>5677</v>
      </c>
      <c r="J1166" t="s">
        <v>5678</v>
      </c>
    </row>
    <row r="1167" spans="1:10" x14ac:dyDescent="0.25">
      <c r="A1167" t="s">
        <v>127</v>
      </c>
      <c r="B1167" s="1">
        <v>45727</v>
      </c>
      <c r="C1167" t="s">
        <v>1430</v>
      </c>
      <c r="D1167" t="s">
        <v>5715</v>
      </c>
      <c r="E1167">
        <v>3.5</v>
      </c>
      <c r="F1167" t="s">
        <v>148</v>
      </c>
      <c r="G1167" t="s">
        <v>1881</v>
      </c>
      <c r="H1167" t="s">
        <v>5716</v>
      </c>
      <c r="I1167" t="s">
        <v>5717</v>
      </c>
      <c r="J1167" t="s">
        <v>5718</v>
      </c>
    </row>
    <row r="1168" spans="1:10" x14ac:dyDescent="0.25">
      <c r="A1168" t="s">
        <v>127</v>
      </c>
      <c r="B1168" s="1">
        <v>45727</v>
      </c>
      <c r="C1168" t="s">
        <v>1430</v>
      </c>
      <c r="D1168" t="s">
        <v>356</v>
      </c>
      <c r="E1168">
        <v>3.5</v>
      </c>
      <c r="F1168" t="s">
        <v>148</v>
      </c>
      <c r="G1168" t="s">
        <v>1881</v>
      </c>
      <c r="H1168" t="s">
        <v>5707</v>
      </c>
      <c r="I1168" t="s">
        <v>5708</v>
      </c>
      <c r="J1168" t="s">
        <v>5709</v>
      </c>
    </row>
    <row r="1169" spans="1:10" x14ac:dyDescent="0.25">
      <c r="A1169" t="s">
        <v>127</v>
      </c>
      <c r="B1169" s="1">
        <v>45727</v>
      </c>
      <c r="C1169" t="s">
        <v>1430</v>
      </c>
      <c r="D1169" t="s">
        <v>1531</v>
      </c>
      <c r="E1169">
        <v>3.5</v>
      </c>
      <c r="F1169" t="s">
        <v>148</v>
      </c>
      <c r="G1169" t="s">
        <v>1881</v>
      </c>
      <c r="H1169" t="s">
        <v>5720</v>
      </c>
      <c r="I1169" t="s">
        <v>5722</v>
      </c>
      <c r="J1169" t="s">
        <v>5723</v>
      </c>
    </row>
    <row r="1170" spans="1:10" x14ac:dyDescent="0.25">
      <c r="A1170" t="s">
        <v>127</v>
      </c>
      <c r="B1170" s="1">
        <v>45727</v>
      </c>
      <c r="C1170" t="s">
        <v>1430</v>
      </c>
      <c r="D1170" t="s">
        <v>509</v>
      </c>
      <c r="E1170">
        <v>3.5</v>
      </c>
      <c r="F1170" t="s">
        <v>148</v>
      </c>
      <c r="G1170" t="s">
        <v>1881</v>
      </c>
      <c r="H1170" t="s">
        <v>5698</v>
      </c>
      <c r="I1170" t="s">
        <v>5699</v>
      </c>
      <c r="J1170" t="s">
        <v>5700</v>
      </c>
    </row>
    <row r="1171" spans="1:10" x14ac:dyDescent="0.25">
      <c r="A1171" t="s">
        <v>127</v>
      </c>
      <c r="B1171" s="1">
        <v>45727</v>
      </c>
      <c r="C1171" t="s">
        <v>1430</v>
      </c>
      <c r="D1171" t="s">
        <v>5719</v>
      </c>
      <c r="E1171">
        <v>3.5</v>
      </c>
      <c r="F1171" t="s">
        <v>148</v>
      </c>
      <c r="G1171" t="s">
        <v>1881</v>
      </c>
      <c r="H1171" t="s">
        <v>5720</v>
      </c>
      <c r="I1171" t="s">
        <v>5721</v>
      </c>
      <c r="J1171" t="s">
        <v>5721</v>
      </c>
    </row>
    <row r="1172" spans="1:10" x14ac:dyDescent="0.25">
      <c r="A1172" t="s">
        <v>127</v>
      </c>
      <c r="B1172" s="1">
        <v>45727</v>
      </c>
      <c r="C1172" t="s">
        <v>1430</v>
      </c>
      <c r="D1172" t="s">
        <v>924</v>
      </c>
      <c r="E1172">
        <v>3.5</v>
      </c>
      <c r="F1172" t="s">
        <v>148</v>
      </c>
      <c r="G1172" t="s">
        <v>1881</v>
      </c>
      <c r="H1172" t="s">
        <v>5710</v>
      </c>
      <c r="I1172" t="s">
        <v>5711</v>
      </c>
      <c r="J1172" t="s">
        <v>5712</v>
      </c>
    </row>
    <row r="1173" spans="1:10" x14ac:dyDescent="0.25">
      <c r="A1173" t="s">
        <v>127</v>
      </c>
      <c r="B1173" s="1">
        <v>45727</v>
      </c>
      <c r="C1173" t="s">
        <v>1430</v>
      </c>
      <c r="D1173" t="s">
        <v>643</v>
      </c>
      <c r="E1173">
        <v>3.5</v>
      </c>
      <c r="F1173" t="s">
        <v>148</v>
      </c>
      <c r="G1173" t="s">
        <v>1881</v>
      </c>
      <c r="H1173" t="s">
        <v>5695</v>
      </c>
      <c r="I1173" t="s">
        <v>5713</v>
      </c>
      <c r="J1173" t="s">
        <v>5714</v>
      </c>
    </row>
    <row r="1174" spans="1:10" x14ac:dyDescent="0.25">
      <c r="A1174" t="s">
        <v>127</v>
      </c>
      <c r="B1174" s="1">
        <v>45727</v>
      </c>
      <c r="C1174" t="s">
        <v>1430</v>
      </c>
      <c r="D1174" t="s">
        <v>471</v>
      </c>
      <c r="E1174">
        <v>3.5</v>
      </c>
      <c r="F1174" t="s">
        <v>148</v>
      </c>
      <c r="G1174" t="s">
        <v>1881</v>
      </c>
      <c r="H1174" t="s">
        <v>5704</v>
      </c>
      <c r="I1174" t="s">
        <v>5705</v>
      </c>
      <c r="J1174" t="s">
        <v>5706</v>
      </c>
    </row>
    <row r="1175" spans="1:10" x14ac:dyDescent="0.25">
      <c r="A1175" t="s">
        <v>127</v>
      </c>
      <c r="B1175" s="1">
        <v>45727</v>
      </c>
      <c r="C1175" t="s">
        <v>1430</v>
      </c>
      <c r="D1175" t="s">
        <v>5691</v>
      </c>
      <c r="E1175">
        <v>3.5</v>
      </c>
      <c r="F1175" t="s">
        <v>148</v>
      </c>
      <c r="G1175" t="s">
        <v>1881</v>
      </c>
      <c r="H1175" t="s">
        <v>5692</v>
      </c>
      <c r="I1175" t="s">
        <v>5693</v>
      </c>
      <c r="J1175" t="s">
        <v>5694</v>
      </c>
    </row>
    <row r="1176" spans="1:10" x14ac:dyDescent="0.25">
      <c r="A1176" t="s">
        <v>127</v>
      </c>
      <c r="B1176" s="1">
        <v>45727</v>
      </c>
      <c r="C1176" t="s">
        <v>1430</v>
      </c>
      <c r="D1176" t="s">
        <v>470</v>
      </c>
      <c r="E1176">
        <v>3.5</v>
      </c>
      <c r="F1176" t="s">
        <v>148</v>
      </c>
      <c r="G1176" t="s">
        <v>1881</v>
      </c>
      <c r="H1176" t="s">
        <v>5701</v>
      </c>
      <c r="I1176" t="s">
        <v>5702</v>
      </c>
      <c r="J1176" t="s">
        <v>5703</v>
      </c>
    </row>
    <row r="1177" spans="1:10" x14ac:dyDescent="0.25">
      <c r="A1177" t="s">
        <v>127</v>
      </c>
      <c r="B1177" s="1">
        <v>45727</v>
      </c>
      <c r="C1177" t="s">
        <v>1430</v>
      </c>
      <c r="D1177" t="s">
        <v>685</v>
      </c>
      <c r="E1177">
        <v>3.5</v>
      </c>
      <c r="F1177" t="s">
        <v>148</v>
      </c>
      <c r="G1177" t="s">
        <v>1881</v>
      </c>
      <c r="H1177" t="s">
        <v>5695</v>
      </c>
      <c r="I1177" t="s">
        <v>5696</v>
      </c>
      <c r="J1177" t="s">
        <v>5697</v>
      </c>
    </row>
    <row r="1178" spans="1:10" x14ac:dyDescent="0.25">
      <c r="A1178" t="s">
        <v>127</v>
      </c>
      <c r="B1178" s="1">
        <v>45729</v>
      </c>
      <c r="C1178" t="s">
        <v>1430</v>
      </c>
      <c r="D1178" t="s">
        <v>5745</v>
      </c>
      <c r="E1178">
        <v>3.5</v>
      </c>
      <c r="F1178" t="s">
        <v>148</v>
      </c>
      <c r="G1178" t="s">
        <v>1882</v>
      </c>
      <c r="H1178" t="s">
        <v>5746</v>
      </c>
      <c r="I1178" t="s">
        <v>5747</v>
      </c>
      <c r="J1178" t="s">
        <v>5748</v>
      </c>
    </row>
    <row r="1179" spans="1:10" x14ac:dyDescent="0.25">
      <c r="A1179" t="s">
        <v>127</v>
      </c>
      <c r="B1179" s="1">
        <v>45729</v>
      </c>
      <c r="C1179" t="s">
        <v>1430</v>
      </c>
      <c r="D1179" t="s">
        <v>460</v>
      </c>
      <c r="E1179">
        <v>3.5</v>
      </c>
      <c r="F1179" t="s">
        <v>148</v>
      </c>
      <c r="G1179" t="s">
        <v>1882</v>
      </c>
      <c r="H1179" t="s">
        <v>5733</v>
      </c>
      <c r="I1179" t="s">
        <v>5749</v>
      </c>
      <c r="J1179" t="s">
        <v>5750</v>
      </c>
    </row>
    <row r="1180" spans="1:10" x14ac:dyDescent="0.25">
      <c r="A1180" t="s">
        <v>127</v>
      </c>
      <c r="B1180" s="1">
        <v>45729</v>
      </c>
      <c r="C1180" t="s">
        <v>1430</v>
      </c>
      <c r="D1180" t="s">
        <v>280</v>
      </c>
      <c r="E1180">
        <v>3.5</v>
      </c>
      <c r="F1180" t="s">
        <v>148</v>
      </c>
      <c r="G1180" t="s">
        <v>1882</v>
      </c>
      <c r="H1180" t="s">
        <v>5751</v>
      </c>
      <c r="I1180" t="s">
        <v>5752</v>
      </c>
      <c r="J1180" t="s">
        <v>5753</v>
      </c>
    </row>
    <row r="1181" spans="1:10" x14ac:dyDescent="0.25">
      <c r="A1181" t="s">
        <v>127</v>
      </c>
      <c r="B1181" s="1">
        <v>45729</v>
      </c>
      <c r="C1181" t="s">
        <v>1430</v>
      </c>
      <c r="D1181" t="s">
        <v>339</v>
      </c>
      <c r="E1181">
        <v>3.5</v>
      </c>
      <c r="F1181" t="s">
        <v>148</v>
      </c>
      <c r="G1181" t="s">
        <v>1882</v>
      </c>
      <c r="H1181" t="s">
        <v>5727</v>
      </c>
      <c r="I1181" t="s">
        <v>5728</v>
      </c>
      <c r="J1181" t="s">
        <v>5729</v>
      </c>
    </row>
    <row r="1182" spans="1:10" x14ac:dyDescent="0.25">
      <c r="A1182" t="s">
        <v>127</v>
      </c>
      <c r="B1182" s="1">
        <v>45729</v>
      </c>
      <c r="C1182" t="s">
        <v>1430</v>
      </c>
      <c r="D1182" t="s">
        <v>338</v>
      </c>
      <c r="E1182">
        <v>3.5</v>
      </c>
      <c r="F1182" t="s">
        <v>148</v>
      </c>
      <c r="G1182" t="s">
        <v>1882</v>
      </c>
      <c r="H1182" t="s">
        <v>5736</v>
      </c>
      <c r="I1182" t="s">
        <v>5737</v>
      </c>
      <c r="J1182" t="s">
        <v>5738</v>
      </c>
    </row>
    <row r="1183" spans="1:10" x14ac:dyDescent="0.25">
      <c r="A1183" t="s">
        <v>127</v>
      </c>
      <c r="B1183" s="1">
        <v>45729</v>
      </c>
      <c r="C1183" t="s">
        <v>1430</v>
      </c>
      <c r="D1183" t="s">
        <v>362</v>
      </c>
      <c r="E1183">
        <v>3.5</v>
      </c>
      <c r="F1183" t="s">
        <v>148</v>
      </c>
      <c r="G1183" t="s">
        <v>1882</v>
      </c>
      <c r="H1183" t="s">
        <v>5730</v>
      </c>
      <c r="I1183" t="s">
        <v>5731</v>
      </c>
      <c r="J1183" t="s">
        <v>5732</v>
      </c>
    </row>
    <row r="1184" spans="1:10" x14ac:dyDescent="0.25">
      <c r="A1184" t="s">
        <v>127</v>
      </c>
      <c r="B1184" s="1">
        <v>45729</v>
      </c>
      <c r="C1184" t="s">
        <v>1430</v>
      </c>
      <c r="D1184" t="s">
        <v>503</v>
      </c>
      <c r="E1184">
        <v>3.5</v>
      </c>
      <c r="F1184" t="s">
        <v>148</v>
      </c>
      <c r="G1184" t="s">
        <v>1882</v>
      </c>
      <c r="H1184" t="s">
        <v>5742</v>
      </c>
      <c r="I1184" t="s">
        <v>5743</v>
      </c>
      <c r="J1184" t="s">
        <v>5744</v>
      </c>
    </row>
    <row r="1185" spans="1:10" x14ac:dyDescent="0.25">
      <c r="A1185" t="s">
        <v>127</v>
      </c>
      <c r="B1185" s="1">
        <v>45729</v>
      </c>
      <c r="C1185" t="s">
        <v>1430</v>
      </c>
      <c r="D1185" t="s">
        <v>1666</v>
      </c>
      <c r="E1185">
        <v>3.5</v>
      </c>
      <c r="F1185" t="s">
        <v>148</v>
      </c>
      <c r="G1185" t="s">
        <v>1882</v>
      </c>
      <c r="H1185" t="s">
        <v>5739</v>
      </c>
      <c r="I1185" t="s">
        <v>5740</v>
      </c>
      <c r="J1185" t="s">
        <v>5741</v>
      </c>
    </row>
    <row r="1186" spans="1:10" x14ac:dyDescent="0.25">
      <c r="A1186" t="s">
        <v>127</v>
      </c>
      <c r="B1186" s="1">
        <v>45729</v>
      </c>
      <c r="C1186" t="s">
        <v>1430</v>
      </c>
      <c r="D1186" t="s">
        <v>345</v>
      </c>
      <c r="E1186">
        <v>3.5</v>
      </c>
      <c r="F1186" t="s">
        <v>148</v>
      </c>
      <c r="G1186" t="s">
        <v>1882</v>
      </c>
      <c r="H1186" t="s">
        <v>5733</v>
      </c>
      <c r="I1186" t="s">
        <v>5734</v>
      </c>
      <c r="J1186" t="s">
        <v>5735</v>
      </c>
    </row>
    <row r="1187" spans="1:10" x14ac:dyDescent="0.25">
      <c r="A1187" t="s">
        <v>127</v>
      </c>
      <c r="B1187" s="1">
        <v>45729</v>
      </c>
      <c r="C1187" t="s">
        <v>1430</v>
      </c>
      <c r="D1187" t="s">
        <v>4546</v>
      </c>
      <c r="E1187">
        <v>3.5</v>
      </c>
      <c r="F1187" t="s">
        <v>148</v>
      </c>
      <c r="G1187" t="s">
        <v>1882</v>
      </c>
      <c r="H1187" t="s">
        <v>5724</v>
      </c>
      <c r="I1187" t="s">
        <v>5725</v>
      </c>
      <c r="J1187" t="s">
        <v>5726</v>
      </c>
    </row>
    <row r="1188" spans="1:10" x14ac:dyDescent="0.25">
      <c r="A1188" t="s">
        <v>127</v>
      </c>
      <c r="B1188" s="1">
        <v>45730</v>
      </c>
      <c r="C1188" t="s">
        <v>1430</v>
      </c>
      <c r="D1188" t="s">
        <v>350</v>
      </c>
      <c r="E1188">
        <v>3.5</v>
      </c>
      <c r="F1188" t="s">
        <v>148</v>
      </c>
      <c r="G1188" t="s">
        <v>1883</v>
      </c>
      <c r="H1188" t="s">
        <v>5786</v>
      </c>
      <c r="I1188" t="s">
        <v>5787</v>
      </c>
      <c r="J1188" t="s">
        <v>5788</v>
      </c>
    </row>
    <row r="1189" spans="1:10" x14ac:dyDescent="0.25">
      <c r="A1189" t="s">
        <v>127</v>
      </c>
      <c r="B1189" s="1">
        <v>45730</v>
      </c>
      <c r="C1189" t="s">
        <v>1430</v>
      </c>
      <c r="D1189" t="s">
        <v>5779</v>
      </c>
      <c r="E1189">
        <v>3.5</v>
      </c>
      <c r="F1189" t="s">
        <v>148</v>
      </c>
      <c r="G1189" t="s">
        <v>1883</v>
      </c>
      <c r="H1189" t="s">
        <v>5780</v>
      </c>
      <c r="I1189" t="s">
        <v>5781</v>
      </c>
      <c r="J1189" t="s">
        <v>5782</v>
      </c>
    </row>
    <row r="1190" spans="1:10" x14ac:dyDescent="0.25">
      <c r="A1190" t="s">
        <v>127</v>
      </c>
      <c r="B1190" s="1">
        <v>45730</v>
      </c>
      <c r="C1190" t="s">
        <v>1430</v>
      </c>
      <c r="D1190" t="s">
        <v>375</v>
      </c>
      <c r="E1190">
        <v>7</v>
      </c>
      <c r="F1190" t="s">
        <v>148</v>
      </c>
      <c r="G1190" t="s">
        <v>1883</v>
      </c>
      <c r="H1190" t="s">
        <v>5758</v>
      </c>
      <c r="I1190" t="s">
        <v>5759</v>
      </c>
      <c r="J1190" t="s">
        <v>5760</v>
      </c>
    </row>
    <row r="1191" spans="1:10" x14ac:dyDescent="0.25">
      <c r="A1191" t="s">
        <v>127</v>
      </c>
      <c r="B1191" s="1">
        <v>45730</v>
      </c>
      <c r="C1191" t="s">
        <v>1430</v>
      </c>
      <c r="D1191" t="s">
        <v>5767</v>
      </c>
      <c r="E1191">
        <v>3.5</v>
      </c>
      <c r="F1191" t="s">
        <v>148</v>
      </c>
      <c r="G1191" t="s">
        <v>1883</v>
      </c>
      <c r="H1191" t="s">
        <v>5768</v>
      </c>
      <c r="I1191" t="s">
        <v>5759</v>
      </c>
      <c r="J1191" t="s">
        <v>5769</v>
      </c>
    </row>
    <row r="1192" spans="1:10" x14ac:dyDescent="0.25">
      <c r="A1192" t="s">
        <v>127</v>
      </c>
      <c r="B1192" s="1">
        <v>45730</v>
      </c>
      <c r="C1192" t="s">
        <v>1430</v>
      </c>
      <c r="D1192" t="s">
        <v>1578</v>
      </c>
      <c r="E1192">
        <v>3.5</v>
      </c>
      <c r="F1192" t="s">
        <v>148</v>
      </c>
      <c r="G1192" t="s">
        <v>1883</v>
      </c>
      <c r="H1192" t="s">
        <v>5776</v>
      </c>
      <c r="I1192" t="s">
        <v>5777</v>
      </c>
      <c r="J1192" t="s">
        <v>5778</v>
      </c>
    </row>
    <row r="1193" spans="1:10" x14ac:dyDescent="0.25">
      <c r="A1193" t="s">
        <v>127</v>
      </c>
      <c r="B1193" s="1">
        <v>45730</v>
      </c>
      <c r="C1193" t="s">
        <v>1430</v>
      </c>
      <c r="D1193" t="s">
        <v>503</v>
      </c>
      <c r="E1193">
        <v>3.5</v>
      </c>
      <c r="F1193" t="s">
        <v>148</v>
      </c>
      <c r="G1193" t="s">
        <v>1883</v>
      </c>
      <c r="H1193" t="s">
        <v>5770</v>
      </c>
      <c r="I1193" t="s">
        <v>5771</v>
      </c>
      <c r="J1193" t="s">
        <v>5772</v>
      </c>
    </row>
    <row r="1194" spans="1:10" x14ac:dyDescent="0.25">
      <c r="A1194" t="s">
        <v>127</v>
      </c>
      <c r="B1194" s="1">
        <v>45730</v>
      </c>
      <c r="C1194" t="s">
        <v>1430</v>
      </c>
      <c r="D1194" t="s">
        <v>1455</v>
      </c>
      <c r="E1194">
        <v>3.5</v>
      </c>
      <c r="F1194" t="s">
        <v>148</v>
      </c>
      <c r="G1194" t="s">
        <v>1883</v>
      </c>
      <c r="H1194" t="s">
        <v>5761</v>
      </c>
      <c r="I1194" t="s">
        <v>5762</v>
      </c>
      <c r="J1194" t="s">
        <v>5763</v>
      </c>
    </row>
    <row r="1195" spans="1:10" x14ac:dyDescent="0.25">
      <c r="A1195" t="s">
        <v>127</v>
      </c>
      <c r="B1195" s="1">
        <v>45730</v>
      </c>
      <c r="C1195" t="s">
        <v>1430</v>
      </c>
      <c r="D1195" t="s">
        <v>5754</v>
      </c>
      <c r="E1195">
        <v>3.5</v>
      </c>
      <c r="F1195" t="s">
        <v>148</v>
      </c>
      <c r="G1195" t="s">
        <v>1883</v>
      </c>
      <c r="H1195" t="s">
        <v>5755</v>
      </c>
      <c r="I1195" t="s">
        <v>5756</v>
      </c>
      <c r="J1195" t="s">
        <v>5757</v>
      </c>
    </row>
    <row r="1196" spans="1:10" x14ac:dyDescent="0.25">
      <c r="A1196" t="s">
        <v>127</v>
      </c>
      <c r="B1196" s="1">
        <v>45730</v>
      </c>
      <c r="C1196" t="s">
        <v>1430</v>
      </c>
      <c r="D1196" t="s">
        <v>310</v>
      </c>
      <c r="E1196">
        <v>3.5</v>
      </c>
      <c r="F1196" t="s">
        <v>148</v>
      </c>
      <c r="G1196" t="s">
        <v>1883</v>
      </c>
      <c r="H1196" t="s">
        <v>5773</v>
      </c>
      <c r="I1196" t="s">
        <v>5774</v>
      </c>
      <c r="J1196" t="s">
        <v>5775</v>
      </c>
    </row>
    <row r="1197" spans="1:10" x14ac:dyDescent="0.25">
      <c r="A1197" t="s">
        <v>127</v>
      </c>
      <c r="B1197" s="1">
        <v>45730</v>
      </c>
      <c r="C1197" t="s">
        <v>1430</v>
      </c>
      <c r="D1197" t="s">
        <v>4506</v>
      </c>
      <c r="E1197">
        <v>3.5</v>
      </c>
      <c r="F1197" t="s">
        <v>148</v>
      </c>
      <c r="G1197" t="s">
        <v>1883</v>
      </c>
      <c r="H1197" t="s">
        <v>5764</v>
      </c>
      <c r="I1197" t="s">
        <v>5765</v>
      </c>
      <c r="J1197" t="s">
        <v>5766</v>
      </c>
    </row>
    <row r="1198" spans="1:10" x14ac:dyDescent="0.25">
      <c r="A1198" t="s">
        <v>127</v>
      </c>
      <c r="B1198" s="1">
        <v>45730</v>
      </c>
      <c r="C1198" t="s">
        <v>1430</v>
      </c>
      <c r="D1198" t="s">
        <v>1675</v>
      </c>
      <c r="E1198">
        <v>3.5</v>
      </c>
      <c r="F1198" t="s">
        <v>148</v>
      </c>
      <c r="G1198" t="s">
        <v>1883</v>
      </c>
      <c r="H1198" t="s">
        <v>5783</v>
      </c>
      <c r="I1198" t="s">
        <v>5784</v>
      </c>
      <c r="J1198" t="s">
        <v>5785</v>
      </c>
    </row>
    <row r="1199" spans="1:10" x14ac:dyDescent="0.25">
      <c r="A1199" t="s">
        <v>127</v>
      </c>
      <c r="B1199" s="1">
        <v>45731</v>
      </c>
      <c r="C1199" t="s">
        <v>1430</v>
      </c>
      <c r="D1199" t="s">
        <v>5792</v>
      </c>
      <c r="E1199">
        <v>3.5</v>
      </c>
      <c r="F1199" t="s">
        <v>148</v>
      </c>
      <c r="G1199" t="s">
        <v>1884</v>
      </c>
      <c r="H1199" t="s">
        <v>5796</v>
      </c>
      <c r="I1199" t="s">
        <v>5797</v>
      </c>
      <c r="J1199" t="s">
        <v>5798</v>
      </c>
    </row>
    <row r="1200" spans="1:10" x14ac:dyDescent="0.25">
      <c r="A1200" t="s">
        <v>127</v>
      </c>
      <c r="B1200" s="1">
        <v>45731</v>
      </c>
      <c r="C1200" t="s">
        <v>1430</v>
      </c>
      <c r="D1200" t="s">
        <v>4771</v>
      </c>
      <c r="E1200">
        <v>3.5</v>
      </c>
      <c r="F1200" t="s">
        <v>148</v>
      </c>
      <c r="G1200" t="s">
        <v>1884</v>
      </c>
      <c r="H1200" t="s">
        <v>5789</v>
      </c>
      <c r="I1200" t="s">
        <v>5790</v>
      </c>
      <c r="J1200" t="s">
        <v>5791</v>
      </c>
    </row>
    <row r="1201" spans="1:10" x14ac:dyDescent="0.25">
      <c r="A1201" t="s">
        <v>127</v>
      </c>
      <c r="B1201" s="1">
        <v>45731</v>
      </c>
      <c r="C1201" t="s">
        <v>1430</v>
      </c>
      <c r="D1201" t="s">
        <v>934</v>
      </c>
      <c r="E1201">
        <v>3.5</v>
      </c>
      <c r="F1201" t="s">
        <v>148</v>
      </c>
      <c r="G1201" t="s">
        <v>1884</v>
      </c>
      <c r="H1201" t="s">
        <v>5799</v>
      </c>
      <c r="I1201" t="s">
        <v>5800</v>
      </c>
      <c r="J1201" t="s">
        <v>5801</v>
      </c>
    </row>
    <row r="1202" spans="1:10" x14ac:dyDescent="0.25">
      <c r="A1202" t="s">
        <v>127</v>
      </c>
      <c r="B1202" s="1">
        <v>45731</v>
      </c>
      <c r="C1202" t="s">
        <v>1430</v>
      </c>
      <c r="D1202" t="s">
        <v>5792</v>
      </c>
      <c r="E1202">
        <v>3.5</v>
      </c>
      <c r="F1202" t="s">
        <v>148</v>
      </c>
      <c r="G1202" t="s">
        <v>1884</v>
      </c>
      <c r="H1202" t="s">
        <v>5793</v>
      </c>
      <c r="I1202" t="s">
        <v>5794</v>
      </c>
      <c r="J1202" t="s">
        <v>5795</v>
      </c>
    </row>
    <row r="1203" spans="1:10" x14ac:dyDescent="0.25">
      <c r="A1203" t="s">
        <v>127</v>
      </c>
      <c r="B1203" s="1">
        <v>45731</v>
      </c>
      <c r="C1203" t="s">
        <v>1430</v>
      </c>
      <c r="D1203" t="s">
        <v>1520</v>
      </c>
      <c r="E1203">
        <v>3.5</v>
      </c>
      <c r="F1203" t="s">
        <v>148</v>
      </c>
      <c r="G1203" t="s">
        <v>1884</v>
      </c>
      <c r="H1203" t="s">
        <v>5802</v>
      </c>
      <c r="I1203" t="s">
        <v>5803</v>
      </c>
      <c r="J1203" t="s">
        <v>5804</v>
      </c>
    </row>
    <row r="1204" spans="1:10" x14ac:dyDescent="0.25">
      <c r="A1204" t="s">
        <v>127</v>
      </c>
      <c r="B1204" s="1">
        <v>45731</v>
      </c>
      <c r="C1204" t="s">
        <v>1430</v>
      </c>
      <c r="D1204" t="s">
        <v>1441</v>
      </c>
      <c r="E1204">
        <v>3.5</v>
      </c>
      <c r="F1204" t="s">
        <v>148</v>
      </c>
      <c r="G1204" t="s">
        <v>1884</v>
      </c>
      <c r="H1204" t="s">
        <v>5805</v>
      </c>
      <c r="I1204" t="s">
        <v>5806</v>
      </c>
      <c r="J1204" t="s">
        <v>5807</v>
      </c>
    </row>
    <row r="1205" spans="1:10" x14ac:dyDescent="0.25">
      <c r="A1205" t="s">
        <v>127</v>
      </c>
      <c r="B1205" s="1">
        <v>45731</v>
      </c>
      <c r="C1205" t="s">
        <v>1430</v>
      </c>
      <c r="D1205" t="s">
        <v>625</v>
      </c>
      <c r="E1205">
        <v>3.5</v>
      </c>
      <c r="F1205" t="s">
        <v>148</v>
      </c>
      <c r="G1205" t="s">
        <v>1884</v>
      </c>
      <c r="H1205" t="s">
        <v>5808</v>
      </c>
      <c r="I1205" t="s">
        <v>5809</v>
      </c>
      <c r="J1205" t="s">
        <v>5810</v>
      </c>
    </row>
    <row r="1206" spans="1:10" x14ac:dyDescent="0.25">
      <c r="A1206" t="s">
        <v>127</v>
      </c>
      <c r="B1206" s="1">
        <v>45732</v>
      </c>
      <c r="C1206" t="s">
        <v>1430</v>
      </c>
      <c r="D1206" t="s">
        <v>510</v>
      </c>
      <c r="E1206">
        <v>3.5</v>
      </c>
      <c r="F1206" t="s">
        <v>148</v>
      </c>
      <c r="G1206" t="s">
        <v>1885</v>
      </c>
      <c r="H1206" t="s">
        <v>5816</v>
      </c>
      <c r="I1206" t="s">
        <v>5817</v>
      </c>
      <c r="J1206" t="s">
        <v>5818</v>
      </c>
    </row>
    <row r="1207" spans="1:10" x14ac:dyDescent="0.25">
      <c r="A1207" t="s">
        <v>127</v>
      </c>
      <c r="B1207" s="1">
        <v>45732</v>
      </c>
      <c r="C1207" t="s">
        <v>1430</v>
      </c>
      <c r="D1207" t="s">
        <v>681</v>
      </c>
      <c r="E1207">
        <v>3.5</v>
      </c>
      <c r="F1207" t="s">
        <v>148</v>
      </c>
      <c r="G1207" t="s">
        <v>1885</v>
      </c>
      <c r="H1207" t="s">
        <v>4207</v>
      </c>
      <c r="I1207" t="s">
        <v>5811</v>
      </c>
      <c r="J1207" t="s">
        <v>5812</v>
      </c>
    </row>
    <row r="1208" spans="1:10" x14ac:dyDescent="0.25">
      <c r="A1208" t="s">
        <v>127</v>
      </c>
      <c r="B1208" s="1">
        <v>45732</v>
      </c>
      <c r="C1208" t="s">
        <v>1430</v>
      </c>
      <c r="D1208" t="s">
        <v>5819</v>
      </c>
      <c r="E1208">
        <v>3.5</v>
      </c>
      <c r="F1208" t="s">
        <v>148</v>
      </c>
      <c r="G1208" t="s">
        <v>1885</v>
      </c>
      <c r="H1208" t="s">
        <v>5820</v>
      </c>
      <c r="I1208" t="s">
        <v>5821</v>
      </c>
      <c r="J1208" t="s">
        <v>5822</v>
      </c>
    </row>
    <row r="1209" spans="1:10" x14ac:dyDescent="0.25">
      <c r="A1209" t="s">
        <v>127</v>
      </c>
      <c r="B1209" s="1">
        <v>45732</v>
      </c>
      <c r="C1209" t="s">
        <v>1430</v>
      </c>
      <c r="D1209" t="s">
        <v>1550</v>
      </c>
      <c r="E1209">
        <v>3.5</v>
      </c>
      <c r="F1209" t="s">
        <v>148</v>
      </c>
      <c r="G1209" t="s">
        <v>1885</v>
      </c>
      <c r="H1209" t="s">
        <v>5823</v>
      </c>
      <c r="I1209" t="s">
        <v>5824</v>
      </c>
      <c r="J1209" t="s">
        <v>5825</v>
      </c>
    </row>
    <row r="1210" spans="1:10" x14ac:dyDescent="0.25">
      <c r="A1210" t="s">
        <v>127</v>
      </c>
      <c r="B1210" s="1">
        <v>45732</v>
      </c>
      <c r="C1210" t="s">
        <v>1430</v>
      </c>
      <c r="D1210" t="s">
        <v>498</v>
      </c>
      <c r="E1210">
        <v>3.5</v>
      </c>
      <c r="F1210" t="s">
        <v>148</v>
      </c>
      <c r="G1210" t="s">
        <v>1885</v>
      </c>
      <c r="H1210" t="s">
        <v>5813</v>
      </c>
      <c r="I1210" t="s">
        <v>5814</v>
      </c>
      <c r="J1210" t="s">
        <v>5815</v>
      </c>
    </row>
    <row r="1211" spans="1:10" x14ac:dyDescent="0.25">
      <c r="A1211" t="s">
        <v>127</v>
      </c>
      <c r="B1211" s="1">
        <v>45726</v>
      </c>
      <c r="C1211" t="s">
        <v>249</v>
      </c>
      <c r="D1211" t="s">
        <v>5829</v>
      </c>
      <c r="E1211">
        <v>3.5</v>
      </c>
      <c r="F1211" t="s">
        <v>196</v>
      </c>
      <c r="G1211" t="s">
        <v>1886</v>
      </c>
      <c r="H1211" t="s">
        <v>5830</v>
      </c>
      <c r="I1211" t="s">
        <v>5831</v>
      </c>
      <c r="J1211" t="s">
        <v>5832</v>
      </c>
    </row>
    <row r="1212" spans="1:10" x14ac:dyDescent="0.25">
      <c r="A1212" t="s">
        <v>127</v>
      </c>
      <c r="B1212" s="1">
        <v>45726</v>
      </c>
      <c r="C1212" t="s">
        <v>249</v>
      </c>
      <c r="D1212" t="s">
        <v>1611</v>
      </c>
      <c r="E1212">
        <v>3.5</v>
      </c>
      <c r="F1212" t="s">
        <v>196</v>
      </c>
      <c r="G1212" t="s">
        <v>1886</v>
      </c>
      <c r="H1212" t="s">
        <v>5844</v>
      </c>
      <c r="I1212" t="s">
        <v>5845</v>
      </c>
      <c r="J1212" t="s">
        <v>5846</v>
      </c>
    </row>
    <row r="1213" spans="1:10" x14ac:dyDescent="0.25">
      <c r="A1213" t="s">
        <v>127</v>
      </c>
      <c r="B1213" s="1">
        <v>45726</v>
      </c>
      <c r="C1213" t="s">
        <v>249</v>
      </c>
      <c r="D1213" t="s">
        <v>667</v>
      </c>
      <c r="E1213">
        <v>3.5</v>
      </c>
      <c r="F1213" t="s">
        <v>196</v>
      </c>
      <c r="G1213" t="s">
        <v>1886</v>
      </c>
      <c r="H1213" t="s">
        <v>5847</v>
      </c>
      <c r="I1213" t="s">
        <v>5848</v>
      </c>
      <c r="J1213" t="s">
        <v>5849</v>
      </c>
    </row>
    <row r="1214" spans="1:10" x14ac:dyDescent="0.25">
      <c r="A1214" t="s">
        <v>127</v>
      </c>
      <c r="B1214" s="1">
        <v>45726</v>
      </c>
      <c r="C1214" t="s">
        <v>249</v>
      </c>
      <c r="D1214" t="s">
        <v>783</v>
      </c>
      <c r="E1214">
        <v>3.5</v>
      </c>
      <c r="F1214" t="s">
        <v>196</v>
      </c>
      <c r="G1214" t="s">
        <v>1886</v>
      </c>
      <c r="H1214" t="s">
        <v>5826</v>
      </c>
      <c r="I1214" t="s">
        <v>5836</v>
      </c>
      <c r="J1214" t="s">
        <v>5837</v>
      </c>
    </row>
    <row r="1215" spans="1:10" x14ac:dyDescent="0.25">
      <c r="A1215" t="s">
        <v>127</v>
      </c>
      <c r="B1215" s="1">
        <v>45726</v>
      </c>
      <c r="C1215" t="s">
        <v>249</v>
      </c>
      <c r="D1215" t="s">
        <v>430</v>
      </c>
      <c r="E1215">
        <v>3.5</v>
      </c>
      <c r="F1215" t="s">
        <v>196</v>
      </c>
      <c r="G1215" t="s">
        <v>1886</v>
      </c>
      <c r="H1215" t="s">
        <v>5841</v>
      </c>
      <c r="I1215" t="s">
        <v>5842</v>
      </c>
      <c r="J1215" t="s">
        <v>5843</v>
      </c>
    </row>
    <row r="1216" spans="1:10" x14ac:dyDescent="0.25">
      <c r="A1216" t="s">
        <v>127</v>
      </c>
      <c r="B1216" s="1">
        <v>45726</v>
      </c>
      <c r="C1216" t="s">
        <v>249</v>
      </c>
      <c r="D1216" t="s">
        <v>1569</v>
      </c>
      <c r="E1216">
        <v>3.5</v>
      </c>
      <c r="F1216" t="s">
        <v>196</v>
      </c>
      <c r="G1216" t="s">
        <v>1886</v>
      </c>
      <c r="H1216" t="s">
        <v>5826</v>
      </c>
      <c r="I1216" t="s">
        <v>5827</v>
      </c>
      <c r="J1216" t="s">
        <v>5828</v>
      </c>
    </row>
    <row r="1217" spans="1:10" x14ac:dyDescent="0.25">
      <c r="A1217" t="s">
        <v>127</v>
      </c>
      <c r="B1217" s="1">
        <v>45726</v>
      </c>
      <c r="C1217" t="s">
        <v>249</v>
      </c>
      <c r="D1217" t="s">
        <v>362</v>
      </c>
      <c r="E1217">
        <v>3.5</v>
      </c>
      <c r="F1217" t="s">
        <v>196</v>
      </c>
      <c r="G1217" t="s">
        <v>1886</v>
      </c>
      <c r="H1217" t="s">
        <v>5838</v>
      </c>
      <c r="I1217" t="s">
        <v>5839</v>
      </c>
      <c r="J1217" t="s">
        <v>5840</v>
      </c>
    </row>
    <row r="1218" spans="1:10" x14ac:dyDescent="0.25">
      <c r="A1218" t="s">
        <v>127</v>
      </c>
      <c r="B1218" s="1">
        <v>45726</v>
      </c>
      <c r="C1218" t="s">
        <v>249</v>
      </c>
      <c r="D1218" t="s">
        <v>766</v>
      </c>
      <c r="E1218">
        <v>3.5</v>
      </c>
      <c r="F1218" t="s">
        <v>196</v>
      </c>
      <c r="G1218" t="s">
        <v>1886</v>
      </c>
      <c r="H1218" t="s">
        <v>5833</v>
      </c>
      <c r="I1218" t="s">
        <v>5834</v>
      </c>
      <c r="J1218" t="s">
        <v>5835</v>
      </c>
    </row>
    <row r="1219" spans="1:10" x14ac:dyDescent="0.25">
      <c r="A1219" t="s">
        <v>127</v>
      </c>
      <c r="B1219" s="1">
        <v>45729</v>
      </c>
      <c r="C1219" t="s">
        <v>249</v>
      </c>
      <c r="D1219" t="s">
        <v>907</v>
      </c>
      <c r="E1219">
        <v>3.5</v>
      </c>
      <c r="F1219" t="s">
        <v>196</v>
      </c>
      <c r="G1219" t="s">
        <v>1887</v>
      </c>
      <c r="H1219" t="s">
        <v>5866</v>
      </c>
      <c r="I1219" t="s">
        <v>5867</v>
      </c>
      <c r="J1219" t="s">
        <v>5868</v>
      </c>
    </row>
    <row r="1220" spans="1:10" x14ac:dyDescent="0.25">
      <c r="A1220" t="s">
        <v>127</v>
      </c>
      <c r="B1220" s="1">
        <v>45729</v>
      </c>
      <c r="C1220" t="s">
        <v>249</v>
      </c>
      <c r="D1220" t="s">
        <v>5862</v>
      </c>
      <c r="E1220">
        <v>3.5</v>
      </c>
      <c r="F1220" t="s">
        <v>196</v>
      </c>
      <c r="G1220" t="s">
        <v>1887</v>
      </c>
      <c r="H1220" t="s">
        <v>5863</v>
      </c>
      <c r="I1220" t="s">
        <v>5864</v>
      </c>
      <c r="J1220" t="s">
        <v>5865</v>
      </c>
    </row>
    <row r="1221" spans="1:10" x14ac:dyDescent="0.25">
      <c r="A1221" t="s">
        <v>127</v>
      </c>
      <c r="B1221" s="1">
        <v>45729</v>
      </c>
      <c r="C1221" t="s">
        <v>249</v>
      </c>
      <c r="D1221" t="s">
        <v>4513</v>
      </c>
      <c r="E1221">
        <v>3.5</v>
      </c>
      <c r="F1221" t="s">
        <v>196</v>
      </c>
      <c r="G1221" t="s">
        <v>1887</v>
      </c>
      <c r="H1221" t="s">
        <v>5854</v>
      </c>
      <c r="I1221" t="s">
        <v>5855</v>
      </c>
      <c r="J1221" t="s">
        <v>5856</v>
      </c>
    </row>
    <row r="1222" spans="1:10" x14ac:dyDescent="0.25">
      <c r="A1222" t="s">
        <v>127</v>
      </c>
      <c r="B1222" s="1">
        <v>45729</v>
      </c>
      <c r="C1222" t="s">
        <v>249</v>
      </c>
      <c r="D1222" t="s">
        <v>787</v>
      </c>
      <c r="E1222">
        <v>3.5</v>
      </c>
      <c r="F1222" t="s">
        <v>196</v>
      </c>
      <c r="G1222" t="s">
        <v>1887</v>
      </c>
      <c r="H1222" t="s">
        <v>5860</v>
      </c>
      <c r="I1222" t="s">
        <v>5861</v>
      </c>
      <c r="J1222" t="s">
        <v>5861</v>
      </c>
    </row>
    <row r="1223" spans="1:10" x14ac:dyDescent="0.25">
      <c r="A1223" t="s">
        <v>127</v>
      </c>
      <c r="B1223" s="1">
        <v>45729</v>
      </c>
      <c r="C1223" t="s">
        <v>249</v>
      </c>
      <c r="D1223" t="s">
        <v>233</v>
      </c>
      <c r="E1223">
        <v>3.5</v>
      </c>
      <c r="F1223" t="s">
        <v>196</v>
      </c>
      <c r="G1223" t="s">
        <v>1887</v>
      </c>
      <c r="H1223" t="s">
        <v>5857</v>
      </c>
      <c r="I1223" t="s">
        <v>5858</v>
      </c>
      <c r="J1223" t="s">
        <v>5859</v>
      </c>
    </row>
    <row r="1224" spans="1:10" x14ac:dyDescent="0.25">
      <c r="A1224" t="s">
        <v>127</v>
      </c>
      <c r="B1224" s="1">
        <v>45729</v>
      </c>
      <c r="C1224" t="s">
        <v>249</v>
      </c>
      <c r="D1224" t="s">
        <v>5850</v>
      </c>
      <c r="E1224">
        <v>3.5</v>
      </c>
      <c r="F1224" t="s">
        <v>196</v>
      </c>
      <c r="G1224" t="s">
        <v>1887</v>
      </c>
      <c r="H1224" t="s">
        <v>5851</v>
      </c>
      <c r="I1224" t="s">
        <v>5852</v>
      </c>
      <c r="J1224" t="s">
        <v>5853</v>
      </c>
    </row>
    <row r="1225" spans="1:10" x14ac:dyDescent="0.25">
      <c r="A1225" t="s">
        <v>127</v>
      </c>
      <c r="B1225" s="1">
        <v>45730</v>
      </c>
      <c r="C1225" t="s">
        <v>249</v>
      </c>
      <c r="D1225" t="s">
        <v>330</v>
      </c>
      <c r="E1225">
        <v>3.5</v>
      </c>
      <c r="F1225" t="s">
        <v>196</v>
      </c>
      <c r="G1225" t="s">
        <v>1888</v>
      </c>
      <c r="H1225" t="s">
        <v>5869</v>
      </c>
      <c r="I1225" t="s">
        <v>5870</v>
      </c>
      <c r="J1225" t="s">
        <v>5871</v>
      </c>
    </row>
    <row r="1226" spans="1:10" x14ac:dyDescent="0.25">
      <c r="A1226" t="s">
        <v>127</v>
      </c>
      <c r="B1226" s="1">
        <v>45730</v>
      </c>
      <c r="C1226" t="s">
        <v>249</v>
      </c>
      <c r="D1226" t="s">
        <v>429</v>
      </c>
      <c r="E1226">
        <v>3.5</v>
      </c>
      <c r="F1226" t="s">
        <v>196</v>
      </c>
      <c r="G1226" t="s">
        <v>1888</v>
      </c>
      <c r="H1226" t="s">
        <v>5875</v>
      </c>
      <c r="I1226" t="s">
        <v>5876</v>
      </c>
      <c r="J1226" t="s">
        <v>5877</v>
      </c>
    </row>
    <row r="1227" spans="1:10" x14ac:dyDescent="0.25">
      <c r="A1227" t="s">
        <v>127</v>
      </c>
      <c r="B1227" s="1">
        <v>45730</v>
      </c>
      <c r="C1227" t="s">
        <v>249</v>
      </c>
      <c r="D1227" t="s">
        <v>4306</v>
      </c>
      <c r="E1227">
        <v>3.5</v>
      </c>
      <c r="F1227" t="s">
        <v>196</v>
      </c>
      <c r="G1227" t="s">
        <v>1888</v>
      </c>
      <c r="H1227" t="s">
        <v>5893</v>
      </c>
      <c r="I1227" t="s">
        <v>5894</v>
      </c>
      <c r="J1227" t="s">
        <v>5895</v>
      </c>
    </row>
    <row r="1228" spans="1:10" x14ac:dyDescent="0.25">
      <c r="A1228" t="s">
        <v>127</v>
      </c>
      <c r="B1228" s="1">
        <v>45730</v>
      </c>
      <c r="C1228" t="s">
        <v>249</v>
      </c>
      <c r="D1228" t="s">
        <v>1502</v>
      </c>
      <c r="E1228">
        <v>3.5</v>
      </c>
      <c r="F1228" t="s">
        <v>196</v>
      </c>
      <c r="G1228" t="s">
        <v>1888</v>
      </c>
      <c r="H1228" t="s">
        <v>5890</v>
      </c>
      <c r="I1228" t="s">
        <v>5891</v>
      </c>
      <c r="J1228" t="s">
        <v>5892</v>
      </c>
    </row>
    <row r="1229" spans="1:10" x14ac:dyDescent="0.25">
      <c r="A1229" t="s">
        <v>127</v>
      </c>
      <c r="B1229" s="1">
        <v>45730</v>
      </c>
      <c r="C1229" t="s">
        <v>249</v>
      </c>
      <c r="D1229" t="s">
        <v>5884</v>
      </c>
      <c r="E1229">
        <v>0</v>
      </c>
      <c r="F1229" t="s">
        <v>196</v>
      </c>
      <c r="G1229" t="s">
        <v>1888</v>
      </c>
      <c r="H1229" t="s">
        <v>5770</v>
      </c>
      <c r="I1229" t="s">
        <v>5885</v>
      </c>
      <c r="J1229" t="s">
        <v>5886</v>
      </c>
    </row>
    <row r="1230" spans="1:10" x14ac:dyDescent="0.25">
      <c r="A1230" t="s">
        <v>127</v>
      </c>
      <c r="B1230" s="1">
        <v>45730</v>
      </c>
      <c r="C1230" t="s">
        <v>249</v>
      </c>
      <c r="D1230" t="s">
        <v>396</v>
      </c>
      <c r="E1230">
        <v>3.5</v>
      </c>
      <c r="F1230" t="s">
        <v>196</v>
      </c>
      <c r="G1230" t="s">
        <v>1888</v>
      </c>
      <c r="H1230" t="s">
        <v>5881</v>
      </c>
      <c r="I1230" t="s">
        <v>5882</v>
      </c>
      <c r="J1230" t="s">
        <v>5883</v>
      </c>
    </row>
    <row r="1231" spans="1:10" x14ac:dyDescent="0.25">
      <c r="A1231" t="s">
        <v>127</v>
      </c>
      <c r="B1231" s="1">
        <v>45730</v>
      </c>
      <c r="C1231" t="s">
        <v>249</v>
      </c>
      <c r="D1231" t="s">
        <v>1459</v>
      </c>
      <c r="E1231">
        <v>3.5</v>
      </c>
      <c r="F1231" t="s">
        <v>196</v>
      </c>
      <c r="G1231" t="s">
        <v>1888</v>
      </c>
      <c r="H1231" t="s">
        <v>5878</v>
      </c>
      <c r="I1231" t="s">
        <v>5879</v>
      </c>
      <c r="J1231" t="s">
        <v>5880</v>
      </c>
    </row>
    <row r="1232" spans="1:10" x14ac:dyDescent="0.25">
      <c r="A1232" t="s">
        <v>127</v>
      </c>
      <c r="B1232" s="1">
        <v>45730</v>
      </c>
      <c r="C1232" t="s">
        <v>249</v>
      </c>
      <c r="D1232" t="s">
        <v>856</v>
      </c>
      <c r="E1232">
        <v>3.5</v>
      </c>
      <c r="F1232" t="s">
        <v>196</v>
      </c>
      <c r="G1232" t="s">
        <v>1888</v>
      </c>
      <c r="H1232" t="s">
        <v>5872</v>
      </c>
      <c r="I1232" t="s">
        <v>5873</v>
      </c>
      <c r="J1232" t="s">
        <v>5874</v>
      </c>
    </row>
    <row r="1233" spans="1:10" x14ac:dyDescent="0.25">
      <c r="A1233" t="s">
        <v>127</v>
      </c>
      <c r="B1233" s="1">
        <v>45730</v>
      </c>
      <c r="C1233" t="s">
        <v>249</v>
      </c>
      <c r="D1233" t="s">
        <v>660</v>
      </c>
      <c r="E1233">
        <v>3.5</v>
      </c>
      <c r="F1233" t="s">
        <v>196</v>
      </c>
      <c r="G1233" t="s">
        <v>1888</v>
      </c>
      <c r="H1233" t="s">
        <v>5887</v>
      </c>
      <c r="I1233" t="s">
        <v>5888</v>
      </c>
      <c r="J1233" t="s">
        <v>5889</v>
      </c>
    </row>
    <row r="1234" spans="1:10" x14ac:dyDescent="0.25">
      <c r="A1234" t="s">
        <v>127</v>
      </c>
      <c r="B1234" s="1">
        <v>45731</v>
      </c>
      <c r="C1234" t="s">
        <v>249</v>
      </c>
      <c r="D1234" t="s">
        <v>541</v>
      </c>
      <c r="E1234">
        <v>3.5</v>
      </c>
      <c r="F1234" t="s">
        <v>196</v>
      </c>
      <c r="G1234" t="s">
        <v>1889</v>
      </c>
      <c r="H1234" t="s">
        <v>5905</v>
      </c>
      <c r="I1234" t="s">
        <v>5906</v>
      </c>
      <c r="J1234" t="s">
        <v>5907</v>
      </c>
    </row>
    <row r="1235" spans="1:10" x14ac:dyDescent="0.25">
      <c r="A1235" t="s">
        <v>127</v>
      </c>
      <c r="B1235" s="1">
        <v>45731</v>
      </c>
      <c r="C1235" t="s">
        <v>249</v>
      </c>
      <c r="D1235" t="s">
        <v>1434</v>
      </c>
      <c r="E1235">
        <v>3.5</v>
      </c>
      <c r="F1235" t="s">
        <v>196</v>
      </c>
      <c r="G1235" t="s">
        <v>1889</v>
      </c>
      <c r="H1235" t="s">
        <v>5915</v>
      </c>
      <c r="I1235" t="s">
        <v>5916</v>
      </c>
      <c r="J1235" t="s">
        <v>5917</v>
      </c>
    </row>
    <row r="1236" spans="1:10" x14ac:dyDescent="0.25">
      <c r="A1236" t="s">
        <v>127</v>
      </c>
      <c r="B1236" s="1">
        <v>45731</v>
      </c>
      <c r="C1236" t="s">
        <v>249</v>
      </c>
      <c r="D1236" t="s">
        <v>780</v>
      </c>
      <c r="E1236">
        <v>3.5</v>
      </c>
      <c r="F1236" t="s">
        <v>196</v>
      </c>
      <c r="G1236" t="s">
        <v>1889</v>
      </c>
      <c r="H1236" t="s">
        <v>5902</v>
      </c>
      <c r="I1236" t="s">
        <v>5903</v>
      </c>
      <c r="J1236" t="s">
        <v>5904</v>
      </c>
    </row>
    <row r="1237" spans="1:10" x14ac:dyDescent="0.25">
      <c r="A1237" t="s">
        <v>127</v>
      </c>
      <c r="B1237" s="1">
        <v>45731</v>
      </c>
      <c r="C1237" t="s">
        <v>249</v>
      </c>
      <c r="D1237" t="s">
        <v>730</v>
      </c>
      <c r="E1237">
        <v>3.5</v>
      </c>
      <c r="F1237" t="s">
        <v>196</v>
      </c>
      <c r="G1237" t="s">
        <v>1889</v>
      </c>
      <c r="H1237" t="s">
        <v>5918</v>
      </c>
      <c r="I1237" t="s">
        <v>5919</v>
      </c>
      <c r="J1237" t="s">
        <v>5920</v>
      </c>
    </row>
    <row r="1238" spans="1:10" x14ac:dyDescent="0.25">
      <c r="A1238" t="s">
        <v>127</v>
      </c>
      <c r="B1238" s="1">
        <v>45731</v>
      </c>
      <c r="C1238" t="s">
        <v>249</v>
      </c>
      <c r="D1238" t="s">
        <v>4513</v>
      </c>
      <c r="E1238">
        <v>3.5</v>
      </c>
      <c r="F1238" t="s">
        <v>196</v>
      </c>
      <c r="G1238" t="s">
        <v>1889</v>
      </c>
      <c r="H1238" t="s">
        <v>5896</v>
      </c>
      <c r="I1238" t="s">
        <v>5897</v>
      </c>
      <c r="J1238" t="s">
        <v>5898</v>
      </c>
    </row>
    <row r="1239" spans="1:10" x14ac:dyDescent="0.25">
      <c r="A1239" t="s">
        <v>127</v>
      </c>
      <c r="B1239" s="1">
        <v>45731</v>
      </c>
      <c r="C1239" t="s">
        <v>249</v>
      </c>
      <c r="D1239" t="s">
        <v>1533</v>
      </c>
      <c r="E1239">
        <v>3.5</v>
      </c>
      <c r="F1239" t="s">
        <v>196</v>
      </c>
      <c r="G1239" t="s">
        <v>1889</v>
      </c>
      <c r="H1239" t="s">
        <v>5908</v>
      </c>
      <c r="I1239" t="s">
        <v>5909</v>
      </c>
      <c r="J1239" t="s">
        <v>5910</v>
      </c>
    </row>
    <row r="1240" spans="1:10" x14ac:dyDescent="0.25">
      <c r="A1240" t="s">
        <v>127</v>
      </c>
      <c r="B1240" s="1">
        <v>45731</v>
      </c>
      <c r="C1240" t="s">
        <v>249</v>
      </c>
      <c r="D1240" t="s">
        <v>5911</v>
      </c>
      <c r="E1240">
        <v>3.5</v>
      </c>
      <c r="F1240" t="s">
        <v>196</v>
      </c>
      <c r="G1240" t="s">
        <v>1889</v>
      </c>
      <c r="H1240" t="s">
        <v>5912</v>
      </c>
      <c r="I1240" t="s">
        <v>5913</v>
      </c>
      <c r="J1240" t="s">
        <v>5914</v>
      </c>
    </row>
    <row r="1241" spans="1:10" x14ac:dyDescent="0.25">
      <c r="A1241" t="s">
        <v>127</v>
      </c>
      <c r="B1241" s="1">
        <v>45731</v>
      </c>
      <c r="C1241" t="s">
        <v>249</v>
      </c>
      <c r="D1241" t="s">
        <v>1520</v>
      </c>
      <c r="E1241">
        <v>3.5</v>
      </c>
      <c r="F1241" t="s">
        <v>196</v>
      </c>
      <c r="G1241" t="s">
        <v>1889</v>
      </c>
      <c r="H1241" t="s">
        <v>5899</v>
      </c>
      <c r="I1241" t="s">
        <v>5900</v>
      </c>
      <c r="J1241" t="s">
        <v>5901</v>
      </c>
    </row>
    <row r="1242" spans="1:10" x14ac:dyDescent="0.25">
      <c r="A1242" t="s">
        <v>127</v>
      </c>
      <c r="B1242" s="1">
        <v>45732</v>
      </c>
      <c r="C1242" t="s">
        <v>249</v>
      </c>
      <c r="D1242" t="s">
        <v>923</v>
      </c>
      <c r="E1242">
        <v>3.5</v>
      </c>
      <c r="F1242" t="s">
        <v>196</v>
      </c>
      <c r="G1242" t="s">
        <v>1890</v>
      </c>
      <c r="H1242" t="s">
        <v>5942</v>
      </c>
      <c r="I1242" t="s">
        <v>5943</v>
      </c>
      <c r="J1242" t="s">
        <v>5944</v>
      </c>
    </row>
    <row r="1243" spans="1:10" x14ac:dyDescent="0.25">
      <c r="A1243" t="s">
        <v>127</v>
      </c>
      <c r="B1243" s="1">
        <v>45732</v>
      </c>
      <c r="C1243" t="s">
        <v>249</v>
      </c>
      <c r="D1243" t="s">
        <v>5925</v>
      </c>
      <c r="E1243">
        <v>3.5</v>
      </c>
      <c r="F1243" t="s">
        <v>196</v>
      </c>
      <c r="G1243" t="s">
        <v>1890</v>
      </c>
      <c r="H1243" t="s">
        <v>5926</v>
      </c>
      <c r="I1243" t="s">
        <v>5927</v>
      </c>
      <c r="J1243" t="s">
        <v>5928</v>
      </c>
    </row>
    <row r="1244" spans="1:10" x14ac:dyDescent="0.25">
      <c r="A1244" t="s">
        <v>127</v>
      </c>
      <c r="B1244" s="1">
        <v>45732</v>
      </c>
      <c r="C1244" t="s">
        <v>249</v>
      </c>
      <c r="D1244" t="s">
        <v>5921</v>
      </c>
      <c r="E1244">
        <v>3.5</v>
      </c>
      <c r="F1244" t="s">
        <v>196</v>
      </c>
      <c r="G1244" t="s">
        <v>1890</v>
      </c>
      <c r="H1244" t="s">
        <v>5922</v>
      </c>
      <c r="I1244" t="s">
        <v>5923</v>
      </c>
      <c r="J1244" t="s">
        <v>5924</v>
      </c>
    </row>
    <row r="1245" spans="1:10" x14ac:dyDescent="0.25">
      <c r="A1245" t="s">
        <v>127</v>
      </c>
      <c r="B1245" s="1">
        <v>45732</v>
      </c>
      <c r="C1245" t="s">
        <v>249</v>
      </c>
      <c r="D1245" t="s">
        <v>911</v>
      </c>
      <c r="E1245">
        <v>3.5</v>
      </c>
      <c r="F1245" t="s">
        <v>196</v>
      </c>
      <c r="G1245" t="s">
        <v>1890</v>
      </c>
      <c r="H1245" t="s">
        <v>5939</v>
      </c>
      <c r="I1245" t="s">
        <v>5940</v>
      </c>
      <c r="J1245" t="s">
        <v>5941</v>
      </c>
    </row>
    <row r="1246" spans="1:10" x14ac:dyDescent="0.25">
      <c r="A1246" t="s">
        <v>127</v>
      </c>
      <c r="B1246" s="1">
        <v>45732</v>
      </c>
      <c r="C1246" t="s">
        <v>249</v>
      </c>
      <c r="D1246" t="s">
        <v>5935</v>
      </c>
      <c r="E1246">
        <v>3.5</v>
      </c>
      <c r="F1246" t="s">
        <v>196</v>
      </c>
      <c r="G1246" t="s">
        <v>1890</v>
      </c>
      <c r="H1246" t="s">
        <v>5936</v>
      </c>
      <c r="I1246" t="s">
        <v>5937</v>
      </c>
      <c r="J1246" t="s">
        <v>5938</v>
      </c>
    </row>
    <row r="1247" spans="1:10" x14ac:dyDescent="0.25">
      <c r="A1247" t="s">
        <v>127</v>
      </c>
      <c r="B1247" s="1">
        <v>45732</v>
      </c>
      <c r="C1247" t="s">
        <v>249</v>
      </c>
      <c r="D1247" t="s">
        <v>4057</v>
      </c>
      <c r="E1247">
        <v>3.5</v>
      </c>
      <c r="F1247" t="s">
        <v>196</v>
      </c>
      <c r="G1247" t="s">
        <v>1890</v>
      </c>
      <c r="H1247" t="s">
        <v>5929</v>
      </c>
      <c r="I1247" t="s">
        <v>5930</v>
      </c>
      <c r="J1247" t="s">
        <v>5931</v>
      </c>
    </row>
    <row r="1248" spans="1:10" x14ac:dyDescent="0.25">
      <c r="A1248" t="s">
        <v>127</v>
      </c>
      <c r="B1248" s="1">
        <v>45732</v>
      </c>
      <c r="C1248" t="s">
        <v>249</v>
      </c>
      <c r="D1248" t="s">
        <v>5925</v>
      </c>
      <c r="E1248">
        <v>3.5</v>
      </c>
      <c r="F1248" t="s">
        <v>196</v>
      </c>
      <c r="G1248" t="s">
        <v>1890</v>
      </c>
      <c r="H1248" t="s">
        <v>5932</v>
      </c>
      <c r="I1248" t="s">
        <v>5933</v>
      </c>
      <c r="J1248" t="s">
        <v>5934</v>
      </c>
    </row>
    <row r="1249" spans="1:10" x14ac:dyDescent="0.25">
      <c r="A1249" t="s">
        <v>127</v>
      </c>
      <c r="B1249" s="1">
        <v>45726</v>
      </c>
      <c r="C1249" t="s">
        <v>217</v>
      </c>
      <c r="D1249" t="s">
        <v>718</v>
      </c>
      <c r="E1249">
        <v>3.5</v>
      </c>
      <c r="F1249" t="s">
        <v>144</v>
      </c>
      <c r="G1249" t="s">
        <v>1891</v>
      </c>
      <c r="H1249" t="s">
        <v>5955</v>
      </c>
      <c r="I1249" t="s">
        <v>5956</v>
      </c>
      <c r="J1249" t="s">
        <v>5957</v>
      </c>
    </row>
    <row r="1250" spans="1:10" x14ac:dyDescent="0.25">
      <c r="A1250" t="s">
        <v>127</v>
      </c>
      <c r="B1250" s="1">
        <v>45726</v>
      </c>
      <c r="C1250" t="s">
        <v>217</v>
      </c>
      <c r="D1250" t="s">
        <v>5952</v>
      </c>
      <c r="E1250">
        <v>3.5</v>
      </c>
      <c r="F1250" t="s">
        <v>144</v>
      </c>
      <c r="G1250" t="s">
        <v>1891</v>
      </c>
      <c r="H1250" t="s">
        <v>5953</v>
      </c>
      <c r="I1250" t="s">
        <v>5954</v>
      </c>
      <c r="J1250" t="s">
        <v>5954</v>
      </c>
    </row>
    <row r="1251" spans="1:10" x14ac:dyDescent="0.25">
      <c r="A1251" t="s">
        <v>127</v>
      </c>
      <c r="B1251" s="1">
        <v>45726</v>
      </c>
      <c r="C1251" t="s">
        <v>217</v>
      </c>
      <c r="D1251" t="s">
        <v>727</v>
      </c>
      <c r="E1251">
        <v>3.5</v>
      </c>
      <c r="F1251" t="s">
        <v>144</v>
      </c>
      <c r="G1251" t="s">
        <v>1891</v>
      </c>
      <c r="H1251" t="s">
        <v>5963</v>
      </c>
      <c r="I1251" t="s">
        <v>5964</v>
      </c>
      <c r="J1251" t="s">
        <v>5965</v>
      </c>
    </row>
    <row r="1252" spans="1:10" x14ac:dyDescent="0.25">
      <c r="A1252" t="s">
        <v>127</v>
      </c>
      <c r="B1252" s="1">
        <v>45726</v>
      </c>
      <c r="C1252" t="s">
        <v>217</v>
      </c>
      <c r="D1252" t="s">
        <v>740</v>
      </c>
      <c r="E1252">
        <v>3.5</v>
      </c>
      <c r="F1252" t="s">
        <v>144</v>
      </c>
      <c r="G1252" t="s">
        <v>1891</v>
      </c>
      <c r="H1252" t="s">
        <v>5960</v>
      </c>
      <c r="I1252" t="s">
        <v>5961</v>
      </c>
      <c r="J1252" t="s">
        <v>5962</v>
      </c>
    </row>
    <row r="1253" spans="1:10" x14ac:dyDescent="0.25">
      <c r="A1253" t="s">
        <v>127</v>
      </c>
      <c r="B1253" s="1">
        <v>45726</v>
      </c>
      <c r="C1253" t="s">
        <v>217</v>
      </c>
      <c r="D1253" t="s">
        <v>1471</v>
      </c>
      <c r="E1253">
        <v>3.5</v>
      </c>
      <c r="F1253" t="s">
        <v>144</v>
      </c>
      <c r="G1253" t="s">
        <v>1891</v>
      </c>
      <c r="H1253" t="s">
        <v>5966</v>
      </c>
      <c r="I1253" t="s">
        <v>5967</v>
      </c>
      <c r="J1253" t="s">
        <v>5968</v>
      </c>
    </row>
    <row r="1254" spans="1:10" x14ac:dyDescent="0.25">
      <c r="A1254" t="s">
        <v>127</v>
      </c>
      <c r="B1254" s="1">
        <v>45726</v>
      </c>
      <c r="C1254" t="s">
        <v>217</v>
      </c>
      <c r="D1254" t="s">
        <v>716</v>
      </c>
      <c r="E1254">
        <v>3.5</v>
      </c>
      <c r="F1254" t="s">
        <v>144</v>
      </c>
      <c r="G1254" t="s">
        <v>1891</v>
      </c>
      <c r="H1254" t="s">
        <v>5945</v>
      </c>
      <c r="I1254" t="s">
        <v>5946</v>
      </c>
      <c r="J1254" t="s">
        <v>5947</v>
      </c>
    </row>
    <row r="1255" spans="1:10" x14ac:dyDescent="0.25">
      <c r="A1255" t="s">
        <v>127</v>
      </c>
      <c r="B1255" s="1">
        <v>45726</v>
      </c>
      <c r="C1255" t="s">
        <v>217</v>
      </c>
      <c r="D1255" t="s">
        <v>5948</v>
      </c>
      <c r="E1255">
        <v>0</v>
      </c>
      <c r="F1255" t="s">
        <v>144</v>
      </c>
      <c r="G1255" t="s">
        <v>1891</v>
      </c>
      <c r="H1255" t="s">
        <v>5949</v>
      </c>
      <c r="I1255" t="s">
        <v>5950</v>
      </c>
      <c r="J1255" t="s">
        <v>5951</v>
      </c>
    </row>
    <row r="1256" spans="1:10" x14ac:dyDescent="0.25">
      <c r="A1256" t="s">
        <v>127</v>
      </c>
      <c r="B1256" s="1">
        <v>45726</v>
      </c>
      <c r="C1256" t="s">
        <v>217</v>
      </c>
      <c r="D1256" t="s">
        <v>5481</v>
      </c>
      <c r="E1256">
        <v>3.5</v>
      </c>
      <c r="F1256" t="s">
        <v>144</v>
      </c>
      <c r="G1256" t="s">
        <v>1891</v>
      </c>
      <c r="H1256" t="s">
        <v>2450</v>
      </c>
      <c r="I1256" t="s">
        <v>5958</v>
      </c>
      <c r="J1256" t="s">
        <v>5959</v>
      </c>
    </row>
    <row r="1257" spans="1:10" x14ac:dyDescent="0.25">
      <c r="A1257" t="s">
        <v>127</v>
      </c>
      <c r="B1257" s="1">
        <v>45727</v>
      </c>
      <c r="C1257" t="s">
        <v>217</v>
      </c>
      <c r="D1257" t="s">
        <v>823</v>
      </c>
      <c r="E1257">
        <v>3.5</v>
      </c>
      <c r="F1257" t="s">
        <v>144</v>
      </c>
      <c r="G1257" t="s">
        <v>1892</v>
      </c>
      <c r="H1257" t="s">
        <v>5987</v>
      </c>
      <c r="I1257" t="s">
        <v>5988</v>
      </c>
      <c r="J1257" t="s">
        <v>5989</v>
      </c>
    </row>
    <row r="1258" spans="1:10" x14ac:dyDescent="0.25">
      <c r="A1258" t="s">
        <v>127</v>
      </c>
      <c r="B1258" s="1">
        <v>45727</v>
      </c>
      <c r="C1258" t="s">
        <v>217</v>
      </c>
      <c r="D1258" t="s">
        <v>882</v>
      </c>
      <c r="E1258">
        <v>3.5</v>
      </c>
      <c r="F1258" t="s">
        <v>144</v>
      </c>
      <c r="G1258" t="s">
        <v>1892</v>
      </c>
      <c r="H1258" t="s">
        <v>5975</v>
      </c>
      <c r="I1258" t="s">
        <v>5976</v>
      </c>
      <c r="J1258" t="s">
        <v>5977</v>
      </c>
    </row>
    <row r="1259" spans="1:10" x14ac:dyDescent="0.25">
      <c r="A1259" t="s">
        <v>127</v>
      </c>
      <c r="B1259" s="1">
        <v>45727</v>
      </c>
      <c r="C1259" t="s">
        <v>217</v>
      </c>
      <c r="D1259" t="s">
        <v>684</v>
      </c>
      <c r="E1259">
        <v>3.5</v>
      </c>
      <c r="F1259" t="s">
        <v>144</v>
      </c>
      <c r="G1259" t="s">
        <v>1892</v>
      </c>
      <c r="H1259" t="s">
        <v>5972</v>
      </c>
      <c r="I1259" t="s">
        <v>5973</v>
      </c>
      <c r="J1259" t="s">
        <v>5974</v>
      </c>
    </row>
    <row r="1260" spans="1:10" x14ac:dyDescent="0.25">
      <c r="A1260" t="s">
        <v>127</v>
      </c>
      <c r="B1260" s="1">
        <v>45727</v>
      </c>
      <c r="C1260" t="s">
        <v>217</v>
      </c>
      <c r="D1260" t="s">
        <v>1581</v>
      </c>
      <c r="E1260">
        <v>7</v>
      </c>
      <c r="F1260" t="s">
        <v>144</v>
      </c>
      <c r="G1260" t="s">
        <v>1892</v>
      </c>
      <c r="H1260" t="s">
        <v>5984</v>
      </c>
      <c r="I1260" t="s">
        <v>5985</v>
      </c>
      <c r="J1260" t="s">
        <v>5986</v>
      </c>
    </row>
    <row r="1261" spans="1:10" x14ac:dyDescent="0.25">
      <c r="A1261" t="s">
        <v>127</v>
      </c>
      <c r="B1261" s="1">
        <v>45727</v>
      </c>
      <c r="C1261" t="s">
        <v>217</v>
      </c>
      <c r="D1261" t="s">
        <v>920</v>
      </c>
      <c r="E1261">
        <v>3.5</v>
      </c>
      <c r="F1261" t="s">
        <v>144</v>
      </c>
      <c r="G1261" t="s">
        <v>1892</v>
      </c>
      <c r="H1261" t="s">
        <v>5990</v>
      </c>
      <c r="I1261" t="s">
        <v>5991</v>
      </c>
      <c r="J1261" t="s">
        <v>5992</v>
      </c>
    </row>
    <row r="1262" spans="1:10" x14ac:dyDescent="0.25">
      <c r="A1262" t="s">
        <v>127</v>
      </c>
      <c r="B1262" s="1">
        <v>45727</v>
      </c>
      <c r="C1262" t="s">
        <v>217</v>
      </c>
      <c r="D1262" t="s">
        <v>1499</v>
      </c>
      <c r="E1262">
        <v>3.5</v>
      </c>
      <c r="F1262" t="s">
        <v>144</v>
      </c>
      <c r="G1262" t="s">
        <v>1892</v>
      </c>
      <c r="H1262" t="s">
        <v>5981</v>
      </c>
      <c r="I1262" t="s">
        <v>5982</v>
      </c>
      <c r="J1262" t="s">
        <v>5983</v>
      </c>
    </row>
    <row r="1263" spans="1:10" x14ac:dyDescent="0.25">
      <c r="A1263" t="s">
        <v>127</v>
      </c>
      <c r="B1263" s="1">
        <v>45727</v>
      </c>
      <c r="C1263" t="s">
        <v>217</v>
      </c>
      <c r="D1263" t="s">
        <v>907</v>
      </c>
      <c r="E1263">
        <v>3.5</v>
      </c>
      <c r="F1263" t="s">
        <v>144</v>
      </c>
      <c r="G1263" t="s">
        <v>1892</v>
      </c>
      <c r="H1263" t="s">
        <v>5969</v>
      </c>
      <c r="I1263" t="s">
        <v>5970</v>
      </c>
      <c r="J1263" t="s">
        <v>5971</v>
      </c>
    </row>
    <row r="1264" spans="1:10" x14ac:dyDescent="0.25">
      <c r="A1264" t="s">
        <v>127</v>
      </c>
      <c r="B1264" s="1">
        <v>45727</v>
      </c>
      <c r="C1264" t="s">
        <v>217</v>
      </c>
      <c r="D1264" t="s">
        <v>1543</v>
      </c>
      <c r="E1264">
        <v>3.5</v>
      </c>
      <c r="F1264" t="s">
        <v>144</v>
      </c>
      <c r="G1264" t="s">
        <v>1892</v>
      </c>
      <c r="H1264" t="s">
        <v>5978</v>
      </c>
      <c r="I1264" t="s">
        <v>5979</v>
      </c>
      <c r="J1264" t="s">
        <v>5980</v>
      </c>
    </row>
    <row r="1265" spans="1:10" x14ac:dyDescent="0.25">
      <c r="A1265" t="s">
        <v>127</v>
      </c>
      <c r="B1265" s="1">
        <v>45728</v>
      </c>
      <c r="C1265" t="s">
        <v>217</v>
      </c>
      <c r="D1265" t="s">
        <v>6007</v>
      </c>
      <c r="E1265">
        <v>0</v>
      </c>
      <c r="F1265" t="s">
        <v>144</v>
      </c>
      <c r="G1265" t="s">
        <v>1893</v>
      </c>
      <c r="H1265" t="s">
        <v>6008</v>
      </c>
      <c r="I1265" t="s">
        <v>6009</v>
      </c>
      <c r="J1265" t="s">
        <v>6010</v>
      </c>
    </row>
    <row r="1266" spans="1:10" x14ac:dyDescent="0.25">
      <c r="A1266" t="s">
        <v>127</v>
      </c>
      <c r="B1266" s="1">
        <v>45728</v>
      </c>
      <c r="C1266" t="s">
        <v>217</v>
      </c>
      <c r="D1266" t="s">
        <v>1459</v>
      </c>
      <c r="E1266">
        <v>3.5</v>
      </c>
      <c r="F1266" t="s">
        <v>144</v>
      </c>
      <c r="G1266" t="s">
        <v>1893</v>
      </c>
      <c r="H1266" t="s">
        <v>6004</v>
      </c>
      <c r="I1266" t="s">
        <v>6005</v>
      </c>
      <c r="J1266" t="s">
        <v>6006</v>
      </c>
    </row>
    <row r="1267" spans="1:10" x14ac:dyDescent="0.25">
      <c r="A1267" t="s">
        <v>127</v>
      </c>
      <c r="B1267" s="1">
        <v>45728</v>
      </c>
      <c r="C1267" t="s">
        <v>217</v>
      </c>
      <c r="D1267" t="s">
        <v>576</v>
      </c>
      <c r="E1267">
        <v>3.5</v>
      </c>
      <c r="F1267" t="s">
        <v>144</v>
      </c>
      <c r="G1267" t="s">
        <v>1893</v>
      </c>
      <c r="H1267" t="s">
        <v>5996</v>
      </c>
      <c r="I1267" t="s">
        <v>5997</v>
      </c>
      <c r="J1267" t="s">
        <v>5998</v>
      </c>
    </row>
    <row r="1268" spans="1:10" x14ac:dyDescent="0.25">
      <c r="A1268" t="s">
        <v>127</v>
      </c>
      <c r="B1268" s="1">
        <v>45728</v>
      </c>
      <c r="C1268" t="s">
        <v>217</v>
      </c>
      <c r="D1268" t="s">
        <v>931</v>
      </c>
      <c r="E1268">
        <v>3.5</v>
      </c>
      <c r="F1268" t="s">
        <v>144</v>
      </c>
      <c r="G1268" t="s">
        <v>1893</v>
      </c>
      <c r="H1268" t="s">
        <v>6011</v>
      </c>
      <c r="I1268" t="s">
        <v>6012</v>
      </c>
      <c r="J1268" t="s">
        <v>6013</v>
      </c>
    </row>
    <row r="1269" spans="1:10" x14ac:dyDescent="0.25">
      <c r="A1269" t="s">
        <v>127</v>
      </c>
      <c r="B1269" s="1">
        <v>45728</v>
      </c>
      <c r="C1269" t="s">
        <v>217</v>
      </c>
      <c r="D1269" t="s">
        <v>3462</v>
      </c>
      <c r="E1269">
        <v>3.5</v>
      </c>
      <c r="F1269" t="s">
        <v>144</v>
      </c>
      <c r="G1269" t="s">
        <v>1893</v>
      </c>
      <c r="H1269" t="s">
        <v>6001</v>
      </c>
      <c r="I1269" t="s">
        <v>6002</v>
      </c>
      <c r="J1269" t="s">
        <v>6003</v>
      </c>
    </row>
    <row r="1270" spans="1:10" x14ac:dyDescent="0.25">
      <c r="A1270" t="s">
        <v>127</v>
      </c>
      <c r="B1270" s="1">
        <v>45728</v>
      </c>
      <c r="C1270" t="s">
        <v>217</v>
      </c>
      <c r="D1270" t="s">
        <v>1660</v>
      </c>
      <c r="E1270">
        <v>3.5</v>
      </c>
      <c r="F1270" t="s">
        <v>144</v>
      </c>
      <c r="G1270" t="s">
        <v>1893</v>
      </c>
      <c r="H1270" t="s">
        <v>5172</v>
      </c>
      <c r="I1270" t="s">
        <v>5999</v>
      </c>
      <c r="J1270" t="s">
        <v>6000</v>
      </c>
    </row>
    <row r="1271" spans="1:10" x14ac:dyDescent="0.25">
      <c r="A1271" t="s">
        <v>127</v>
      </c>
      <c r="B1271" s="1">
        <v>45728</v>
      </c>
      <c r="C1271" t="s">
        <v>217</v>
      </c>
      <c r="D1271" t="s">
        <v>1613</v>
      </c>
      <c r="E1271">
        <v>3.5</v>
      </c>
      <c r="F1271" t="s">
        <v>144</v>
      </c>
      <c r="G1271" t="s">
        <v>1893</v>
      </c>
      <c r="H1271" t="s">
        <v>5993</v>
      </c>
      <c r="I1271" t="s">
        <v>5994</v>
      </c>
      <c r="J1271" t="s">
        <v>5995</v>
      </c>
    </row>
    <row r="1272" spans="1:10" x14ac:dyDescent="0.25">
      <c r="A1272" t="s">
        <v>127</v>
      </c>
      <c r="B1272" s="1">
        <v>45728</v>
      </c>
      <c r="C1272" t="s">
        <v>217</v>
      </c>
      <c r="D1272" t="s">
        <v>1521</v>
      </c>
      <c r="E1272">
        <v>3.5</v>
      </c>
      <c r="F1272" t="s">
        <v>144</v>
      </c>
      <c r="G1272" t="s">
        <v>1893</v>
      </c>
      <c r="H1272" t="s">
        <v>6014</v>
      </c>
      <c r="I1272" t="s">
        <v>5997</v>
      </c>
      <c r="J1272" t="s">
        <v>6015</v>
      </c>
    </row>
    <row r="1273" spans="1:10" x14ac:dyDescent="0.25">
      <c r="A1273" t="s">
        <v>127</v>
      </c>
      <c r="B1273" s="1">
        <v>45729</v>
      </c>
      <c r="C1273" t="s">
        <v>217</v>
      </c>
      <c r="D1273" t="s">
        <v>6024</v>
      </c>
      <c r="E1273">
        <v>3.5</v>
      </c>
      <c r="F1273" t="s">
        <v>144</v>
      </c>
      <c r="G1273" t="s">
        <v>1894</v>
      </c>
      <c r="H1273" t="s">
        <v>6025</v>
      </c>
      <c r="I1273" t="s">
        <v>6026</v>
      </c>
      <c r="J1273" t="s">
        <v>6027</v>
      </c>
    </row>
    <row r="1274" spans="1:10" x14ac:dyDescent="0.25">
      <c r="A1274" t="s">
        <v>127</v>
      </c>
      <c r="B1274" s="1">
        <v>45729</v>
      </c>
      <c r="C1274" t="s">
        <v>217</v>
      </c>
      <c r="D1274" t="s">
        <v>1503</v>
      </c>
      <c r="E1274">
        <v>7</v>
      </c>
      <c r="F1274" t="s">
        <v>144</v>
      </c>
      <c r="G1274" t="s">
        <v>1894</v>
      </c>
      <c r="H1274" t="s">
        <v>6022</v>
      </c>
      <c r="I1274" t="s">
        <v>6023</v>
      </c>
      <c r="J1274" t="s">
        <v>6023</v>
      </c>
    </row>
    <row r="1275" spans="1:10" x14ac:dyDescent="0.25">
      <c r="A1275" t="s">
        <v>127</v>
      </c>
      <c r="B1275" s="1">
        <v>45729</v>
      </c>
      <c r="C1275" t="s">
        <v>217</v>
      </c>
      <c r="D1275" t="s">
        <v>544</v>
      </c>
      <c r="E1275">
        <v>3.5</v>
      </c>
      <c r="F1275" t="s">
        <v>144</v>
      </c>
      <c r="G1275" t="s">
        <v>1894</v>
      </c>
      <c r="H1275" t="s">
        <v>6030</v>
      </c>
      <c r="I1275" t="s">
        <v>6031</v>
      </c>
      <c r="J1275" t="s">
        <v>6032</v>
      </c>
    </row>
    <row r="1276" spans="1:10" x14ac:dyDescent="0.25">
      <c r="A1276" t="s">
        <v>127</v>
      </c>
      <c r="B1276" s="1">
        <v>45729</v>
      </c>
      <c r="C1276" t="s">
        <v>217</v>
      </c>
      <c r="D1276" t="s">
        <v>543</v>
      </c>
      <c r="E1276">
        <v>3.5</v>
      </c>
      <c r="F1276" t="s">
        <v>144</v>
      </c>
      <c r="G1276" t="s">
        <v>1894</v>
      </c>
      <c r="H1276" t="s">
        <v>6016</v>
      </c>
      <c r="I1276" t="s">
        <v>6017</v>
      </c>
      <c r="J1276" t="s">
        <v>6018</v>
      </c>
    </row>
    <row r="1277" spans="1:10" x14ac:dyDescent="0.25">
      <c r="A1277" t="s">
        <v>127</v>
      </c>
      <c r="B1277" s="1">
        <v>45729</v>
      </c>
      <c r="C1277" t="s">
        <v>217</v>
      </c>
      <c r="D1277" t="s">
        <v>570</v>
      </c>
      <c r="E1277">
        <v>3.5</v>
      </c>
      <c r="F1277" t="s">
        <v>144</v>
      </c>
      <c r="G1277" t="s">
        <v>1894</v>
      </c>
      <c r="H1277" t="s">
        <v>6028</v>
      </c>
      <c r="I1277" t="s">
        <v>6029</v>
      </c>
      <c r="J1277" t="s">
        <v>6029</v>
      </c>
    </row>
    <row r="1278" spans="1:10" x14ac:dyDescent="0.25">
      <c r="A1278" t="s">
        <v>127</v>
      </c>
      <c r="B1278" s="1">
        <v>45729</v>
      </c>
      <c r="C1278" t="s">
        <v>217</v>
      </c>
      <c r="D1278" t="s">
        <v>6019</v>
      </c>
      <c r="E1278">
        <v>3.5</v>
      </c>
      <c r="F1278" t="s">
        <v>144</v>
      </c>
      <c r="G1278" t="s">
        <v>1894</v>
      </c>
      <c r="H1278" t="s">
        <v>6020</v>
      </c>
      <c r="I1278" t="s">
        <v>6021</v>
      </c>
      <c r="J1278" t="s">
        <v>6021</v>
      </c>
    </row>
    <row r="1279" spans="1:10" x14ac:dyDescent="0.25">
      <c r="A1279" t="s">
        <v>127</v>
      </c>
      <c r="B1279" s="1">
        <v>45730</v>
      </c>
      <c r="C1279" t="s">
        <v>217</v>
      </c>
      <c r="D1279" t="s">
        <v>396</v>
      </c>
      <c r="E1279">
        <v>3.5</v>
      </c>
      <c r="F1279" t="s">
        <v>144</v>
      </c>
      <c r="G1279" t="s">
        <v>1895</v>
      </c>
      <c r="H1279" t="s">
        <v>6050</v>
      </c>
      <c r="I1279" t="s">
        <v>6051</v>
      </c>
      <c r="J1279" t="s">
        <v>6052</v>
      </c>
    </row>
    <row r="1280" spans="1:10" x14ac:dyDescent="0.25">
      <c r="A1280" t="s">
        <v>127</v>
      </c>
      <c r="B1280" s="1">
        <v>45730</v>
      </c>
      <c r="C1280" t="s">
        <v>217</v>
      </c>
      <c r="D1280" t="s">
        <v>1655</v>
      </c>
      <c r="E1280">
        <v>3.5</v>
      </c>
      <c r="F1280" t="s">
        <v>144</v>
      </c>
      <c r="G1280" t="s">
        <v>1895</v>
      </c>
      <c r="H1280" t="s">
        <v>6053</v>
      </c>
      <c r="I1280" t="s">
        <v>6054</v>
      </c>
      <c r="J1280" t="s">
        <v>6055</v>
      </c>
    </row>
    <row r="1281" spans="1:10" x14ac:dyDescent="0.25">
      <c r="A1281" t="s">
        <v>127</v>
      </c>
      <c r="B1281" s="1">
        <v>45730</v>
      </c>
      <c r="C1281" t="s">
        <v>217</v>
      </c>
      <c r="D1281" t="s">
        <v>6040</v>
      </c>
      <c r="E1281">
        <v>3.5</v>
      </c>
      <c r="F1281" t="s">
        <v>144</v>
      </c>
      <c r="G1281" t="s">
        <v>1895</v>
      </c>
      <c r="H1281" t="s">
        <v>6041</v>
      </c>
      <c r="I1281" t="s">
        <v>6042</v>
      </c>
      <c r="J1281" t="s">
        <v>6043</v>
      </c>
    </row>
    <row r="1282" spans="1:10" x14ac:dyDescent="0.25">
      <c r="A1282" t="s">
        <v>127</v>
      </c>
      <c r="B1282" s="1">
        <v>45730</v>
      </c>
      <c r="C1282" t="s">
        <v>217</v>
      </c>
      <c r="D1282" t="s">
        <v>354</v>
      </c>
      <c r="E1282">
        <v>3.5</v>
      </c>
      <c r="F1282" t="s">
        <v>144</v>
      </c>
      <c r="G1282" t="s">
        <v>1895</v>
      </c>
      <c r="H1282" t="s">
        <v>6047</v>
      </c>
      <c r="I1282" t="s">
        <v>6048</v>
      </c>
      <c r="J1282" t="s">
        <v>6049</v>
      </c>
    </row>
    <row r="1283" spans="1:10" x14ac:dyDescent="0.25">
      <c r="A1283" t="s">
        <v>127</v>
      </c>
      <c r="B1283" s="1">
        <v>45730</v>
      </c>
      <c r="C1283" t="s">
        <v>217</v>
      </c>
      <c r="D1283" t="s">
        <v>926</v>
      </c>
      <c r="E1283">
        <v>3.5</v>
      </c>
      <c r="F1283" t="s">
        <v>144</v>
      </c>
      <c r="G1283" t="s">
        <v>1895</v>
      </c>
      <c r="H1283" t="s">
        <v>6044</v>
      </c>
      <c r="I1283" t="s">
        <v>6045</v>
      </c>
      <c r="J1283" t="s">
        <v>6046</v>
      </c>
    </row>
    <row r="1284" spans="1:10" x14ac:dyDescent="0.25">
      <c r="A1284" t="s">
        <v>127</v>
      </c>
      <c r="B1284" s="1">
        <v>45730</v>
      </c>
      <c r="C1284" t="s">
        <v>217</v>
      </c>
      <c r="D1284" t="s">
        <v>559</v>
      </c>
      <c r="E1284">
        <v>3.5</v>
      </c>
      <c r="F1284" t="s">
        <v>144</v>
      </c>
      <c r="G1284" t="s">
        <v>1895</v>
      </c>
      <c r="H1284" t="s">
        <v>6033</v>
      </c>
      <c r="I1284" t="s">
        <v>6034</v>
      </c>
      <c r="J1284" t="s">
        <v>6035</v>
      </c>
    </row>
    <row r="1285" spans="1:10" x14ac:dyDescent="0.25">
      <c r="A1285" t="s">
        <v>127</v>
      </c>
      <c r="B1285" s="1">
        <v>45730</v>
      </c>
      <c r="C1285" t="s">
        <v>217</v>
      </c>
      <c r="D1285" t="s">
        <v>6036</v>
      </c>
      <c r="E1285">
        <v>3.5</v>
      </c>
      <c r="F1285" t="s">
        <v>144</v>
      </c>
      <c r="G1285" t="s">
        <v>1895</v>
      </c>
      <c r="H1285" t="s">
        <v>6037</v>
      </c>
      <c r="I1285" t="s">
        <v>6038</v>
      </c>
      <c r="J1285" t="s">
        <v>6039</v>
      </c>
    </row>
    <row r="1286" spans="1:10" x14ac:dyDescent="0.25">
      <c r="A1286" t="s">
        <v>127</v>
      </c>
      <c r="B1286" s="1">
        <v>45728</v>
      </c>
      <c r="C1286" t="s">
        <v>223</v>
      </c>
      <c r="D1286" t="s">
        <v>3748</v>
      </c>
      <c r="E1286">
        <v>3.5</v>
      </c>
      <c r="F1286" t="s">
        <v>191</v>
      </c>
      <c r="G1286" t="s">
        <v>1896</v>
      </c>
      <c r="H1286" t="s">
        <v>6078</v>
      </c>
      <c r="I1286" t="s">
        <v>6079</v>
      </c>
      <c r="J1286" t="s">
        <v>6080</v>
      </c>
    </row>
    <row r="1287" spans="1:10" x14ac:dyDescent="0.25">
      <c r="A1287" t="s">
        <v>127</v>
      </c>
      <c r="B1287" s="1">
        <v>45728</v>
      </c>
      <c r="C1287" t="s">
        <v>223</v>
      </c>
      <c r="D1287" t="s">
        <v>902</v>
      </c>
      <c r="E1287">
        <v>3.5</v>
      </c>
      <c r="F1287" t="s">
        <v>191</v>
      </c>
      <c r="G1287" t="s">
        <v>1896</v>
      </c>
      <c r="H1287" t="s">
        <v>6062</v>
      </c>
      <c r="I1287" t="s">
        <v>6063</v>
      </c>
      <c r="J1287" t="s">
        <v>6064</v>
      </c>
    </row>
    <row r="1288" spans="1:10" x14ac:dyDescent="0.25">
      <c r="A1288" t="s">
        <v>127</v>
      </c>
      <c r="B1288" s="1">
        <v>45728</v>
      </c>
      <c r="C1288" t="s">
        <v>223</v>
      </c>
      <c r="D1288" t="s">
        <v>4760</v>
      </c>
      <c r="E1288">
        <v>3.5</v>
      </c>
      <c r="F1288" t="s">
        <v>191</v>
      </c>
      <c r="G1288" t="s">
        <v>1896</v>
      </c>
      <c r="H1288" t="s">
        <v>6076</v>
      </c>
      <c r="I1288" t="s">
        <v>6060</v>
      </c>
      <c r="J1288" t="s">
        <v>6077</v>
      </c>
    </row>
    <row r="1289" spans="1:10" x14ac:dyDescent="0.25">
      <c r="A1289" t="s">
        <v>127</v>
      </c>
      <c r="B1289" s="1">
        <v>45728</v>
      </c>
      <c r="C1289" t="s">
        <v>223</v>
      </c>
      <c r="D1289" t="s">
        <v>225</v>
      </c>
      <c r="E1289">
        <v>3.5</v>
      </c>
      <c r="F1289" t="s">
        <v>191</v>
      </c>
      <c r="G1289" t="s">
        <v>1896</v>
      </c>
      <c r="H1289" t="s">
        <v>6056</v>
      </c>
      <c r="I1289" t="s">
        <v>6057</v>
      </c>
      <c r="J1289" t="s">
        <v>6058</v>
      </c>
    </row>
    <row r="1290" spans="1:10" x14ac:dyDescent="0.25">
      <c r="A1290" t="s">
        <v>127</v>
      </c>
      <c r="B1290" s="1">
        <v>45728</v>
      </c>
      <c r="C1290" t="s">
        <v>223</v>
      </c>
      <c r="D1290" t="s">
        <v>6073</v>
      </c>
      <c r="E1290">
        <v>3.5</v>
      </c>
      <c r="F1290" t="s">
        <v>191</v>
      </c>
      <c r="G1290" t="s">
        <v>1896</v>
      </c>
      <c r="H1290" t="s">
        <v>6074</v>
      </c>
      <c r="I1290" t="s">
        <v>6075</v>
      </c>
      <c r="J1290" t="s">
        <v>6075</v>
      </c>
    </row>
    <row r="1291" spans="1:10" x14ac:dyDescent="0.25">
      <c r="A1291" t="s">
        <v>127</v>
      </c>
      <c r="B1291" s="1">
        <v>45728</v>
      </c>
      <c r="C1291" t="s">
        <v>223</v>
      </c>
      <c r="D1291" t="s">
        <v>1543</v>
      </c>
      <c r="E1291">
        <v>3.5</v>
      </c>
      <c r="F1291" t="s">
        <v>191</v>
      </c>
      <c r="G1291" t="s">
        <v>1896</v>
      </c>
      <c r="H1291" t="s">
        <v>6056</v>
      </c>
      <c r="I1291" t="s">
        <v>6065</v>
      </c>
      <c r="J1291" t="s">
        <v>6066</v>
      </c>
    </row>
    <row r="1292" spans="1:10" x14ac:dyDescent="0.25">
      <c r="A1292" t="s">
        <v>127</v>
      </c>
      <c r="B1292" s="1">
        <v>45728</v>
      </c>
      <c r="C1292" t="s">
        <v>223</v>
      </c>
      <c r="D1292" t="s">
        <v>922</v>
      </c>
      <c r="E1292">
        <v>3.5</v>
      </c>
      <c r="F1292" t="s">
        <v>191</v>
      </c>
      <c r="G1292" t="s">
        <v>1896</v>
      </c>
      <c r="H1292" t="s">
        <v>6081</v>
      </c>
      <c r="I1292" t="s">
        <v>6082</v>
      </c>
      <c r="J1292" t="s">
        <v>6083</v>
      </c>
    </row>
    <row r="1293" spans="1:10" x14ac:dyDescent="0.25">
      <c r="A1293" t="s">
        <v>127</v>
      </c>
      <c r="B1293" s="1">
        <v>45728</v>
      </c>
      <c r="C1293" t="s">
        <v>223</v>
      </c>
      <c r="D1293" t="s">
        <v>484</v>
      </c>
      <c r="E1293">
        <v>3.5</v>
      </c>
      <c r="F1293" t="s">
        <v>191</v>
      </c>
      <c r="G1293" t="s">
        <v>1896</v>
      </c>
      <c r="H1293" t="s">
        <v>6070</v>
      </c>
      <c r="I1293" t="s">
        <v>6071</v>
      </c>
      <c r="J1293" t="s">
        <v>6072</v>
      </c>
    </row>
    <row r="1294" spans="1:10" x14ac:dyDescent="0.25">
      <c r="A1294" t="s">
        <v>127</v>
      </c>
      <c r="B1294" s="1">
        <v>45728</v>
      </c>
      <c r="C1294" t="s">
        <v>223</v>
      </c>
      <c r="D1294" t="s">
        <v>823</v>
      </c>
      <c r="E1294">
        <v>3.5</v>
      </c>
      <c r="F1294" t="s">
        <v>191</v>
      </c>
      <c r="G1294" t="s">
        <v>1896</v>
      </c>
      <c r="H1294" t="s">
        <v>6067</v>
      </c>
      <c r="I1294" t="s">
        <v>6068</v>
      </c>
      <c r="J1294" t="s">
        <v>6069</v>
      </c>
    </row>
    <row r="1295" spans="1:10" x14ac:dyDescent="0.25">
      <c r="A1295" t="s">
        <v>127</v>
      </c>
      <c r="B1295" s="1">
        <v>45728</v>
      </c>
      <c r="C1295" t="s">
        <v>223</v>
      </c>
      <c r="D1295" t="s">
        <v>809</v>
      </c>
      <c r="E1295">
        <v>3.5</v>
      </c>
      <c r="F1295" t="s">
        <v>191</v>
      </c>
      <c r="G1295" t="s">
        <v>1896</v>
      </c>
      <c r="H1295" t="s">
        <v>6059</v>
      </c>
      <c r="I1295" t="s">
        <v>6060</v>
      </c>
      <c r="J1295" t="s">
        <v>6061</v>
      </c>
    </row>
    <row r="1296" spans="1:10" x14ac:dyDescent="0.25">
      <c r="A1296" t="s">
        <v>127</v>
      </c>
      <c r="B1296" s="1">
        <v>45729</v>
      </c>
      <c r="C1296" t="s">
        <v>223</v>
      </c>
      <c r="D1296" t="s">
        <v>481</v>
      </c>
      <c r="E1296">
        <v>3.5</v>
      </c>
      <c r="F1296" t="s">
        <v>191</v>
      </c>
      <c r="G1296" t="s">
        <v>1897</v>
      </c>
      <c r="H1296" t="s">
        <v>6084</v>
      </c>
      <c r="I1296" t="s">
        <v>6085</v>
      </c>
      <c r="J1296" t="s">
        <v>6086</v>
      </c>
    </row>
    <row r="1297" spans="1:10" x14ac:dyDescent="0.25">
      <c r="A1297" t="s">
        <v>127</v>
      </c>
      <c r="B1297" s="1">
        <v>45729</v>
      </c>
      <c r="C1297" t="s">
        <v>223</v>
      </c>
      <c r="D1297" t="s">
        <v>1588</v>
      </c>
      <c r="E1297">
        <v>3.5</v>
      </c>
      <c r="F1297" t="s">
        <v>191</v>
      </c>
      <c r="G1297" t="s">
        <v>1897</v>
      </c>
      <c r="H1297" t="s">
        <v>6096</v>
      </c>
      <c r="I1297" t="s">
        <v>6097</v>
      </c>
      <c r="J1297" t="s">
        <v>6097</v>
      </c>
    </row>
    <row r="1298" spans="1:10" x14ac:dyDescent="0.25">
      <c r="A1298" t="s">
        <v>127</v>
      </c>
      <c r="B1298" s="1">
        <v>45729</v>
      </c>
      <c r="C1298" t="s">
        <v>223</v>
      </c>
      <c r="D1298" t="s">
        <v>222</v>
      </c>
      <c r="E1298">
        <v>3.5</v>
      </c>
      <c r="F1298" t="s">
        <v>191</v>
      </c>
      <c r="G1298" t="s">
        <v>1897</v>
      </c>
      <c r="H1298" t="s">
        <v>6084</v>
      </c>
      <c r="I1298" t="s">
        <v>6098</v>
      </c>
      <c r="J1298" t="s">
        <v>6099</v>
      </c>
    </row>
    <row r="1299" spans="1:10" x14ac:dyDescent="0.25">
      <c r="A1299" t="s">
        <v>127</v>
      </c>
      <c r="B1299" s="1">
        <v>45729</v>
      </c>
      <c r="C1299" t="s">
        <v>223</v>
      </c>
      <c r="D1299" t="s">
        <v>615</v>
      </c>
      <c r="E1299">
        <v>3.5</v>
      </c>
      <c r="F1299" t="s">
        <v>191</v>
      </c>
      <c r="G1299" t="s">
        <v>1897</v>
      </c>
      <c r="H1299" t="s">
        <v>6090</v>
      </c>
      <c r="I1299" t="s">
        <v>6091</v>
      </c>
      <c r="J1299" t="s">
        <v>6092</v>
      </c>
    </row>
    <row r="1300" spans="1:10" x14ac:dyDescent="0.25">
      <c r="A1300" t="s">
        <v>127</v>
      </c>
      <c r="B1300" s="1">
        <v>45729</v>
      </c>
      <c r="C1300" t="s">
        <v>223</v>
      </c>
      <c r="D1300" t="s">
        <v>637</v>
      </c>
      <c r="E1300">
        <v>7</v>
      </c>
      <c r="F1300" t="s">
        <v>191</v>
      </c>
      <c r="G1300" t="s">
        <v>1897</v>
      </c>
      <c r="H1300" t="s">
        <v>6087</v>
      </c>
      <c r="I1300" t="s">
        <v>6088</v>
      </c>
      <c r="J1300" t="s">
        <v>6089</v>
      </c>
    </row>
    <row r="1301" spans="1:10" x14ac:dyDescent="0.25">
      <c r="A1301" t="s">
        <v>127</v>
      </c>
      <c r="B1301" s="1">
        <v>45729</v>
      </c>
      <c r="C1301" t="s">
        <v>223</v>
      </c>
      <c r="D1301" t="s">
        <v>6100</v>
      </c>
      <c r="E1301">
        <v>3.5</v>
      </c>
      <c r="F1301" t="s">
        <v>191</v>
      </c>
      <c r="G1301" t="s">
        <v>1897</v>
      </c>
      <c r="H1301" t="s">
        <v>6101</v>
      </c>
      <c r="I1301" t="s">
        <v>6102</v>
      </c>
      <c r="J1301" t="s">
        <v>6103</v>
      </c>
    </row>
    <row r="1302" spans="1:10" x14ac:dyDescent="0.25">
      <c r="A1302" t="s">
        <v>127</v>
      </c>
      <c r="B1302" s="1">
        <v>45729</v>
      </c>
      <c r="C1302" t="s">
        <v>223</v>
      </c>
      <c r="D1302" t="s">
        <v>373</v>
      </c>
      <c r="E1302">
        <v>0</v>
      </c>
      <c r="F1302" t="s">
        <v>191</v>
      </c>
      <c r="G1302" t="s">
        <v>1897</v>
      </c>
      <c r="H1302" t="s">
        <v>6093</v>
      </c>
      <c r="I1302" t="s">
        <v>6094</v>
      </c>
      <c r="J1302" t="s">
        <v>6095</v>
      </c>
    </row>
    <row r="1303" spans="1:10" x14ac:dyDescent="0.25">
      <c r="A1303" t="s">
        <v>127</v>
      </c>
      <c r="B1303" s="1">
        <v>45730</v>
      </c>
      <c r="C1303" t="s">
        <v>223</v>
      </c>
      <c r="D1303" t="s">
        <v>1459</v>
      </c>
      <c r="E1303">
        <v>3.5</v>
      </c>
      <c r="F1303" t="s">
        <v>191</v>
      </c>
      <c r="G1303" t="s">
        <v>1898</v>
      </c>
      <c r="H1303" t="s">
        <v>6116</v>
      </c>
      <c r="I1303" t="s">
        <v>6117</v>
      </c>
      <c r="J1303" t="s">
        <v>6117</v>
      </c>
    </row>
    <row r="1304" spans="1:10" x14ac:dyDescent="0.25">
      <c r="A1304" t="s">
        <v>127</v>
      </c>
      <c r="B1304" s="1">
        <v>45730</v>
      </c>
      <c r="C1304" t="s">
        <v>223</v>
      </c>
      <c r="D1304" t="s">
        <v>6104</v>
      </c>
      <c r="E1304">
        <v>3.5</v>
      </c>
      <c r="F1304" t="s">
        <v>191</v>
      </c>
      <c r="G1304" t="s">
        <v>1898</v>
      </c>
      <c r="H1304" t="s">
        <v>2559</v>
      </c>
      <c r="I1304" t="s">
        <v>6105</v>
      </c>
      <c r="J1304" t="s">
        <v>6106</v>
      </c>
    </row>
    <row r="1305" spans="1:10" x14ac:dyDescent="0.25">
      <c r="A1305" t="s">
        <v>127</v>
      </c>
      <c r="B1305" s="1">
        <v>45730</v>
      </c>
      <c r="C1305" t="s">
        <v>223</v>
      </c>
      <c r="D1305" t="s">
        <v>242</v>
      </c>
      <c r="E1305">
        <v>3.5</v>
      </c>
      <c r="F1305" t="s">
        <v>191</v>
      </c>
      <c r="G1305" t="s">
        <v>1898</v>
      </c>
      <c r="H1305" t="s">
        <v>6107</v>
      </c>
      <c r="I1305" t="s">
        <v>6108</v>
      </c>
      <c r="J1305" t="s">
        <v>6109</v>
      </c>
    </row>
    <row r="1306" spans="1:10" x14ac:dyDescent="0.25">
      <c r="A1306" t="s">
        <v>127</v>
      </c>
      <c r="B1306" s="1">
        <v>45730</v>
      </c>
      <c r="C1306" t="s">
        <v>223</v>
      </c>
      <c r="D1306" t="s">
        <v>6122</v>
      </c>
      <c r="E1306">
        <v>3.5</v>
      </c>
      <c r="F1306" t="s">
        <v>191</v>
      </c>
      <c r="G1306" t="s">
        <v>1898</v>
      </c>
      <c r="H1306" t="s">
        <v>6123</v>
      </c>
      <c r="I1306" t="s">
        <v>6124</v>
      </c>
      <c r="J1306" t="s">
        <v>6125</v>
      </c>
    </row>
    <row r="1307" spans="1:10" x14ac:dyDescent="0.25">
      <c r="A1307" t="s">
        <v>127</v>
      </c>
      <c r="B1307" s="1">
        <v>45730</v>
      </c>
      <c r="C1307" t="s">
        <v>223</v>
      </c>
      <c r="D1307" t="s">
        <v>6112</v>
      </c>
      <c r="E1307">
        <v>3.5</v>
      </c>
      <c r="F1307" t="s">
        <v>191</v>
      </c>
      <c r="G1307" t="s">
        <v>1898</v>
      </c>
      <c r="H1307" t="s">
        <v>6113</v>
      </c>
      <c r="I1307" t="s">
        <v>6114</v>
      </c>
      <c r="J1307" t="s">
        <v>6115</v>
      </c>
    </row>
    <row r="1308" spans="1:10" x14ac:dyDescent="0.25">
      <c r="A1308" t="s">
        <v>127</v>
      </c>
      <c r="B1308" s="1">
        <v>45730</v>
      </c>
      <c r="C1308" t="s">
        <v>223</v>
      </c>
      <c r="D1308" t="s">
        <v>1483</v>
      </c>
      <c r="E1308">
        <v>3.5</v>
      </c>
      <c r="F1308" t="s">
        <v>191</v>
      </c>
      <c r="G1308" t="s">
        <v>1898</v>
      </c>
      <c r="H1308" t="s">
        <v>6118</v>
      </c>
      <c r="I1308" t="s">
        <v>6119</v>
      </c>
      <c r="J1308" t="s">
        <v>6120</v>
      </c>
    </row>
    <row r="1309" spans="1:10" x14ac:dyDescent="0.25">
      <c r="A1309" t="s">
        <v>127</v>
      </c>
      <c r="B1309" s="1">
        <v>45730</v>
      </c>
      <c r="C1309" t="s">
        <v>223</v>
      </c>
      <c r="D1309" t="s">
        <v>831</v>
      </c>
      <c r="E1309">
        <v>3.5</v>
      </c>
      <c r="F1309" t="s">
        <v>191</v>
      </c>
      <c r="G1309" t="s">
        <v>1898</v>
      </c>
      <c r="H1309" t="s">
        <v>3703</v>
      </c>
      <c r="I1309" t="s">
        <v>6110</v>
      </c>
      <c r="J1309" t="s">
        <v>6111</v>
      </c>
    </row>
    <row r="1310" spans="1:10" x14ac:dyDescent="0.25">
      <c r="A1310" t="s">
        <v>127</v>
      </c>
      <c r="B1310" s="1">
        <v>45731</v>
      </c>
      <c r="C1310" t="s">
        <v>223</v>
      </c>
      <c r="D1310" t="s">
        <v>1441</v>
      </c>
      <c r="E1310">
        <v>3.5</v>
      </c>
      <c r="F1310" t="s">
        <v>191</v>
      </c>
      <c r="G1310" t="s">
        <v>1899</v>
      </c>
      <c r="H1310" t="s">
        <v>6126</v>
      </c>
      <c r="I1310" t="s">
        <v>6127</v>
      </c>
      <c r="J1310" t="s">
        <v>6128</v>
      </c>
    </row>
    <row r="1311" spans="1:10" x14ac:dyDescent="0.25">
      <c r="A1311" t="s">
        <v>127</v>
      </c>
      <c r="B1311" s="1">
        <v>45731</v>
      </c>
      <c r="C1311" t="s">
        <v>223</v>
      </c>
      <c r="D1311" t="s">
        <v>467</v>
      </c>
      <c r="E1311">
        <v>3.5</v>
      </c>
      <c r="F1311" t="s">
        <v>191</v>
      </c>
      <c r="G1311" t="s">
        <v>1899</v>
      </c>
      <c r="H1311" t="s">
        <v>6129</v>
      </c>
      <c r="I1311" t="s">
        <v>6130</v>
      </c>
      <c r="J1311" t="s">
        <v>6131</v>
      </c>
    </row>
    <row r="1312" spans="1:10" x14ac:dyDescent="0.25">
      <c r="A1312" t="s">
        <v>127</v>
      </c>
      <c r="B1312" s="1">
        <v>45731</v>
      </c>
      <c r="C1312" t="s">
        <v>223</v>
      </c>
      <c r="D1312" t="s">
        <v>791</v>
      </c>
      <c r="E1312">
        <v>3.5</v>
      </c>
      <c r="F1312" t="s">
        <v>191</v>
      </c>
      <c r="G1312" t="s">
        <v>1899</v>
      </c>
      <c r="H1312" t="s">
        <v>6132</v>
      </c>
      <c r="I1312" t="s">
        <v>6133</v>
      </c>
      <c r="J1312" t="s">
        <v>6134</v>
      </c>
    </row>
    <row r="1313" spans="1:10" x14ac:dyDescent="0.25">
      <c r="A1313" t="s">
        <v>127</v>
      </c>
      <c r="B1313" s="1">
        <v>45726</v>
      </c>
      <c r="C1313" t="s">
        <v>286</v>
      </c>
      <c r="D1313" t="s">
        <v>677</v>
      </c>
      <c r="E1313">
        <v>3.5</v>
      </c>
      <c r="F1313" t="s">
        <v>156</v>
      </c>
      <c r="G1313" t="s">
        <v>1900</v>
      </c>
      <c r="H1313" t="s">
        <v>6143</v>
      </c>
      <c r="I1313" t="s">
        <v>2476</v>
      </c>
      <c r="J1313" t="s">
        <v>6144</v>
      </c>
    </row>
    <row r="1314" spans="1:10" x14ac:dyDescent="0.25">
      <c r="A1314" t="s">
        <v>127</v>
      </c>
      <c r="B1314" s="1">
        <v>45726</v>
      </c>
      <c r="C1314" t="s">
        <v>286</v>
      </c>
      <c r="D1314" t="s">
        <v>373</v>
      </c>
      <c r="E1314">
        <v>0</v>
      </c>
      <c r="F1314" t="s">
        <v>156</v>
      </c>
      <c r="G1314" t="s">
        <v>1900</v>
      </c>
      <c r="H1314" t="s">
        <v>6138</v>
      </c>
      <c r="I1314" t="s">
        <v>6139</v>
      </c>
      <c r="J1314" t="s">
        <v>6140</v>
      </c>
    </row>
    <row r="1315" spans="1:10" x14ac:dyDescent="0.25">
      <c r="A1315" t="s">
        <v>127</v>
      </c>
      <c r="B1315" s="1">
        <v>45726</v>
      </c>
      <c r="C1315" t="s">
        <v>286</v>
      </c>
      <c r="D1315" t="s">
        <v>834</v>
      </c>
      <c r="E1315">
        <v>3.5</v>
      </c>
      <c r="F1315" t="s">
        <v>156</v>
      </c>
      <c r="G1315" t="s">
        <v>1900</v>
      </c>
      <c r="H1315" t="s">
        <v>6141</v>
      </c>
      <c r="I1315" t="s">
        <v>6142</v>
      </c>
      <c r="J1315" t="s">
        <v>4072</v>
      </c>
    </row>
    <row r="1316" spans="1:10" x14ac:dyDescent="0.25">
      <c r="A1316" t="s">
        <v>127</v>
      </c>
      <c r="B1316" s="1">
        <v>45726</v>
      </c>
      <c r="C1316" t="s">
        <v>286</v>
      </c>
      <c r="D1316" t="s">
        <v>4459</v>
      </c>
      <c r="E1316">
        <v>3.5</v>
      </c>
      <c r="F1316" t="s">
        <v>156</v>
      </c>
      <c r="G1316" t="s">
        <v>1900</v>
      </c>
      <c r="H1316" t="s">
        <v>6135</v>
      </c>
      <c r="I1316" t="s">
        <v>6136</v>
      </c>
      <c r="J1316" t="s">
        <v>6137</v>
      </c>
    </row>
    <row r="1317" spans="1:10" x14ac:dyDescent="0.25">
      <c r="A1317" t="s">
        <v>127</v>
      </c>
      <c r="B1317" s="1">
        <v>45726</v>
      </c>
      <c r="C1317" t="s">
        <v>286</v>
      </c>
      <c r="D1317" t="s">
        <v>629</v>
      </c>
      <c r="E1317">
        <v>3.5</v>
      </c>
      <c r="F1317" t="s">
        <v>156</v>
      </c>
      <c r="G1317" t="s">
        <v>1900</v>
      </c>
      <c r="H1317" t="s">
        <v>6145</v>
      </c>
      <c r="I1317" t="s">
        <v>6146</v>
      </c>
      <c r="J1317" t="s">
        <v>6147</v>
      </c>
    </row>
    <row r="1318" spans="1:10" x14ac:dyDescent="0.25">
      <c r="A1318" t="s">
        <v>127</v>
      </c>
      <c r="B1318" s="1">
        <v>45727</v>
      </c>
      <c r="C1318" t="s">
        <v>286</v>
      </c>
      <c r="D1318" t="s">
        <v>6159</v>
      </c>
      <c r="E1318">
        <v>3.5</v>
      </c>
      <c r="F1318" t="s">
        <v>156</v>
      </c>
      <c r="G1318" t="s">
        <v>1901</v>
      </c>
      <c r="H1318" t="s">
        <v>6160</v>
      </c>
      <c r="I1318" t="s">
        <v>6161</v>
      </c>
      <c r="J1318" t="s">
        <v>6162</v>
      </c>
    </row>
    <row r="1319" spans="1:10" x14ac:dyDescent="0.25">
      <c r="A1319" t="s">
        <v>127</v>
      </c>
      <c r="B1319" s="1">
        <v>45727</v>
      </c>
      <c r="C1319" t="s">
        <v>286</v>
      </c>
      <c r="D1319" t="s">
        <v>404</v>
      </c>
      <c r="E1319">
        <v>3.5</v>
      </c>
      <c r="F1319" t="s">
        <v>156</v>
      </c>
      <c r="G1319" t="s">
        <v>1901</v>
      </c>
      <c r="H1319" t="s">
        <v>6166</v>
      </c>
      <c r="I1319" t="s">
        <v>6167</v>
      </c>
      <c r="J1319" t="s">
        <v>6168</v>
      </c>
    </row>
    <row r="1320" spans="1:10" x14ac:dyDescent="0.25">
      <c r="A1320" t="s">
        <v>127</v>
      </c>
      <c r="B1320" s="1">
        <v>45727</v>
      </c>
      <c r="C1320" t="s">
        <v>286</v>
      </c>
      <c r="D1320" t="s">
        <v>6148</v>
      </c>
      <c r="E1320">
        <v>3.5</v>
      </c>
      <c r="F1320" t="s">
        <v>156</v>
      </c>
      <c r="G1320" t="s">
        <v>1901</v>
      </c>
      <c r="H1320" t="s">
        <v>6149</v>
      </c>
      <c r="I1320" t="s">
        <v>6150</v>
      </c>
      <c r="J1320" t="s">
        <v>6151</v>
      </c>
    </row>
    <row r="1321" spans="1:10" x14ac:dyDescent="0.25">
      <c r="A1321" t="s">
        <v>127</v>
      </c>
      <c r="B1321" s="1">
        <v>45727</v>
      </c>
      <c r="C1321" t="s">
        <v>286</v>
      </c>
      <c r="D1321" t="s">
        <v>6155</v>
      </c>
      <c r="E1321">
        <v>3.5</v>
      </c>
      <c r="F1321" t="s">
        <v>156</v>
      </c>
      <c r="G1321" t="s">
        <v>1901</v>
      </c>
      <c r="H1321" t="s">
        <v>6156</v>
      </c>
      <c r="I1321" t="s">
        <v>6157</v>
      </c>
      <c r="J1321" t="s">
        <v>6158</v>
      </c>
    </row>
    <row r="1322" spans="1:10" x14ac:dyDescent="0.25">
      <c r="A1322" t="s">
        <v>127</v>
      </c>
      <c r="B1322" s="1">
        <v>45727</v>
      </c>
      <c r="C1322" t="s">
        <v>286</v>
      </c>
      <c r="D1322" t="s">
        <v>778</v>
      </c>
      <c r="E1322">
        <v>3.5</v>
      </c>
      <c r="F1322" t="s">
        <v>156</v>
      </c>
      <c r="G1322" t="s">
        <v>1901</v>
      </c>
      <c r="H1322" t="s">
        <v>6169</v>
      </c>
      <c r="I1322" t="s">
        <v>6170</v>
      </c>
      <c r="J1322" t="s">
        <v>6171</v>
      </c>
    </row>
    <row r="1323" spans="1:10" x14ac:dyDescent="0.25">
      <c r="A1323" t="s">
        <v>127</v>
      </c>
      <c r="B1323" s="1">
        <v>45727</v>
      </c>
      <c r="C1323" t="s">
        <v>286</v>
      </c>
      <c r="D1323" t="s">
        <v>275</v>
      </c>
      <c r="E1323">
        <v>3.5</v>
      </c>
      <c r="F1323" t="s">
        <v>156</v>
      </c>
      <c r="G1323" t="s">
        <v>1901</v>
      </c>
      <c r="H1323" t="s">
        <v>6163</v>
      </c>
      <c r="I1323" t="s">
        <v>6164</v>
      </c>
      <c r="J1323" t="s">
        <v>6165</v>
      </c>
    </row>
    <row r="1324" spans="1:10" x14ac:dyDescent="0.25">
      <c r="A1324" t="s">
        <v>127</v>
      </c>
      <c r="B1324" s="1">
        <v>45727</v>
      </c>
      <c r="C1324" t="s">
        <v>286</v>
      </c>
      <c r="D1324" t="s">
        <v>743</v>
      </c>
      <c r="E1324">
        <v>3.5</v>
      </c>
      <c r="F1324" t="s">
        <v>156</v>
      </c>
      <c r="G1324" t="s">
        <v>1901</v>
      </c>
      <c r="H1324" t="s">
        <v>6152</v>
      </c>
      <c r="I1324" t="s">
        <v>6153</v>
      </c>
      <c r="J1324" t="s">
        <v>6154</v>
      </c>
    </row>
    <row r="1325" spans="1:10" x14ac:dyDescent="0.25">
      <c r="A1325" t="s">
        <v>127</v>
      </c>
      <c r="B1325" s="1">
        <v>45728</v>
      </c>
      <c r="C1325" t="s">
        <v>286</v>
      </c>
      <c r="D1325" t="s">
        <v>558</v>
      </c>
      <c r="E1325">
        <v>3.5</v>
      </c>
      <c r="F1325" t="s">
        <v>156</v>
      </c>
      <c r="G1325" t="s">
        <v>1902</v>
      </c>
      <c r="H1325" t="s">
        <v>6178</v>
      </c>
      <c r="I1325" t="s">
        <v>6179</v>
      </c>
      <c r="J1325" t="s">
        <v>6180</v>
      </c>
    </row>
    <row r="1326" spans="1:10" x14ac:dyDescent="0.25">
      <c r="A1326" t="s">
        <v>127</v>
      </c>
      <c r="B1326" s="1">
        <v>45728</v>
      </c>
      <c r="C1326" t="s">
        <v>286</v>
      </c>
      <c r="D1326" t="s">
        <v>517</v>
      </c>
      <c r="E1326">
        <v>3.5</v>
      </c>
      <c r="F1326" t="s">
        <v>156</v>
      </c>
      <c r="G1326" t="s">
        <v>1902</v>
      </c>
      <c r="H1326" t="s">
        <v>6172</v>
      </c>
      <c r="I1326" t="s">
        <v>6193</v>
      </c>
      <c r="J1326" t="s">
        <v>6194</v>
      </c>
    </row>
    <row r="1327" spans="1:10" x14ac:dyDescent="0.25">
      <c r="A1327" t="s">
        <v>127</v>
      </c>
      <c r="B1327" s="1">
        <v>45728</v>
      </c>
      <c r="C1327" t="s">
        <v>286</v>
      </c>
      <c r="D1327" t="s">
        <v>1611</v>
      </c>
      <c r="E1327">
        <v>3.5</v>
      </c>
      <c r="F1327" t="s">
        <v>156</v>
      </c>
      <c r="G1327" t="s">
        <v>1902</v>
      </c>
      <c r="H1327" t="s">
        <v>6175</v>
      </c>
      <c r="I1327" t="s">
        <v>6176</v>
      </c>
      <c r="J1327" t="s">
        <v>6177</v>
      </c>
    </row>
    <row r="1328" spans="1:10" x14ac:dyDescent="0.25">
      <c r="A1328" t="s">
        <v>127</v>
      </c>
      <c r="B1328" s="1">
        <v>45728</v>
      </c>
      <c r="C1328" t="s">
        <v>286</v>
      </c>
      <c r="D1328" t="s">
        <v>529</v>
      </c>
      <c r="E1328">
        <v>3.5</v>
      </c>
      <c r="F1328" t="s">
        <v>156</v>
      </c>
      <c r="G1328" t="s">
        <v>1902</v>
      </c>
      <c r="H1328" t="s">
        <v>6184</v>
      </c>
      <c r="I1328" t="s">
        <v>6185</v>
      </c>
      <c r="J1328" t="s">
        <v>6186</v>
      </c>
    </row>
    <row r="1329" spans="1:10" x14ac:dyDescent="0.25">
      <c r="A1329" t="s">
        <v>127</v>
      </c>
      <c r="B1329" s="1">
        <v>45728</v>
      </c>
      <c r="C1329" t="s">
        <v>286</v>
      </c>
      <c r="D1329" t="s">
        <v>1446</v>
      </c>
      <c r="E1329">
        <v>3.5</v>
      </c>
      <c r="F1329" t="s">
        <v>156</v>
      </c>
      <c r="G1329" t="s">
        <v>1902</v>
      </c>
      <c r="H1329" t="s">
        <v>6190</v>
      </c>
      <c r="I1329" t="s">
        <v>6191</v>
      </c>
      <c r="J1329" t="s">
        <v>6192</v>
      </c>
    </row>
    <row r="1330" spans="1:10" x14ac:dyDescent="0.25">
      <c r="A1330" t="s">
        <v>127</v>
      </c>
      <c r="B1330" s="1">
        <v>45728</v>
      </c>
      <c r="C1330" t="s">
        <v>286</v>
      </c>
      <c r="D1330" t="s">
        <v>4459</v>
      </c>
      <c r="E1330">
        <v>3.5</v>
      </c>
      <c r="F1330" t="s">
        <v>156</v>
      </c>
      <c r="G1330" t="s">
        <v>1902</v>
      </c>
      <c r="H1330" t="s">
        <v>6181</v>
      </c>
      <c r="I1330" t="s">
        <v>6182</v>
      </c>
      <c r="J1330" t="s">
        <v>6183</v>
      </c>
    </row>
    <row r="1331" spans="1:10" x14ac:dyDescent="0.25">
      <c r="A1331" t="s">
        <v>127</v>
      </c>
      <c r="B1331" s="1">
        <v>45728</v>
      </c>
      <c r="C1331" t="s">
        <v>286</v>
      </c>
      <c r="D1331" t="s">
        <v>516</v>
      </c>
      <c r="E1331">
        <v>3.5</v>
      </c>
      <c r="F1331" t="s">
        <v>156</v>
      </c>
      <c r="G1331" t="s">
        <v>1902</v>
      </c>
      <c r="H1331" t="s">
        <v>6172</v>
      </c>
      <c r="I1331" t="s">
        <v>6173</v>
      </c>
      <c r="J1331" t="s">
        <v>6174</v>
      </c>
    </row>
    <row r="1332" spans="1:10" x14ac:dyDescent="0.25">
      <c r="A1332" t="s">
        <v>127</v>
      </c>
      <c r="B1332" s="1">
        <v>45728</v>
      </c>
      <c r="C1332" t="s">
        <v>286</v>
      </c>
      <c r="D1332" t="s">
        <v>605</v>
      </c>
      <c r="E1332">
        <v>3.5</v>
      </c>
      <c r="F1332" t="s">
        <v>156</v>
      </c>
      <c r="G1332" t="s">
        <v>1902</v>
      </c>
      <c r="H1332" t="s">
        <v>6187</v>
      </c>
      <c r="I1332" t="s">
        <v>6188</v>
      </c>
      <c r="J1332" t="s">
        <v>6189</v>
      </c>
    </row>
    <row r="1333" spans="1:10" x14ac:dyDescent="0.25">
      <c r="A1333" t="s">
        <v>127</v>
      </c>
      <c r="B1333" s="1">
        <v>45729</v>
      </c>
      <c r="C1333" t="s">
        <v>286</v>
      </c>
      <c r="D1333" t="s">
        <v>823</v>
      </c>
      <c r="E1333">
        <v>3.5</v>
      </c>
      <c r="F1333" t="s">
        <v>156</v>
      </c>
      <c r="G1333" t="s">
        <v>1903</v>
      </c>
      <c r="H1333" t="s">
        <v>6205</v>
      </c>
      <c r="I1333" t="s">
        <v>6206</v>
      </c>
      <c r="J1333" t="s">
        <v>6207</v>
      </c>
    </row>
    <row r="1334" spans="1:10" x14ac:dyDescent="0.25">
      <c r="A1334" t="s">
        <v>127</v>
      </c>
      <c r="B1334" s="1">
        <v>45729</v>
      </c>
      <c r="C1334" t="s">
        <v>286</v>
      </c>
      <c r="D1334" t="s">
        <v>346</v>
      </c>
      <c r="E1334">
        <v>3.5</v>
      </c>
      <c r="F1334" t="s">
        <v>156</v>
      </c>
      <c r="G1334" t="s">
        <v>1903</v>
      </c>
      <c r="H1334" t="s">
        <v>6208</v>
      </c>
      <c r="I1334" t="s">
        <v>6209</v>
      </c>
      <c r="J1334" t="s">
        <v>6210</v>
      </c>
    </row>
    <row r="1335" spans="1:10" x14ac:dyDescent="0.25">
      <c r="A1335" t="s">
        <v>127</v>
      </c>
      <c r="B1335" s="1">
        <v>45729</v>
      </c>
      <c r="C1335" t="s">
        <v>286</v>
      </c>
      <c r="D1335" t="s">
        <v>6201</v>
      </c>
      <c r="E1335">
        <v>3.5</v>
      </c>
      <c r="F1335" t="s">
        <v>156</v>
      </c>
      <c r="G1335" t="s">
        <v>1903</v>
      </c>
      <c r="H1335" t="s">
        <v>6202</v>
      </c>
      <c r="I1335" t="s">
        <v>6203</v>
      </c>
      <c r="J1335" t="s">
        <v>6204</v>
      </c>
    </row>
    <row r="1336" spans="1:10" x14ac:dyDescent="0.25">
      <c r="A1336" t="s">
        <v>127</v>
      </c>
      <c r="B1336" s="1">
        <v>45729</v>
      </c>
      <c r="C1336" t="s">
        <v>286</v>
      </c>
      <c r="D1336" t="s">
        <v>494</v>
      </c>
      <c r="E1336">
        <v>3.5</v>
      </c>
      <c r="F1336" t="s">
        <v>156</v>
      </c>
      <c r="G1336" t="s">
        <v>1903</v>
      </c>
      <c r="H1336" t="s">
        <v>6198</v>
      </c>
      <c r="I1336" t="s">
        <v>6199</v>
      </c>
      <c r="J1336" t="s">
        <v>6200</v>
      </c>
    </row>
    <row r="1337" spans="1:10" x14ac:dyDescent="0.25">
      <c r="A1337" t="s">
        <v>127</v>
      </c>
      <c r="B1337" s="1">
        <v>45729</v>
      </c>
      <c r="C1337" t="s">
        <v>286</v>
      </c>
      <c r="D1337" t="s">
        <v>5664</v>
      </c>
      <c r="E1337">
        <v>3.5</v>
      </c>
      <c r="F1337" t="s">
        <v>156</v>
      </c>
      <c r="G1337" t="s">
        <v>1903</v>
      </c>
      <c r="H1337" t="s">
        <v>6195</v>
      </c>
      <c r="I1337" t="s">
        <v>6196</v>
      </c>
      <c r="J1337" t="s">
        <v>6197</v>
      </c>
    </row>
    <row r="1338" spans="1:10" x14ac:dyDescent="0.25">
      <c r="A1338" t="s">
        <v>127</v>
      </c>
      <c r="B1338" s="1">
        <v>45730</v>
      </c>
      <c r="C1338" t="s">
        <v>286</v>
      </c>
      <c r="D1338" t="s">
        <v>1611</v>
      </c>
      <c r="E1338">
        <v>3.5</v>
      </c>
      <c r="F1338" t="s">
        <v>156</v>
      </c>
      <c r="G1338" t="s">
        <v>1904</v>
      </c>
      <c r="H1338" t="s">
        <v>6211</v>
      </c>
      <c r="I1338" t="s">
        <v>6212</v>
      </c>
      <c r="J1338" t="s">
        <v>6212</v>
      </c>
    </row>
    <row r="1339" spans="1:10" x14ac:dyDescent="0.25">
      <c r="A1339" t="s">
        <v>127</v>
      </c>
      <c r="B1339" s="1">
        <v>45730</v>
      </c>
      <c r="C1339" t="s">
        <v>286</v>
      </c>
      <c r="D1339" t="s">
        <v>541</v>
      </c>
      <c r="E1339">
        <v>3.5</v>
      </c>
      <c r="F1339" t="s">
        <v>156</v>
      </c>
      <c r="G1339" t="s">
        <v>1904</v>
      </c>
      <c r="H1339" t="s">
        <v>6219</v>
      </c>
      <c r="I1339" t="s">
        <v>6220</v>
      </c>
      <c r="J1339" t="s">
        <v>6220</v>
      </c>
    </row>
    <row r="1340" spans="1:10" x14ac:dyDescent="0.25">
      <c r="A1340" t="s">
        <v>127</v>
      </c>
      <c r="B1340" s="1">
        <v>45730</v>
      </c>
      <c r="C1340" t="s">
        <v>286</v>
      </c>
      <c r="D1340" t="s">
        <v>1641</v>
      </c>
      <c r="E1340">
        <v>3.5</v>
      </c>
      <c r="F1340" t="s">
        <v>156</v>
      </c>
      <c r="G1340" t="s">
        <v>1904</v>
      </c>
      <c r="H1340" t="s">
        <v>6225</v>
      </c>
      <c r="I1340" t="s">
        <v>6226</v>
      </c>
      <c r="J1340" t="s">
        <v>6227</v>
      </c>
    </row>
    <row r="1341" spans="1:10" x14ac:dyDescent="0.25">
      <c r="A1341" t="s">
        <v>127</v>
      </c>
      <c r="B1341" s="1">
        <v>45730</v>
      </c>
      <c r="C1341" t="s">
        <v>286</v>
      </c>
      <c r="D1341" t="s">
        <v>5507</v>
      </c>
      <c r="E1341">
        <v>3.5</v>
      </c>
      <c r="F1341" t="s">
        <v>156</v>
      </c>
      <c r="G1341" t="s">
        <v>1904</v>
      </c>
      <c r="H1341" t="s">
        <v>6221</v>
      </c>
      <c r="I1341" t="s">
        <v>6222</v>
      </c>
      <c r="J1341" t="s">
        <v>6223</v>
      </c>
    </row>
    <row r="1342" spans="1:10" x14ac:dyDescent="0.25">
      <c r="A1342" t="s">
        <v>127</v>
      </c>
      <c r="B1342" s="1">
        <v>45730</v>
      </c>
      <c r="C1342" t="s">
        <v>286</v>
      </c>
      <c r="D1342" t="s">
        <v>207</v>
      </c>
      <c r="E1342">
        <v>3.5</v>
      </c>
      <c r="F1342" t="s">
        <v>156</v>
      </c>
      <c r="G1342" t="s">
        <v>1904</v>
      </c>
      <c r="H1342" t="s">
        <v>6234</v>
      </c>
      <c r="I1342" t="s">
        <v>6235</v>
      </c>
      <c r="J1342" t="s">
        <v>6236</v>
      </c>
    </row>
    <row r="1343" spans="1:10" x14ac:dyDescent="0.25">
      <c r="A1343" t="s">
        <v>127</v>
      </c>
      <c r="B1343" s="1">
        <v>45730</v>
      </c>
      <c r="C1343" t="s">
        <v>286</v>
      </c>
      <c r="D1343" t="s">
        <v>532</v>
      </c>
      <c r="E1343">
        <v>3.5</v>
      </c>
      <c r="F1343" t="s">
        <v>156</v>
      </c>
      <c r="G1343" t="s">
        <v>1904</v>
      </c>
      <c r="H1343" t="s">
        <v>6228</v>
      </c>
      <c r="I1343" t="s">
        <v>6229</v>
      </c>
      <c r="J1343" t="s">
        <v>6230</v>
      </c>
    </row>
    <row r="1344" spans="1:10" x14ac:dyDescent="0.25">
      <c r="A1344" t="s">
        <v>127</v>
      </c>
      <c r="B1344" s="1">
        <v>45730</v>
      </c>
      <c r="C1344" t="s">
        <v>286</v>
      </c>
      <c r="D1344" t="s">
        <v>721</v>
      </c>
      <c r="E1344">
        <v>3.5</v>
      </c>
      <c r="F1344" t="s">
        <v>156</v>
      </c>
      <c r="G1344" t="s">
        <v>1904</v>
      </c>
      <c r="H1344" t="s">
        <v>6231</v>
      </c>
      <c r="I1344" t="s">
        <v>6232</v>
      </c>
      <c r="J1344" t="s">
        <v>6233</v>
      </c>
    </row>
    <row r="1345" spans="1:10" x14ac:dyDescent="0.25">
      <c r="A1345" t="s">
        <v>127</v>
      </c>
      <c r="B1345" s="1">
        <v>45730</v>
      </c>
      <c r="C1345" t="s">
        <v>286</v>
      </c>
      <c r="D1345" t="s">
        <v>755</v>
      </c>
      <c r="E1345">
        <v>3.5</v>
      </c>
      <c r="F1345" t="s">
        <v>156</v>
      </c>
      <c r="G1345" t="s">
        <v>1904</v>
      </c>
      <c r="H1345" t="s">
        <v>6213</v>
      </c>
      <c r="I1345" t="s">
        <v>4172</v>
      </c>
      <c r="J1345" t="s">
        <v>6224</v>
      </c>
    </row>
    <row r="1346" spans="1:10" x14ac:dyDescent="0.25">
      <c r="A1346" t="s">
        <v>127</v>
      </c>
      <c r="B1346" s="1">
        <v>45730</v>
      </c>
      <c r="C1346" t="s">
        <v>286</v>
      </c>
      <c r="D1346" t="s">
        <v>711</v>
      </c>
      <c r="E1346">
        <v>3.5</v>
      </c>
      <c r="F1346" t="s">
        <v>156</v>
      </c>
      <c r="G1346" t="s">
        <v>1904</v>
      </c>
      <c r="H1346" t="s">
        <v>6213</v>
      </c>
      <c r="I1346" t="s">
        <v>4172</v>
      </c>
      <c r="J1346" t="s">
        <v>6214</v>
      </c>
    </row>
    <row r="1347" spans="1:10" x14ac:dyDescent="0.25">
      <c r="A1347" t="s">
        <v>127</v>
      </c>
      <c r="B1347" s="1">
        <v>45730</v>
      </c>
      <c r="C1347" t="s">
        <v>286</v>
      </c>
      <c r="D1347" t="s">
        <v>6215</v>
      </c>
      <c r="E1347">
        <v>3.5</v>
      </c>
      <c r="F1347" t="s">
        <v>156</v>
      </c>
      <c r="G1347" t="s">
        <v>1904</v>
      </c>
      <c r="H1347" t="s">
        <v>6216</v>
      </c>
      <c r="I1347" t="s">
        <v>6217</v>
      </c>
      <c r="J1347" t="s">
        <v>6218</v>
      </c>
    </row>
    <row r="1348" spans="1:10" x14ac:dyDescent="0.25">
      <c r="A1348" t="s">
        <v>127</v>
      </c>
      <c r="B1348" s="1">
        <v>45727</v>
      </c>
      <c r="C1348" t="s">
        <v>157</v>
      </c>
      <c r="D1348" t="s">
        <v>6249</v>
      </c>
      <c r="E1348">
        <v>0</v>
      </c>
      <c r="F1348" t="s">
        <v>158</v>
      </c>
      <c r="G1348" t="s">
        <v>1905</v>
      </c>
      <c r="H1348" t="s">
        <v>6250</v>
      </c>
      <c r="I1348" t="s">
        <v>6251</v>
      </c>
      <c r="J1348" t="s">
        <v>6252</v>
      </c>
    </row>
    <row r="1349" spans="1:10" x14ac:dyDescent="0.25">
      <c r="A1349" t="s">
        <v>127</v>
      </c>
      <c r="B1349" s="1">
        <v>45727</v>
      </c>
      <c r="C1349" t="s">
        <v>157</v>
      </c>
      <c r="D1349" t="s">
        <v>6259</v>
      </c>
      <c r="E1349">
        <v>3.5</v>
      </c>
      <c r="F1349" t="s">
        <v>158</v>
      </c>
      <c r="G1349" t="s">
        <v>1905</v>
      </c>
      <c r="H1349" t="s">
        <v>6260</v>
      </c>
      <c r="I1349" t="s">
        <v>6261</v>
      </c>
      <c r="J1349" t="s">
        <v>6262</v>
      </c>
    </row>
    <row r="1350" spans="1:10" x14ac:dyDescent="0.25">
      <c r="A1350" t="s">
        <v>127</v>
      </c>
      <c r="B1350" s="1">
        <v>45727</v>
      </c>
      <c r="C1350" t="s">
        <v>157</v>
      </c>
      <c r="D1350" t="s">
        <v>672</v>
      </c>
      <c r="E1350">
        <v>3.5</v>
      </c>
      <c r="F1350" t="s">
        <v>158</v>
      </c>
      <c r="G1350" t="s">
        <v>1905</v>
      </c>
      <c r="H1350" t="s">
        <v>6253</v>
      </c>
      <c r="I1350" t="s">
        <v>6254</v>
      </c>
      <c r="J1350" t="s">
        <v>6255</v>
      </c>
    </row>
    <row r="1351" spans="1:10" x14ac:dyDescent="0.25">
      <c r="A1351" t="s">
        <v>127</v>
      </c>
      <c r="B1351" s="1">
        <v>45727</v>
      </c>
      <c r="C1351" t="s">
        <v>157</v>
      </c>
      <c r="D1351" t="s">
        <v>4931</v>
      </c>
      <c r="E1351">
        <v>3.5</v>
      </c>
      <c r="F1351" t="s">
        <v>158</v>
      </c>
      <c r="G1351" t="s">
        <v>1905</v>
      </c>
      <c r="H1351" t="s">
        <v>6269</v>
      </c>
      <c r="I1351" t="s">
        <v>6270</v>
      </c>
      <c r="J1351" t="s">
        <v>6271</v>
      </c>
    </row>
    <row r="1352" spans="1:10" x14ac:dyDescent="0.25">
      <c r="A1352" t="s">
        <v>127</v>
      </c>
      <c r="B1352" s="1">
        <v>45727</v>
      </c>
      <c r="C1352" t="s">
        <v>157</v>
      </c>
      <c r="D1352" t="s">
        <v>375</v>
      </c>
      <c r="E1352">
        <v>7</v>
      </c>
      <c r="F1352" t="s">
        <v>158</v>
      </c>
      <c r="G1352" t="s">
        <v>1905</v>
      </c>
      <c r="H1352" t="s">
        <v>6256</v>
      </c>
      <c r="I1352" t="s">
        <v>6257</v>
      </c>
      <c r="J1352" t="s">
        <v>6258</v>
      </c>
    </row>
    <row r="1353" spans="1:10" x14ac:dyDescent="0.25">
      <c r="A1353" t="s">
        <v>127</v>
      </c>
      <c r="B1353" s="1">
        <v>45727</v>
      </c>
      <c r="C1353" t="s">
        <v>157</v>
      </c>
      <c r="D1353" t="s">
        <v>6245</v>
      </c>
      <c r="E1353">
        <v>3.5</v>
      </c>
      <c r="F1353" t="s">
        <v>158</v>
      </c>
      <c r="G1353" t="s">
        <v>1905</v>
      </c>
      <c r="H1353" t="s">
        <v>6246</v>
      </c>
      <c r="I1353" t="s">
        <v>6247</v>
      </c>
      <c r="J1353" t="s">
        <v>6248</v>
      </c>
    </row>
    <row r="1354" spans="1:10" x14ac:dyDescent="0.25">
      <c r="A1354" t="s">
        <v>127</v>
      </c>
      <c r="B1354" s="1">
        <v>45727</v>
      </c>
      <c r="C1354" t="s">
        <v>157</v>
      </c>
      <c r="D1354" t="s">
        <v>257</v>
      </c>
      <c r="E1354">
        <v>3.5</v>
      </c>
      <c r="F1354" t="s">
        <v>158</v>
      </c>
      <c r="G1354" t="s">
        <v>1905</v>
      </c>
      <c r="H1354" t="s">
        <v>6239</v>
      </c>
      <c r="I1354" t="s">
        <v>6240</v>
      </c>
      <c r="J1354" t="s">
        <v>6241</v>
      </c>
    </row>
    <row r="1355" spans="1:10" x14ac:dyDescent="0.25">
      <c r="A1355" t="s">
        <v>127</v>
      </c>
      <c r="B1355" s="1">
        <v>45727</v>
      </c>
      <c r="C1355" t="s">
        <v>157</v>
      </c>
      <c r="D1355" t="s">
        <v>930</v>
      </c>
      <c r="E1355">
        <v>3.5</v>
      </c>
      <c r="F1355" t="s">
        <v>158</v>
      </c>
      <c r="G1355" t="s">
        <v>1905</v>
      </c>
      <c r="H1355" t="s">
        <v>6242</v>
      </c>
      <c r="I1355" t="s">
        <v>6243</v>
      </c>
      <c r="J1355" t="s">
        <v>6244</v>
      </c>
    </row>
    <row r="1356" spans="1:10" x14ac:dyDescent="0.25">
      <c r="A1356" t="s">
        <v>127</v>
      </c>
      <c r="B1356" s="1">
        <v>45727</v>
      </c>
      <c r="C1356" t="s">
        <v>157</v>
      </c>
      <c r="D1356" t="s">
        <v>641</v>
      </c>
      <c r="E1356">
        <v>3.5</v>
      </c>
      <c r="F1356" t="s">
        <v>158</v>
      </c>
      <c r="G1356" t="s">
        <v>1905</v>
      </c>
      <c r="H1356" t="s">
        <v>6237</v>
      </c>
      <c r="I1356" t="s">
        <v>6238</v>
      </c>
      <c r="J1356" t="s">
        <v>6238</v>
      </c>
    </row>
    <row r="1357" spans="1:10" x14ac:dyDescent="0.25">
      <c r="A1357" t="s">
        <v>127</v>
      </c>
      <c r="B1357" s="1">
        <v>45727</v>
      </c>
      <c r="C1357" t="s">
        <v>157</v>
      </c>
      <c r="D1357" t="s">
        <v>1563</v>
      </c>
      <c r="E1357">
        <v>3.5</v>
      </c>
      <c r="F1357" t="s">
        <v>158</v>
      </c>
      <c r="G1357" t="s">
        <v>1905</v>
      </c>
      <c r="H1357" t="s">
        <v>6263</v>
      </c>
      <c r="I1357" t="s">
        <v>6264</v>
      </c>
      <c r="J1357" t="s">
        <v>6265</v>
      </c>
    </row>
    <row r="1358" spans="1:10" x14ac:dyDescent="0.25">
      <c r="A1358" t="s">
        <v>127</v>
      </c>
      <c r="B1358" s="1">
        <v>45727</v>
      </c>
      <c r="C1358" t="s">
        <v>157</v>
      </c>
      <c r="D1358" t="s">
        <v>417</v>
      </c>
      <c r="E1358">
        <v>3.5</v>
      </c>
      <c r="F1358" t="s">
        <v>158</v>
      </c>
      <c r="G1358" t="s">
        <v>1905</v>
      </c>
      <c r="H1358" t="s">
        <v>6266</v>
      </c>
      <c r="I1358" t="s">
        <v>6267</v>
      </c>
      <c r="J1358" t="s">
        <v>6268</v>
      </c>
    </row>
    <row r="1359" spans="1:10" x14ac:dyDescent="0.25">
      <c r="A1359" t="s">
        <v>127</v>
      </c>
      <c r="B1359" s="1">
        <v>45728</v>
      </c>
      <c r="C1359" t="s">
        <v>157</v>
      </c>
      <c r="D1359" t="s">
        <v>584</v>
      </c>
      <c r="E1359">
        <v>3.5</v>
      </c>
      <c r="F1359" t="s">
        <v>158</v>
      </c>
      <c r="G1359" t="s">
        <v>1906</v>
      </c>
      <c r="H1359" t="s">
        <v>3644</v>
      </c>
      <c r="I1359" t="s">
        <v>6276</v>
      </c>
      <c r="J1359" t="s">
        <v>6277</v>
      </c>
    </row>
    <row r="1360" spans="1:10" x14ac:dyDescent="0.25">
      <c r="A1360" t="s">
        <v>127</v>
      </c>
      <c r="B1360" s="1">
        <v>45728</v>
      </c>
      <c r="C1360" t="s">
        <v>157</v>
      </c>
      <c r="D1360" t="s">
        <v>6284</v>
      </c>
      <c r="E1360">
        <v>3.5</v>
      </c>
      <c r="F1360" t="s">
        <v>158</v>
      </c>
      <c r="G1360" t="s">
        <v>1906</v>
      </c>
      <c r="H1360" t="s">
        <v>6285</v>
      </c>
      <c r="I1360" t="s">
        <v>6282</v>
      </c>
      <c r="J1360" t="s">
        <v>6286</v>
      </c>
    </row>
    <row r="1361" spans="1:10" x14ac:dyDescent="0.25">
      <c r="A1361" t="s">
        <v>127</v>
      </c>
      <c r="B1361" s="1">
        <v>45728</v>
      </c>
      <c r="C1361" t="s">
        <v>157</v>
      </c>
      <c r="D1361" t="s">
        <v>603</v>
      </c>
      <c r="E1361">
        <v>3.5</v>
      </c>
      <c r="F1361" t="s">
        <v>158</v>
      </c>
      <c r="G1361" t="s">
        <v>1906</v>
      </c>
      <c r="H1361" t="s">
        <v>6281</v>
      </c>
      <c r="I1361" t="s">
        <v>6282</v>
      </c>
      <c r="J1361" t="s">
        <v>6283</v>
      </c>
    </row>
    <row r="1362" spans="1:10" x14ac:dyDescent="0.25">
      <c r="A1362" t="s">
        <v>127</v>
      </c>
      <c r="B1362" s="1">
        <v>45728</v>
      </c>
      <c r="C1362" t="s">
        <v>157</v>
      </c>
      <c r="D1362" t="s">
        <v>1546</v>
      </c>
      <c r="E1362">
        <v>3.5</v>
      </c>
      <c r="F1362" t="s">
        <v>158</v>
      </c>
      <c r="G1362" t="s">
        <v>1906</v>
      </c>
      <c r="H1362" t="s">
        <v>6287</v>
      </c>
      <c r="I1362" t="s">
        <v>6288</v>
      </c>
      <c r="J1362" t="s">
        <v>6289</v>
      </c>
    </row>
    <row r="1363" spans="1:10" x14ac:dyDescent="0.25">
      <c r="A1363" t="s">
        <v>127</v>
      </c>
      <c r="B1363" s="1">
        <v>45728</v>
      </c>
      <c r="C1363" t="s">
        <v>157</v>
      </c>
      <c r="D1363" t="s">
        <v>6290</v>
      </c>
      <c r="E1363">
        <v>3.5</v>
      </c>
      <c r="F1363" t="s">
        <v>158</v>
      </c>
      <c r="G1363" t="s">
        <v>1906</v>
      </c>
      <c r="H1363" t="s">
        <v>6291</v>
      </c>
      <c r="I1363" t="s">
        <v>6292</v>
      </c>
      <c r="J1363" t="s">
        <v>6292</v>
      </c>
    </row>
    <row r="1364" spans="1:10" x14ac:dyDescent="0.25">
      <c r="A1364" t="s">
        <v>127</v>
      </c>
      <c r="B1364" s="1">
        <v>45728</v>
      </c>
      <c r="C1364" t="s">
        <v>157</v>
      </c>
      <c r="D1364" t="s">
        <v>218</v>
      </c>
      <c r="E1364">
        <v>3.5</v>
      </c>
      <c r="F1364" t="s">
        <v>158</v>
      </c>
      <c r="G1364" t="s">
        <v>1906</v>
      </c>
      <c r="H1364" t="s">
        <v>6278</v>
      </c>
      <c r="I1364" t="s">
        <v>6279</v>
      </c>
      <c r="J1364" t="s">
        <v>6280</v>
      </c>
    </row>
    <row r="1365" spans="1:10" x14ac:dyDescent="0.25">
      <c r="A1365" t="s">
        <v>127</v>
      </c>
      <c r="B1365" s="1">
        <v>45728</v>
      </c>
      <c r="C1365" t="s">
        <v>157</v>
      </c>
      <c r="D1365" t="s">
        <v>6272</v>
      </c>
      <c r="E1365">
        <v>3.5</v>
      </c>
      <c r="F1365" t="s">
        <v>158</v>
      </c>
      <c r="G1365" t="s">
        <v>1906</v>
      </c>
      <c r="H1365" t="s">
        <v>6273</v>
      </c>
      <c r="I1365" t="s">
        <v>6274</v>
      </c>
      <c r="J1365" t="s">
        <v>6275</v>
      </c>
    </row>
    <row r="1366" spans="1:10" x14ac:dyDescent="0.25">
      <c r="A1366" t="s">
        <v>127</v>
      </c>
      <c r="B1366" s="1">
        <v>45729</v>
      </c>
      <c r="C1366" t="s">
        <v>157</v>
      </c>
      <c r="D1366" t="s">
        <v>6306</v>
      </c>
      <c r="E1366">
        <v>3.5</v>
      </c>
      <c r="F1366" t="s">
        <v>158</v>
      </c>
      <c r="G1366" t="s">
        <v>1907</v>
      </c>
      <c r="H1366" t="s">
        <v>6307</v>
      </c>
      <c r="I1366" t="s">
        <v>6308</v>
      </c>
      <c r="J1366" t="s">
        <v>6309</v>
      </c>
    </row>
    <row r="1367" spans="1:10" x14ac:dyDescent="0.25">
      <c r="A1367" t="s">
        <v>127</v>
      </c>
      <c r="B1367" s="1">
        <v>45729</v>
      </c>
      <c r="C1367" t="s">
        <v>157</v>
      </c>
      <c r="D1367" t="s">
        <v>6121</v>
      </c>
      <c r="E1367">
        <v>3.5</v>
      </c>
      <c r="F1367" t="s">
        <v>158</v>
      </c>
      <c r="G1367" t="s">
        <v>1907</v>
      </c>
      <c r="H1367" t="s">
        <v>6310</v>
      </c>
      <c r="I1367" t="s">
        <v>6311</v>
      </c>
      <c r="J1367" t="s">
        <v>6312</v>
      </c>
    </row>
    <row r="1368" spans="1:10" x14ac:dyDescent="0.25">
      <c r="A1368" t="s">
        <v>127</v>
      </c>
      <c r="B1368" s="1">
        <v>45729</v>
      </c>
      <c r="C1368" t="s">
        <v>157</v>
      </c>
      <c r="D1368" t="s">
        <v>303</v>
      </c>
      <c r="E1368">
        <v>3.5</v>
      </c>
      <c r="F1368" t="s">
        <v>158</v>
      </c>
      <c r="G1368" t="s">
        <v>1907</v>
      </c>
      <c r="H1368" t="s">
        <v>6318</v>
      </c>
      <c r="I1368" t="s">
        <v>6319</v>
      </c>
      <c r="J1368" t="s">
        <v>6320</v>
      </c>
    </row>
    <row r="1369" spans="1:10" x14ac:dyDescent="0.25">
      <c r="A1369" t="s">
        <v>127</v>
      </c>
      <c r="B1369" s="1">
        <v>45729</v>
      </c>
      <c r="C1369" t="s">
        <v>157</v>
      </c>
      <c r="D1369" t="s">
        <v>928</v>
      </c>
      <c r="E1369">
        <v>3.5</v>
      </c>
      <c r="F1369" t="s">
        <v>158</v>
      </c>
      <c r="G1369" t="s">
        <v>1907</v>
      </c>
      <c r="H1369" t="s">
        <v>6313</v>
      </c>
      <c r="I1369" t="s">
        <v>6314</v>
      </c>
      <c r="J1369" t="s">
        <v>6314</v>
      </c>
    </row>
    <row r="1370" spans="1:10" x14ac:dyDescent="0.25">
      <c r="A1370" t="s">
        <v>127</v>
      </c>
      <c r="B1370" s="1">
        <v>45729</v>
      </c>
      <c r="C1370" t="s">
        <v>157</v>
      </c>
      <c r="D1370" t="s">
        <v>6302</v>
      </c>
      <c r="E1370">
        <v>3.5</v>
      </c>
      <c r="F1370" t="s">
        <v>158</v>
      </c>
      <c r="G1370" t="s">
        <v>1907</v>
      </c>
      <c r="H1370" t="s">
        <v>6303</v>
      </c>
      <c r="I1370" t="s">
        <v>6304</v>
      </c>
      <c r="J1370" t="s">
        <v>6305</v>
      </c>
    </row>
    <row r="1371" spans="1:10" x14ac:dyDescent="0.25">
      <c r="A1371" t="s">
        <v>127</v>
      </c>
      <c r="B1371" s="1">
        <v>45729</v>
      </c>
      <c r="C1371" t="s">
        <v>157</v>
      </c>
      <c r="D1371" t="s">
        <v>1479</v>
      </c>
      <c r="E1371">
        <v>3.5</v>
      </c>
      <c r="F1371" t="s">
        <v>158</v>
      </c>
      <c r="G1371" t="s">
        <v>1907</v>
      </c>
      <c r="H1371" t="s">
        <v>6299</v>
      </c>
      <c r="I1371" t="s">
        <v>6300</v>
      </c>
      <c r="J1371" t="s">
        <v>6301</v>
      </c>
    </row>
    <row r="1372" spans="1:10" x14ac:dyDescent="0.25">
      <c r="A1372" t="s">
        <v>127</v>
      </c>
      <c r="B1372" s="1">
        <v>45729</v>
      </c>
      <c r="C1372" t="s">
        <v>157</v>
      </c>
      <c r="D1372" t="s">
        <v>662</v>
      </c>
      <c r="E1372">
        <v>3.5</v>
      </c>
      <c r="F1372" t="s">
        <v>158</v>
      </c>
      <c r="G1372" t="s">
        <v>1907</v>
      </c>
      <c r="H1372" t="s">
        <v>6293</v>
      </c>
      <c r="I1372" t="s">
        <v>6294</v>
      </c>
      <c r="J1372" t="s">
        <v>6295</v>
      </c>
    </row>
    <row r="1373" spans="1:10" x14ac:dyDescent="0.25">
      <c r="A1373" t="s">
        <v>127</v>
      </c>
      <c r="B1373" s="1">
        <v>45729</v>
      </c>
      <c r="C1373" t="s">
        <v>157</v>
      </c>
      <c r="D1373" t="s">
        <v>289</v>
      </c>
      <c r="E1373">
        <v>3.5</v>
      </c>
      <c r="F1373" t="s">
        <v>158</v>
      </c>
      <c r="G1373" t="s">
        <v>1907</v>
      </c>
      <c r="H1373" t="s">
        <v>6296</v>
      </c>
      <c r="I1373" t="s">
        <v>6297</v>
      </c>
      <c r="J1373" t="s">
        <v>6298</v>
      </c>
    </row>
    <row r="1374" spans="1:10" x14ac:dyDescent="0.25">
      <c r="A1374" t="s">
        <v>127</v>
      </c>
      <c r="B1374" s="1">
        <v>45729</v>
      </c>
      <c r="C1374" t="s">
        <v>157</v>
      </c>
      <c r="D1374" t="s">
        <v>376</v>
      </c>
      <c r="E1374">
        <v>3.5</v>
      </c>
      <c r="F1374" t="s">
        <v>158</v>
      </c>
      <c r="G1374" t="s">
        <v>1907</v>
      </c>
      <c r="H1374" t="s">
        <v>6321</v>
      </c>
      <c r="I1374" t="s">
        <v>6322</v>
      </c>
      <c r="J1374" t="s">
        <v>6323</v>
      </c>
    </row>
    <row r="1375" spans="1:10" x14ac:dyDescent="0.25">
      <c r="A1375" t="s">
        <v>127</v>
      </c>
      <c r="B1375" s="1">
        <v>45729</v>
      </c>
      <c r="C1375" t="s">
        <v>157</v>
      </c>
      <c r="D1375" t="s">
        <v>524</v>
      </c>
      <c r="E1375">
        <v>3.5</v>
      </c>
      <c r="F1375" t="s">
        <v>158</v>
      </c>
      <c r="G1375" t="s">
        <v>1907</v>
      </c>
      <c r="H1375" t="s">
        <v>6315</v>
      </c>
      <c r="I1375" t="s">
        <v>6316</v>
      </c>
      <c r="J1375" t="s">
        <v>6317</v>
      </c>
    </row>
    <row r="1376" spans="1:10" x14ac:dyDescent="0.25">
      <c r="A1376" t="s">
        <v>127</v>
      </c>
      <c r="B1376" s="1">
        <v>45726</v>
      </c>
      <c r="C1376" t="s">
        <v>281</v>
      </c>
      <c r="D1376" t="s">
        <v>1439</v>
      </c>
      <c r="E1376">
        <v>3.5</v>
      </c>
      <c r="F1376" t="s">
        <v>142</v>
      </c>
      <c r="G1376" t="s">
        <v>1908</v>
      </c>
      <c r="H1376" t="s">
        <v>3886</v>
      </c>
      <c r="I1376" t="s">
        <v>5949</v>
      </c>
      <c r="J1376" t="s">
        <v>6330</v>
      </c>
    </row>
    <row r="1377" spans="1:10" x14ac:dyDescent="0.25">
      <c r="A1377" t="s">
        <v>127</v>
      </c>
      <c r="B1377" s="1">
        <v>45726</v>
      </c>
      <c r="C1377" t="s">
        <v>281</v>
      </c>
      <c r="D1377" t="s">
        <v>490</v>
      </c>
      <c r="E1377">
        <v>3.5</v>
      </c>
      <c r="F1377" t="s">
        <v>142</v>
      </c>
      <c r="G1377" t="s">
        <v>1908</v>
      </c>
      <c r="H1377" t="s">
        <v>6331</v>
      </c>
      <c r="I1377" t="s">
        <v>6332</v>
      </c>
      <c r="J1377" t="s">
        <v>6333</v>
      </c>
    </row>
    <row r="1378" spans="1:10" x14ac:dyDescent="0.25">
      <c r="A1378" t="s">
        <v>127</v>
      </c>
      <c r="B1378" s="1">
        <v>45726</v>
      </c>
      <c r="C1378" t="s">
        <v>281</v>
      </c>
      <c r="D1378" t="s">
        <v>1665</v>
      </c>
      <c r="E1378">
        <v>3.5</v>
      </c>
      <c r="F1378" t="s">
        <v>142</v>
      </c>
      <c r="G1378" t="s">
        <v>1908</v>
      </c>
      <c r="H1378" t="s">
        <v>6324</v>
      </c>
      <c r="I1378" t="s">
        <v>6325</v>
      </c>
      <c r="J1378" t="s">
        <v>6326</v>
      </c>
    </row>
    <row r="1379" spans="1:10" x14ac:dyDescent="0.25">
      <c r="A1379" t="s">
        <v>127</v>
      </c>
      <c r="B1379" s="1">
        <v>45726</v>
      </c>
      <c r="C1379" t="s">
        <v>281</v>
      </c>
      <c r="D1379" t="s">
        <v>691</v>
      </c>
      <c r="E1379">
        <v>3.5</v>
      </c>
      <c r="F1379" t="s">
        <v>142</v>
      </c>
      <c r="G1379" t="s">
        <v>1908</v>
      </c>
      <c r="H1379" t="s">
        <v>6337</v>
      </c>
      <c r="I1379" t="s">
        <v>6338</v>
      </c>
      <c r="J1379" t="s">
        <v>6339</v>
      </c>
    </row>
    <row r="1380" spans="1:10" x14ac:dyDescent="0.25">
      <c r="A1380" t="s">
        <v>127</v>
      </c>
      <c r="B1380" s="1">
        <v>45726</v>
      </c>
      <c r="C1380" t="s">
        <v>281</v>
      </c>
      <c r="D1380" t="s">
        <v>5590</v>
      </c>
      <c r="E1380">
        <v>3.5</v>
      </c>
      <c r="F1380" t="s">
        <v>142</v>
      </c>
      <c r="G1380" t="s">
        <v>1908</v>
      </c>
      <c r="H1380" t="s">
        <v>6327</v>
      </c>
      <c r="I1380" t="s">
        <v>6328</v>
      </c>
      <c r="J1380" t="s">
        <v>6329</v>
      </c>
    </row>
    <row r="1381" spans="1:10" x14ac:dyDescent="0.25">
      <c r="A1381" t="s">
        <v>127</v>
      </c>
      <c r="B1381" s="1">
        <v>45726</v>
      </c>
      <c r="C1381" t="s">
        <v>281</v>
      </c>
      <c r="D1381" t="s">
        <v>5327</v>
      </c>
      <c r="E1381">
        <v>3.5</v>
      </c>
      <c r="F1381" t="s">
        <v>142</v>
      </c>
      <c r="G1381" t="s">
        <v>1908</v>
      </c>
      <c r="H1381" t="s">
        <v>6334</v>
      </c>
      <c r="I1381" t="s">
        <v>6335</v>
      </c>
      <c r="J1381" t="s">
        <v>6336</v>
      </c>
    </row>
    <row r="1382" spans="1:10" x14ac:dyDescent="0.25">
      <c r="A1382" t="s">
        <v>127</v>
      </c>
      <c r="B1382" s="1">
        <v>45732</v>
      </c>
      <c r="C1382" t="s">
        <v>281</v>
      </c>
      <c r="D1382" t="s">
        <v>528</v>
      </c>
      <c r="E1382">
        <v>3.5</v>
      </c>
      <c r="F1382" t="s">
        <v>142</v>
      </c>
      <c r="G1382" t="s">
        <v>1910</v>
      </c>
      <c r="H1382" t="s">
        <v>6347</v>
      </c>
      <c r="I1382" t="s">
        <v>6348</v>
      </c>
      <c r="J1382" t="s">
        <v>6349</v>
      </c>
    </row>
    <row r="1383" spans="1:10" x14ac:dyDescent="0.25">
      <c r="A1383" t="s">
        <v>127</v>
      </c>
      <c r="B1383" s="1">
        <v>45732</v>
      </c>
      <c r="C1383" t="s">
        <v>281</v>
      </c>
      <c r="D1383" t="s">
        <v>701</v>
      </c>
      <c r="E1383">
        <v>3.5</v>
      </c>
      <c r="F1383" t="s">
        <v>142</v>
      </c>
      <c r="G1383" t="s">
        <v>1910</v>
      </c>
      <c r="H1383" t="s">
        <v>6358</v>
      </c>
      <c r="I1383" t="s">
        <v>6359</v>
      </c>
      <c r="J1383" t="s">
        <v>6360</v>
      </c>
    </row>
    <row r="1384" spans="1:10" x14ac:dyDescent="0.25">
      <c r="A1384" t="s">
        <v>127</v>
      </c>
      <c r="B1384" s="1">
        <v>45732</v>
      </c>
      <c r="C1384" t="s">
        <v>281</v>
      </c>
      <c r="D1384" t="s">
        <v>6340</v>
      </c>
      <c r="E1384">
        <v>3.5</v>
      </c>
      <c r="F1384" t="s">
        <v>142</v>
      </c>
      <c r="G1384" t="s">
        <v>1910</v>
      </c>
      <c r="H1384" t="s">
        <v>6341</v>
      </c>
      <c r="I1384" t="s">
        <v>6342</v>
      </c>
      <c r="J1384" t="s">
        <v>6343</v>
      </c>
    </row>
    <row r="1385" spans="1:10" x14ac:dyDescent="0.25">
      <c r="A1385" t="s">
        <v>127</v>
      </c>
      <c r="B1385" s="1">
        <v>45732</v>
      </c>
      <c r="C1385" t="s">
        <v>281</v>
      </c>
      <c r="D1385" t="s">
        <v>489</v>
      </c>
      <c r="E1385">
        <v>3.5</v>
      </c>
      <c r="F1385" t="s">
        <v>142</v>
      </c>
      <c r="G1385" t="s">
        <v>1910</v>
      </c>
      <c r="H1385" t="s">
        <v>6344</v>
      </c>
      <c r="I1385" t="s">
        <v>6345</v>
      </c>
      <c r="J1385" t="s">
        <v>6346</v>
      </c>
    </row>
    <row r="1386" spans="1:10" x14ac:dyDescent="0.25">
      <c r="A1386" t="s">
        <v>127</v>
      </c>
      <c r="B1386" s="1">
        <v>45732</v>
      </c>
      <c r="C1386" t="s">
        <v>281</v>
      </c>
      <c r="D1386" t="s">
        <v>6354</v>
      </c>
      <c r="E1386">
        <v>3.5</v>
      </c>
      <c r="F1386" t="s">
        <v>142</v>
      </c>
      <c r="G1386" t="s">
        <v>1910</v>
      </c>
      <c r="H1386" t="s">
        <v>6355</v>
      </c>
      <c r="I1386" t="s">
        <v>6356</v>
      </c>
      <c r="J1386" t="s">
        <v>6357</v>
      </c>
    </row>
    <row r="1387" spans="1:10" x14ac:dyDescent="0.25">
      <c r="A1387" t="s">
        <v>127</v>
      </c>
      <c r="B1387" s="1">
        <v>45732</v>
      </c>
      <c r="C1387" t="s">
        <v>281</v>
      </c>
      <c r="D1387" t="s">
        <v>6350</v>
      </c>
      <c r="E1387">
        <v>3.5</v>
      </c>
      <c r="F1387" t="s">
        <v>142</v>
      </c>
      <c r="G1387" t="s">
        <v>1910</v>
      </c>
      <c r="H1387" t="s">
        <v>6351</v>
      </c>
      <c r="I1387" t="s">
        <v>6352</v>
      </c>
      <c r="J1387" t="s">
        <v>6353</v>
      </c>
    </row>
    <row r="1388" spans="1:10" x14ac:dyDescent="0.25">
      <c r="A1388" t="s">
        <v>127</v>
      </c>
      <c r="B1388" s="1">
        <v>45727</v>
      </c>
      <c r="C1388" t="s">
        <v>147</v>
      </c>
      <c r="D1388" t="s">
        <v>821</v>
      </c>
      <c r="E1388">
        <v>3.5</v>
      </c>
      <c r="F1388" t="s">
        <v>148</v>
      </c>
      <c r="G1388" t="s">
        <v>1912</v>
      </c>
      <c r="H1388" t="s">
        <v>6375</v>
      </c>
      <c r="I1388" t="s">
        <v>6376</v>
      </c>
      <c r="J1388" t="s">
        <v>6377</v>
      </c>
    </row>
    <row r="1389" spans="1:10" x14ac:dyDescent="0.25">
      <c r="A1389" t="s">
        <v>127</v>
      </c>
      <c r="B1389" s="1">
        <v>45727</v>
      </c>
      <c r="C1389" t="s">
        <v>147</v>
      </c>
      <c r="D1389" t="s">
        <v>1449</v>
      </c>
      <c r="E1389">
        <v>3.5</v>
      </c>
      <c r="F1389" t="s">
        <v>148</v>
      </c>
      <c r="G1389" t="s">
        <v>1912</v>
      </c>
      <c r="H1389" t="s">
        <v>6365</v>
      </c>
      <c r="I1389" t="s">
        <v>6366</v>
      </c>
      <c r="J1389" t="s">
        <v>6367</v>
      </c>
    </row>
    <row r="1390" spans="1:10" x14ac:dyDescent="0.25">
      <c r="A1390" t="s">
        <v>127</v>
      </c>
      <c r="B1390" s="1">
        <v>45727</v>
      </c>
      <c r="C1390" t="s">
        <v>147</v>
      </c>
      <c r="D1390" t="s">
        <v>6371</v>
      </c>
      <c r="E1390">
        <v>3.5</v>
      </c>
      <c r="F1390" t="s">
        <v>148</v>
      </c>
      <c r="G1390" t="s">
        <v>1912</v>
      </c>
      <c r="H1390" t="s">
        <v>6372</v>
      </c>
      <c r="I1390" t="s">
        <v>6373</v>
      </c>
      <c r="J1390" t="s">
        <v>6374</v>
      </c>
    </row>
    <row r="1391" spans="1:10" x14ac:dyDescent="0.25">
      <c r="A1391" t="s">
        <v>127</v>
      </c>
      <c r="B1391" s="1">
        <v>45727</v>
      </c>
      <c r="C1391" t="s">
        <v>147</v>
      </c>
      <c r="D1391" t="s">
        <v>544</v>
      </c>
      <c r="E1391">
        <v>3.5</v>
      </c>
      <c r="F1391" t="s">
        <v>148</v>
      </c>
      <c r="G1391" t="s">
        <v>1912</v>
      </c>
      <c r="H1391" t="s">
        <v>6368</v>
      </c>
      <c r="I1391" t="s">
        <v>6369</v>
      </c>
      <c r="J1391" t="s">
        <v>6370</v>
      </c>
    </row>
    <row r="1392" spans="1:10" x14ac:dyDescent="0.25">
      <c r="A1392" t="s">
        <v>127</v>
      </c>
      <c r="B1392" s="1">
        <v>45727</v>
      </c>
      <c r="C1392" t="s">
        <v>147</v>
      </c>
      <c r="D1392" t="s">
        <v>6361</v>
      </c>
      <c r="E1392">
        <v>3.5</v>
      </c>
      <c r="F1392" t="s">
        <v>148</v>
      </c>
      <c r="G1392" t="s">
        <v>1912</v>
      </c>
      <c r="H1392" t="s">
        <v>6362</v>
      </c>
      <c r="I1392" t="s">
        <v>6363</v>
      </c>
      <c r="J1392" t="s">
        <v>6364</v>
      </c>
    </row>
    <row r="1393" spans="1:10" x14ac:dyDescent="0.25">
      <c r="A1393" t="s">
        <v>127</v>
      </c>
      <c r="B1393" s="1">
        <v>45728</v>
      </c>
      <c r="C1393" t="s">
        <v>147</v>
      </c>
      <c r="D1393" t="s">
        <v>742</v>
      </c>
      <c r="E1393">
        <v>3.5</v>
      </c>
      <c r="F1393" t="s">
        <v>148</v>
      </c>
      <c r="G1393" t="s">
        <v>1914</v>
      </c>
      <c r="H1393" t="s">
        <v>6381</v>
      </c>
      <c r="I1393" t="s">
        <v>6382</v>
      </c>
      <c r="J1393" t="s">
        <v>6383</v>
      </c>
    </row>
    <row r="1394" spans="1:10" x14ac:dyDescent="0.25">
      <c r="A1394" t="s">
        <v>127</v>
      </c>
      <c r="B1394" s="1">
        <v>45728</v>
      </c>
      <c r="C1394" t="s">
        <v>147</v>
      </c>
      <c r="D1394" t="s">
        <v>6384</v>
      </c>
      <c r="E1394">
        <v>3.5</v>
      </c>
      <c r="F1394" t="s">
        <v>148</v>
      </c>
      <c r="G1394" t="s">
        <v>1914</v>
      </c>
      <c r="H1394" t="s">
        <v>6385</v>
      </c>
      <c r="I1394" t="s">
        <v>6386</v>
      </c>
      <c r="J1394" t="s">
        <v>5032</v>
      </c>
    </row>
    <row r="1395" spans="1:10" x14ac:dyDescent="0.25">
      <c r="A1395" t="s">
        <v>127</v>
      </c>
      <c r="B1395" s="1">
        <v>45728</v>
      </c>
      <c r="C1395" t="s">
        <v>147</v>
      </c>
      <c r="D1395" t="s">
        <v>4344</v>
      </c>
      <c r="E1395">
        <v>3.5</v>
      </c>
      <c r="F1395" t="s">
        <v>148</v>
      </c>
      <c r="G1395" t="s">
        <v>1914</v>
      </c>
      <c r="H1395" t="s">
        <v>6387</v>
      </c>
      <c r="I1395" t="s">
        <v>6388</v>
      </c>
      <c r="J1395" t="s">
        <v>6389</v>
      </c>
    </row>
    <row r="1396" spans="1:10" x14ac:dyDescent="0.25">
      <c r="A1396" t="s">
        <v>127</v>
      </c>
      <c r="B1396" s="1">
        <v>45728</v>
      </c>
      <c r="C1396" t="s">
        <v>147</v>
      </c>
      <c r="D1396" t="s">
        <v>517</v>
      </c>
      <c r="E1396">
        <v>3.5</v>
      </c>
      <c r="F1396" t="s">
        <v>148</v>
      </c>
      <c r="G1396" t="s">
        <v>1914</v>
      </c>
      <c r="H1396" t="s">
        <v>6378</v>
      </c>
      <c r="I1396" t="s">
        <v>6379</v>
      </c>
      <c r="J1396" t="s">
        <v>6380</v>
      </c>
    </row>
    <row r="1397" spans="1:10" x14ac:dyDescent="0.25">
      <c r="A1397" t="s">
        <v>127</v>
      </c>
      <c r="B1397" s="1">
        <v>45729</v>
      </c>
      <c r="C1397" t="s">
        <v>147</v>
      </c>
      <c r="D1397" t="s">
        <v>6396</v>
      </c>
      <c r="E1397">
        <v>3.5</v>
      </c>
      <c r="F1397" t="s">
        <v>148</v>
      </c>
      <c r="G1397" t="s">
        <v>1916</v>
      </c>
      <c r="H1397" t="s">
        <v>2362</v>
      </c>
      <c r="I1397" t="s">
        <v>6397</v>
      </c>
      <c r="J1397" t="s">
        <v>6398</v>
      </c>
    </row>
    <row r="1398" spans="1:10" x14ac:dyDescent="0.25">
      <c r="A1398" t="s">
        <v>127</v>
      </c>
      <c r="B1398" s="1">
        <v>45729</v>
      </c>
      <c r="C1398" t="s">
        <v>147</v>
      </c>
      <c r="D1398" t="s">
        <v>1610</v>
      </c>
      <c r="E1398">
        <v>3.5</v>
      </c>
      <c r="F1398" t="s">
        <v>148</v>
      </c>
      <c r="G1398" t="s">
        <v>1916</v>
      </c>
      <c r="H1398" t="s">
        <v>6393</v>
      </c>
      <c r="I1398" t="s">
        <v>6394</v>
      </c>
      <c r="J1398" t="s">
        <v>6395</v>
      </c>
    </row>
    <row r="1399" spans="1:10" x14ac:dyDescent="0.25">
      <c r="A1399" t="s">
        <v>127</v>
      </c>
      <c r="B1399" s="1">
        <v>45729</v>
      </c>
      <c r="C1399" t="s">
        <v>147</v>
      </c>
      <c r="D1399" t="s">
        <v>294</v>
      </c>
      <c r="E1399">
        <v>3.5</v>
      </c>
      <c r="F1399" t="s">
        <v>148</v>
      </c>
      <c r="G1399" t="s">
        <v>1916</v>
      </c>
      <c r="H1399" t="s">
        <v>6390</v>
      </c>
      <c r="I1399" t="s">
        <v>6391</v>
      </c>
      <c r="J1399" t="s">
        <v>6392</v>
      </c>
    </row>
    <row r="1400" spans="1:10" x14ac:dyDescent="0.25">
      <c r="A1400" t="s">
        <v>127</v>
      </c>
      <c r="B1400" s="1">
        <v>45730</v>
      </c>
      <c r="C1400" t="s">
        <v>147</v>
      </c>
      <c r="D1400" t="s">
        <v>5392</v>
      </c>
      <c r="E1400">
        <v>3.5</v>
      </c>
      <c r="F1400" t="s">
        <v>148</v>
      </c>
      <c r="G1400" t="s">
        <v>1918</v>
      </c>
      <c r="H1400" t="s">
        <v>6403</v>
      </c>
      <c r="I1400" t="s">
        <v>6404</v>
      </c>
      <c r="J1400" t="s">
        <v>6404</v>
      </c>
    </row>
    <row r="1401" spans="1:10" x14ac:dyDescent="0.25">
      <c r="A1401" t="s">
        <v>127</v>
      </c>
      <c r="B1401" s="1">
        <v>45730</v>
      </c>
      <c r="C1401" t="s">
        <v>147</v>
      </c>
      <c r="D1401" t="s">
        <v>583</v>
      </c>
      <c r="E1401">
        <v>3.5</v>
      </c>
      <c r="F1401" t="s">
        <v>148</v>
      </c>
      <c r="G1401" t="s">
        <v>1918</v>
      </c>
      <c r="H1401" t="s">
        <v>6405</v>
      </c>
      <c r="I1401" t="s">
        <v>6406</v>
      </c>
      <c r="J1401" t="s">
        <v>6407</v>
      </c>
    </row>
    <row r="1402" spans="1:10" x14ac:dyDescent="0.25">
      <c r="A1402" t="s">
        <v>127</v>
      </c>
      <c r="B1402" s="1">
        <v>45730</v>
      </c>
      <c r="C1402" t="s">
        <v>147</v>
      </c>
      <c r="D1402" t="s">
        <v>6399</v>
      </c>
      <c r="E1402">
        <v>10.5</v>
      </c>
      <c r="F1402" t="s">
        <v>148</v>
      </c>
      <c r="G1402" t="s">
        <v>1918</v>
      </c>
      <c r="H1402" t="s">
        <v>6400</v>
      </c>
      <c r="I1402" t="s">
        <v>6401</v>
      </c>
      <c r="J1402" t="s">
        <v>6402</v>
      </c>
    </row>
    <row r="1403" spans="1:10" x14ac:dyDescent="0.25">
      <c r="A1403" t="s">
        <v>127</v>
      </c>
      <c r="B1403" s="1">
        <v>45732</v>
      </c>
      <c r="C1403" t="s">
        <v>147</v>
      </c>
      <c r="D1403" t="s">
        <v>888</v>
      </c>
      <c r="E1403">
        <v>3.5</v>
      </c>
      <c r="F1403" t="s">
        <v>148</v>
      </c>
      <c r="G1403" t="s">
        <v>1919</v>
      </c>
      <c r="H1403" t="s">
        <v>6410</v>
      </c>
      <c r="I1403" t="s">
        <v>6411</v>
      </c>
      <c r="J1403" t="s">
        <v>6412</v>
      </c>
    </row>
    <row r="1404" spans="1:10" x14ac:dyDescent="0.25">
      <c r="A1404" t="s">
        <v>127</v>
      </c>
      <c r="B1404" s="1">
        <v>45732</v>
      </c>
      <c r="C1404" t="s">
        <v>147</v>
      </c>
      <c r="D1404" t="s">
        <v>467</v>
      </c>
      <c r="E1404">
        <v>3.5</v>
      </c>
      <c r="F1404" t="s">
        <v>148</v>
      </c>
      <c r="G1404" t="s">
        <v>1919</v>
      </c>
      <c r="H1404" t="s">
        <v>6424</v>
      </c>
      <c r="I1404" t="s">
        <v>6425</v>
      </c>
      <c r="J1404" t="s">
        <v>6426</v>
      </c>
    </row>
    <row r="1405" spans="1:10" x14ac:dyDescent="0.25">
      <c r="A1405" t="s">
        <v>127</v>
      </c>
      <c r="B1405" s="1">
        <v>45732</v>
      </c>
      <c r="C1405" t="s">
        <v>147</v>
      </c>
      <c r="D1405" t="s">
        <v>6420</v>
      </c>
      <c r="E1405">
        <v>3.5</v>
      </c>
      <c r="F1405" t="s">
        <v>148</v>
      </c>
      <c r="G1405" t="s">
        <v>1919</v>
      </c>
      <c r="H1405" t="s">
        <v>6421</v>
      </c>
      <c r="I1405" t="s">
        <v>6422</v>
      </c>
      <c r="J1405" t="s">
        <v>6423</v>
      </c>
    </row>
    <row r="1406" spans="1:10" x14ac:dyDescent="0.25">
      <c r="A1406" t="s">
        <v>127</v>
      </c>
      <c r="B1406" s="1">
        <v>45732</v>
      </c>
      <c r="C1406" t="s">
        <v>147</v>
      </c>
      <c r="D1406" t="s">
        <v>1583</v>
      </c>
      <c r="E1406">
        <v>3.5</v>
      </c>
      <c r="F1406" t="s">
        <v>148</v>
      </c>
      <c r="G1406" t="s">
        <v>1919</v>
      </c>
      <c r="H1406" t="s">
        <v>6417</v>
      </c>
      <c r="I1406" t="s">
        <v>6418</v>
      </c>
      <c r="J1406" t="s">
        <v>6419</v>
      </c>
    </row>
    <row r="1407" spans="1:10" x14ac:dyDescent="0.25">
      <c r="A1407" t="s">
        <v>127</v>
      </c>
      <c r="B1407" s="1">
        <v>45732</v>
      </c>
      <c r="C1407" t="s">
        <v>147</v>
      </c>
      <c r="D1407" t="s">
        <v>6413</v>
      </c>
      <c r="E1407">
        <v>3.5</v>
      </c>
      <c r="F1407" t="s">
        <v>148</v>
      </c>
      <c r="G1407" t="s">
        <v>1919</v>
      </c>
      <c r="H1407" t="s">
        <v>6414</v>
      </c>
      <c r="I1407" t="s">
        <v>6415</v>
      </c>
      <c r="J1407" t="s">
        <v>6416</v>
      </c>
    </row>
    <row r="1408" spans="1:10" x14ac:dyDescent="0.25">
      <c r="A1408" t="s">
        <v>127</v>
      </c>
      <c r="B1408" s="1">
        <v>45732</v>
      </c>
      <c r="C1408" t="s">
        <v>147</v>
      </c>
      <c r="D1408" t="s">
        <v>876</v>
      </c>
      <c r="E1408">
        <v>3.5</v>
      </c>
      <c r="F1408" t="s">
        <v>148</v>
      </c>
      <c r="G1408" t="s">
        <v>1919</v>
      </c>
      <c r="H1408" t="s">
        <v>6408</v>
      </c>
      <c r="I1408" t="s">
        <v>4040</v>
      </c>
      <c r="J1408" t="s">
        <v>6409</v>
      </c>
    </row>
    <row r="1409" spans="1:10" x14ac:dyDescent="0.25">
      <c r="A1409" t="s">
        <v>127</v>
      </c>
      <c r="B1409" s="1">
        <v>45727</v>
      </c>
      <c r="C1409" t="s">
        <v>1368</v>
      </c>
      <c r="D1409" t="s">
        <v>6437</v>
      </c>
      <c r="E1409">
        <v>3.5</v>
      </c>
      <c r="F1409" t="s">
        <v>1720</v>
      </c>
      <c r="G1409" t="s">
        <v>1921</v>
      </c>
      <c r="H1409" t="s">
        <v>6438</v>
      </c>
      <c r="I1409" t="s">
        <v>6439</v>
      </c>
      <c r="J1409" t="s">
        <v>6440</v>
      </c>
    </row>
    <row r="1410" spans="1:10" x14ac:dyDescent="0.25">
      <c r="A1410" t="s">
        <v>127</v>
      </c>
      <c r="B1410" s="1">
        <v>45727</v>
      </c>
      <c r="C1410" t="s">
        <v>1368</v>
      </c>
      <c r="D1410" t="s">
        <v>6459</v>
      </c>
      <c r="E1410">
        <v>3.5</v>
      </c>
      <c r="F1410" t="s">
        <v>1720</v>
      </c>
      <c r="G1410" t="s">
        <v>1921</v>
      </c>
      <c r="H1410" t="s">
        <v>6460</v>
      </c>
      <c r="I1410" t="s">
        <v>6461</v>
      </c>
      <c r="J1410" t="s">
        <v>6462</v>
      </c>
    </row>
    <row r="1411" spans="1:10" x14ac:dyDescent="0.25">
      <c r="A1411" t="s">
        <v>127</v>
      </c>
      <c r="B1411" s="1">
        <v>45727</v>
      </c>
      <c r="C1411" t="s">
        <v>1368</v>
      </c>
      <c r="D1411" t="s">
        <v>6441</v>
      </c>
      <c r="E1411">
        <v>3.5</v>
      </c>
      <c r="F1411" t="s">
        <v>1720</v>
      </c>
      <c r="G1411" t="s">
        <v>1921</v>
      </c>
      <c r="H1411" t="s">
        <v>6442</v>
      </c>
      <c r="I1411" t="s">
        <v>6443</v>
      </c>
      <c r="J1411" t="s">
        <v>6443</v>
      </c>
    </row>
    <row r="1412" spans="1:10" x14ac:dyDescent="0.25">
      <c r="A1412" t="s">
        <v>127</v>
      </c>
      <c r="B1412" s="1">
        <v>45727</v>
      </c>
      <c r="C1412" t="s">
        <v>1368</v>
      </c>
      <c r="D1412" t="s">
        <v>563</v>
      </c>
      <c r="E1412">
        <v>3.5</v>
      </c>
      <c r="F1412" t="s">
        <v>1720</v>
      </c>
      <c r="G1412" t="s">
        <v>1921</v>
      </c>
      <c r="H1412" t="s">
        <v>6453</v>
      </c>
      <c r="I1412" t="s">
        <v>6454</v>
      </c>
      <c r="J1412" t="s">
        <v>6455</v>
      </c>
    </row>
    <row r="1413" spans="1:10" x14ac:dyDescent="0.25">
      <c r="A1413" t="s">
        <v>127</v>
      </c>
      <c r="B1413" s="1">
        <v>45727</v>
      </c>
      <c r="C1413" t="s">
        <v>1368</v>
      </c>
      <c r="D1413" t="s">
        <v>607</v>
      </c>
      <c r="E1413">
        <v>3.5</v>
      </c>
      <c r="F1413" t="s">
        <v>1720</v>
      </c>
      <c r="G1413" t="s">
        <v>1921</v>
      </c>
      <c r="H1413" t="s">
        <v>6444</v>
      </c>
      <c r="I1413" t="s">
        <v>6445</v>
      </c>
      <c r="J1413" t="s">
        <v>6446</v>
      </c>
    </row>
    <row r="1414" spans="1:10" x14ac:dyDescent="0.25">
      <c r="A1414" t="s">
        <v>127</v>
      </c>
      <c r="B1414" s="1">
        <v>45727</v>
      </c>
      <c r="C1414" t="s">
        <v>1368</v>
      </c>
      <c r="D1414" t="s">
        <v>766</v>
      </c>
      <c r="E1414">
        <v>3.5</v>
      </c>
      <c r="F1414" t="s">
        <v>1720</v>
      </c>
      <c r="G1414" t="s">
        <v>1921</v>
      </c>
      <c r="H1414" t="s">
        <v>6447</v>
      </c>
      <c r="I1414" t="s">
        <v>6448</v>
      </c>
      <c r="J1414" t="s">
        <v>6449</v>
      </c>
    </row>
    <row r="1415" spans="1:10" x14ac:dyDescent="0.25">
      <c r="A1415" t="s">
        <v>127</v>
      </c>
      <c r="B1415" s="1">
        <v>45727</v>
      </c>
      <c r="C1415" t="s">
        <v>1368</v>
      </c>
      <c r="D1415" t="s">
        <v>401</v>
      </c>
      <c r="E1415">
        <v>3.5</v>
      </c>
      <c r="F1415" t="s">
        <v>1720</v>
      </c>
      <c r="G1415" t="s">
        <v>1921</v>
      </c>
      <c r="H1415" t="s">
        <v>6450</v>
      </c>
      <c r="I1415" t="s">
        <v>6451</v>
      </c>
      <c r="J1415" t="s">
        <v>6452</v>
      </c>
    </row>
    <row r="1416" spans="1:10" x14ac:dyDescent="0.25">
      <c r="A1416" t="s">
        <v>127</v>
      </c>
      <c r="B1416" s="1">
        <v>45727</v>
      </c>
      <c r="C1416" t="s">
        <v>1368</v>
      </c>
      <c r="D1416" t="s">
        <v>467</v>
      </c>
      <c r="E1416">
        <v>3.5</v>
      </c>
      <c r="F1416" t="s">
        <v>1720</v>
      </c>
      <c r="G1416" t="s">
        <v>1921</v>
      </c>
      <c r="H1416" t="s">
        <v>6463</v>
      </c>
      <c r="I1416" t="s">
        <v>6464</v>
      </c>
      <c r="J1416" t="s">
        <v>6465</v>
      </c>
    </row>
    <row r="1417" spans="1:10" x14ac:dyDescent="0.25">
      <c r="A1417" t="s">
        <v>127</v>
      </c>
      <c r="B1417" s="1">
        <v>45727</v>
      </c>
      <c r="C1417" t="s">
        <v>1368</v>
      </c>
      <c r="D1417" t="s">
        <v>519</v>
      </c>
      <c r="E1417">
        <v>3.5</v>
      </c>
      <c r="F1417" t="s">
        <v>1720</v>
      </c>
      <c r="G1417" t="s">
        <v>1921</v>
      </c>
      <c r="H1417" t="s">
        <v>6427</v>
      </c>
      <c r="I1417" t="s">
        <v>6428</v>
      </c>
      <c r="J1417" t="s">
        <v>6429</v>
      </c>
    </row>
    <row r="1418" spans="1:10" x14ac:dyDescent="0.25">
      <c r="A1418" t="s">
        <v>127</v>
      </c>
      <c r="B1418" s="1">
        <v>45727</v>
      </c>
      <c r="C1418" t="s">
        <v>1368</v>
      </c>
      <c r="D1418" t="s">
        <v>5304</v>
      </c>
      <c r="E1418">
        <v>3.5</v>
      </c>
      <c r="F1418" t="s">
        <v>1720</v>
      </c>
      <c r="G1418" t="s">
        <v>1921</v>
      </c>
      <c r="H1418" t="s">
        <v>6456</v>
      </c>
      <c r="I1418" t="s">
        <v>6457</v>
      </c>
      <c r="J1418" t="s">
        <v>6458</v>
      </c>
    </row>
    <row r="1419" spans="1:10" x14ac:dyDescent="0.25">
      <c r="A1419" t="s">
        <v>127</v>
      </c>
      <c r="B1419" s="1">
        <v>45727</v>
      </c>
      <c r="C1419" t="s">
        <v>1368</v>
      </c>
      <c r="D1419" t="s">
        <v>6430</v>
      </c>
      <c r="E1419">
        <v>3.5</v>
      </c>
      <c r="F1419" t="s">
        <v>1720</v>
      </c>
      <c r="G1419" t="s">
        <v>1921</v>
      </c>
      <c r="H1419" t="s">
        <v>6431</v>
      </c>
      <c r="I1419" t="s">
        <v>6432</v>
      </c>
      <c r="J1419" t="s">
        <v>6433</v>
      </c>
    </row>
    <row r="1420" spans="1:10" x14ac:dyDescent="0.25">
      <c r="A1420" t="s">
        <v>127</v>
      </c>
      <c r="B1420" s="1">
        <v>45727</v>
      </c>
      <c r="C1420" t="s">
        <v>1368</v>
      </c>
      <c r="D1420" t="s">
        <v>1457</v>
      </c>
      <c r="E1420">
        <v>3.5</v>
      </c>
      <c r="F1420" t="s">
        <v>1720</v>
      </c>
      <c r="G1420" t="s">
        <v>1921</v>
      </c>
      <c r="H1420" t="s">
        <v>6434</v>
      </c>
      <c r="I1420" t="s">
        <v>6435</v>
      </c>
      <c r="J1420" t="s">
        <v>6436</v>
      </c>
    </row>
    <row r="1421" spans="1:10" x14ac:dyDescent="0.25">
      <c r="A1421" t="s">
        <v>127</v>
      </c>
      <c r="B1421" s="1">
        <v>45728</v>
      </c>
      <c r="C1421" t="s">
        <v>1368</v>
      </c>
      <c r="D1421" t="s">
        <v>373</v>
      </c>
      <c r="E1421">
        <v>0</v>
      </c>
      <c r="F1421" t="s">
        <v>1720</v>
      </c>
      <c r="G1421" t="s">
        <v>1922</v>
      </c>
      <c r="H1421" t="s">
        <v>6478</v>
      </c>
      <c r="I1421" t="s">
        <v>6479</v>
      </c>
      <c r="J1421" t="s">
        <v>6480</v>
      </c>
    </row>
    <row r="1422" spans="1:10" x14ac:dyDescent="0.25">
      <c r="A1422" t="s">
        <v>127</v>
      </c>
      <c r="B1422" s="1">
        <v>45728</v>
      </c>
      <c r="C1422" t="s">
        <v>1368</v>
      </c>
      <c r="D1422" t="s">
        <v>1564</v>
      </c>
      <c r="E1422">
        <v>3.5</v>
      </c>
      <c r="F1422" t="s">
        <v>1720</v>
      </c>
      <c r="G1422" t="s">
        <v>1922</v>
      </c>
      <c r="H1422" t="s">
        <v>6496</v>
      </c>
      <c r="I1422" t="s">
        <v>6497</v>
      </c>
      <c r="J1422" t="s">
        <v>6498</v>
      </c>
    </row>
    <row r="1423" spans="1:10" x14ac:dyDescent="0.25">
      <c r="A1423" t="s">
        <v>127</v>
      </c>
      <c r="B1423" s="1">
        <v>45728</v>
      </c>
      <c r="C1423" t="s">
        <v>1368</v>
      </c>
      <c r="D1423" t="s">
        <v>834</v>
      </c>
      <c r="E1423">
        <v>3.5</v>
      </c>
      <c r="F1423" t="s">
        <v>1720</v>
      </c>
      <c r="G1423" t="s">
        <v>1922</v>
      </c>
      <c r="H1423" t="s">
        <v>6491</v>
      </c>
      <c r="I1423" t="s">
        <v>6492</v>
      </c>
      <c r="J1423" t="s">
        <v>6493</v>
      </c>
    </row>
    <row r="1424" spans="1:10" x14ac:dyDescent="0.25">
      <c r="A1424" t="s">
        <v>127</v>
      </c>
      <c r="B1424" s="1">
        <v>45728</v>
      </c>
      <c r="C1424" t="s">
        <v>1368</v>
      </c>
      <c r="D1424" t="s">
        <v>6481</v>
      </c>
      <c r="E1424">
        <v>3.5</v>
      </c>
      <c r="F1424" t="s">
        <v>1720</v>
      </c>
      <c r="G1424" t="s">
        <v>1922</v>
      </c>
      <c r="H1424" t="s">
        <v>6482</v>
      </c>
      <c r="I1424" t="s">
        <v>6483</v>
      </c>
      <c r="J1424" t="s">
        <v>6484</v>
      </c>
    </row>
    <row r="1425" spans="1:10" x14ac:dyDescent="0.25">
      <c r="A1425" t="s">
        <v>127</v>
      </c>
      <c r="B1425" s="1">
        <v>45728</v>
      </c>
      <c r="C1425" t="s">
        <v>1368</v>
      </c>
      <c r="D1425" t="s">
        <v>269</v>
      </c>
      <c r="E1425">
        <v>3.5</v>
      </c>
      <c r="F1425" t="s">
        <v>1720</v>
      </c>
      <c r="G1425" t="s">
        <v>1922</v>
      </c>
      <c r="H1425" t="s">
        <v>6485</v>
      </c>
      <c r="I1425" t="s">
        <v>6494</v>
      </c>
      <c r="J1425" t="s">
        <v>6495</v>
      </c>
    </row>
    <row r="1426" spans="1:10" x14ac:dyDescent="0.25">
      <c r="A1426" t="s">
        <v>127</v>
      </c>
      <c r="B1426" s="1">
        <v>45728</v>
      </c>
      <c r="C1426" t="s">
        <v>1368</v>
      </c>
      <c r="D1426" t="s">
        <v>709</v>
      </c>
      <c r="E1426">
        <v>3.5</v>
      </c>
      <c r="F1426" t="s">
        <v>1720</v>
      </c>
      <c r="G1426" t="s">
        <v>1922</v>
      </c>
      <c r="H1426" t="s">
        <v>6472</v>
      </c>
      <c r="I1426" t="s">
        <v>6473</v>
      </c>
      <c r="J1426" t="s">
        <v>6474</v>
      </c>
    </row>
    <row r="1427" spans="1:10" x14ac:dyDescent="0.25">
      <c r="A1427" t="s">
        <v>127</v>
      </c>
      <c r="B1427" s="1">
        <v>45728</v>
      </c>
      <c r="C1427" t="s">
        <v>1368</v>
      </c>
      <c r="D1427" t="s">
        <v>363</v>
      </c>
      <c r="E1427">
        <v>3.5</v>
      </c>
      <c r="F1427" t="s">
        <v>1720</v>
      </c>
      <c r="G1427" t="s">
        <v>1922</v>
      </c>
      <c r="H1427" t="s">
        <v>6469</v>
      </c>
      <c r="I1427" t="s">
        <v>6470</v>
      </c>
      <c r="J1427" t="s">
        <v>6471</v>
      </c>
    </row>
    <row r="1428" spans="1:10" x14ac:dyDescent="0.25">
      <c r="A1428" t="s">
        <v>127</v>
      </c>
      <c r="B1428" s="1">
        <v>45728</v>
      </c>
      <c r="C1428" t="s">
        <v>1368</v>
      </c>
      <c r="D1428" t="s">
        <v>434</v>
      </c>
      <c r="E1428">
        <v>3.5</v>
      </c>
      <c r="F1428" t="s">
        <v>1720</v>
      </c>
      <c r="G1428" t="s">
        <v>1922</v>
      </c>
      <c r="H1428" t="s">
        <v>6466</v>
      </c>
      <c r="I1428" t="s">
        <v>6467</v>
      </c>
      <c r="J1428" t="s">
        <v>6468</v>
      </c>
    </row>
    <row r="1429" spans="1:10" x14ac:dyDescent="0.25">
      <c r="A1429" t="s">
        <v>127</v>
      </c>
      <c r="B1429" s="1">
        <v>45728</v>
      </c>
      <c r="C1429" t="s">
        <v>1368</v>
      </c>
      <c r="D1429" t="s">
        <v>1678</v>
      </c>
      <c r="E1429">
        <v>3.5</v>
      </c>
      <c r="F1429" t="s">
        <v>1720</v>
      </c>
      <c r="G1429" t="s">
        <v>1922</v>
      </c>
      <c r="H1429" t="s">
        <v>6475</v>
      </c>
      <c r="I1429" t="s">
        <v>6476</v>
      </c>
      <c r="J1429" t="s">
        <v>6477</v>
      </c>
    </row>
    <row r="1430" spans="1:10" x14ac:dyDescent="0.25">
      <c r="A1430" t="s">
        <v>127</v>
      </c>
      <c r="B1430" s="1">
        <v>45728</v>
      </c>
      <c r="C1430" t="s">
        <v>1368</v>
      </c>
      <c r="D1430" t="s">
        <v>552</v>
      </c>
      <c r="E1430">
        <v>3.5</v>
      </c>
      <c r="F1430" t="s">
        <v>1720</v>
      </c>
      <c r="G1430" t="s">
        <v>1922</v>
      </c>
      <c r="H1430" t="s">
        <v>6488</v>
      </c>
      <c r="I1430" t="s">
        <v>6489</v>
      </c>
      <c r="J1430" t="s">
        <v>6490</v>
      </c>
    </row>
    <row r="1431" spans="1:10" x14ac:dyDescent="0.25">
      <c r="A1431" t="s">
        <v>127</v>
      </c>
      <c r="B1431" s="1">
        <v>45728</v>
      </c>
      <c r="C1431" t="s">
        <v>1368</v>
      </c>
      <c r="D1431" t="s">
        <v>425</v>
      </c>
      <c r="E1431">
        <v>3.5</v>
      </c>
      <c r="F1431" t="s">
        <v>1720</v>
      </c>
      <c r="G1431" t="s">
        <v>1922</v>
      </c>
      <c r="H1431" t="s">
        <v>6485</v>
      </c>
      <c r="I1431" t="s">
        <v>6486</v>
      </c>
      <c r="J1431" t="s">
        <v>6487</v>
      </c>
    </row>
    <row r="1432" spans="1:10" x14ac:dyDescent="0.25">
      <c r="A1432" t="s">
        <v>127</v>
      </c>
      <c r="B1432" s="1">
        <v>45729</v>
      </c>
      <c r="C1432" t="s">
        <v>1368</v>
      </c>
      <c r="D1432" t="s">
        <v>532</v>
      </c>
      <c r="E1432">
        <v>3.5</v>
      </c>
      <c r="F1432" t="s">
        <v>1720</v>
      </c>
      <c r="G1432" t="s">
        <v>1923</v>
      </c>
      <c r="H1432" t="s">
        <v>6530</v>
      </c>
      <c r="I1432" t="s">
        <v>6531</v>
      </c>
      <c r="J1432" t="s">
        <v>6532</v>
      </c>
    </row>
    <row r="1433" spans="1:10" x14ac:dyDescent="0.25">
      <c r="A1433" t="s">
        <v>127</v>
      </c>
      <c r="B1433" s="1">
        <v>45729</v>
      </c>
      <c r="C1433" t="s">
        <v>1368</v>
      </c>
      <c r="D1433" t="s">
        <v>908</v>
      </c>
      <c r="E1433">
        <v>3.5</v>
      </c>
      <c r="F1433" t="s">
        <v>1720</v>
      </c>
      <c r="G1433" t="s">
        <v>1923</v>
      </c>
      <c r="H1433" t="s">
        <v>6520</v>
      </c>
      <c r="I1433" t="s">
        <v>6521</v>
      </c>
      <c r="J1433" t="s">
        <v>6522</v>
      </c>
    </row>
    <row r="1434" spans="1:10" x14ac:dyDescent="0.25">
      <c r="A1434" t="s">
        <v>127</v>
      </c>
      <c r="B1434" s="1">
        <v>45729</v>
      </c>
      <c r="C1434" t="s">
        <v>1368</v>
      </c>
      <c r="D1434" t="s">
        <v>6508</v>
      </c>
      <c r="E1434">
        <v>0</v>
      </c>
      <c r="F1434" t="s">
        <v>1720</v>
      </c>
      <c r="G1434" t="s">
        <v>1923</v>
      </c>
      <c r="H1434" t="s">
        <v>6509</v>
      </c>
      <c r="I1434" t="s">
        <v>6510</v>
      </c>
      <c r="J1434" t="s">
        <v>6511</v>
      </c>
    </row>
    <row r="1435" spans="1:10" x14ac:dyDescent="0.25">
      <c r="A1435" t="s">
        <v>127</v>
      </c>
      <c r="B1435" s="1">
        <v>45729</v>
      </c>
      <c r="C1435" t="s">
        <v>1368</v>
      </c>
      <c r="D1435" t="s">
        <v>773</v>
      </c>
      <c r="E1435">
        <v>3.5</v>
      </c>
      <c r="F1435" t="s">
        <v>1720</v>
      </c>
      <c r="G1435" t="s">
        <v>1923</v>
      </c>
      <c r="H1435" t="s">
        <v>6505</v>
      </c>
      <c r="I1435" t="s">
        <v>6506</v>
      </c>
      <c r="J1435" t="s">
        <v>6507</v>
      </c>
    </row>
    <row r="1436" spans="1:10" x14ac:dyDescent="0.25">
      <c r="A1436" t="s">
        <v>127</v>
      </c>
      <c r="B1436" s="1">
        <v>45729</v>
      </c>
      <c r="C1436" t="s">
        <v>1368</v>
      </c>
      <c r="D1436" t="s">
        <v>6516</v>
      </c>
      <c r="E1436">
        <v>3.5</v>
      </c>
      <c r="F1436" t="s">
        <v>1720</v>
      </c>
      <c r="G1436" t="s">
        <v>1923</v>
      </c>
      <c r="H1436" t="s">
        <v>6517</v>
      </c>
      <c r="I1436" t="s">
        <v>6518</v>
      </c>
      <c r="J1436" t="s">
        <v>6519</v>
      </c>
    </row>
    <row r="1437" spans="1:10" x14ac:dyDescent="0.25">
      <c r="A1437" t="s">
        <v>127</v>
      </c>
      <c r="B1437" s="1">
        <v>45729</v>
      </c>
      <c r="C1437" t="s">
        <v>1368</v>
      </c>
      <c r="D1437" t="s">
        <v>4290</v>
      </c>
      <c r="E1437">
        <v>3.5</v>
      </c>
      <c r="F1437" t="s">
        <v>1720</v>
      </c>
      <c r="G1437" t="s">
        <v>1923</v>
      </c>
      <c r="H1437" t="s">
        <v>6527</v>
      </c>
      <c r="I1437" t="s">
        <v>6528</v>
      </c>
      <c r="J1437" t="s">
        <v>6529</v>
      </c>
    </row>
    <row r="1438" spans="1:10" x14ac:dyDescent="0.25">
      <c r="A1438" t="s">
        <v>127</v>
      </c>
      <c r="B1438" s="1">
        <v>45729</v>
      </c>
      <c r="C1438" t="s">
        <v>1368</v>
      </c>
      <c r="D1438" t="s">
        <v>3259</v>
      </c>
      <c r="E1438">
        <v>3.5</v>
      </c>
      <c r="F1438" t="s">
        <v>1720</v>
      </c>
      <c r="G1438" t="s">
        <v>1923</v>
      </c>
      <c r="H1438" t="s">
        <v>6499</v>
      </c>
      <c r="I1438" t="s">
        <v>6500</v>
      </c>
      <c r="J1438" t="s">
        <v>6501</v>
      </c>
    </row>
    <row r="1439" spans="1:10" x14ac:dyDescent="0.25">
      <c r="A1439" t="s">
        <v>127</v>
      </c>
      <c r="B1439" s="1">
        <v>45729</v>
      </c>
      <c r="C1439" t="s">
        <v>1368</v>
      </c>
      <c r="D1439" t="s">
        <v>6523</v>
      </c>
      <c r="E1439">
        <v>3.5</v>
      </c>
      <c r="F1439" t="s">
        <v>1720</v>
      </c>
      <c r="G1439" t="s">
        <v>1923</v>
      </c>
      <c r="H1439" t="s">
        <v>6524</v>
      </c>
      <c r="I1439" t="s">
        <v>6525</v>
      </c>
      <c r="J1439" t="s">
        <v>6526</v>
      </c>
    </row>
    <row r="1440" spans="1:10" x14ac:dyDescent="0.25">
      <c r="A1440" t="s">
        <v>127</v>
      </c>
      <c r="B1440" s="1">
        <v>45729</v>
      </c>
      <c r="C1440" t="s">
        <v>1368</v>
      </c>
      <c r="D1440" t="s">
        <v>3169</v>
      </c>
      <c r="E1440">
        <v>3.5</v>
      </c>
      <c r="F1440" t="s">
        <v>1720</v>
      </c>
      <c r="G1440" t="s">
        <v>1923</v>
      </c>
      <c r="H1440" t="s">
        <v>6502</v>
      </c>
      <c r="I1440" t="s">
        <v>6503</v>
      </c>
      <c r="J1440" t="s">
        <v>6504</v>
      </c>
    </row>
    <row r="1441" spans="1:10" x14ac:dyDescent="0.25">
      <c r="A1441" t="s">
        <v>127</v>
      </c>
      <c r="B1441" s="1">
        <v>45729</v>
      </c>
      <c r="C1441" t="s">
        <v>1368</v>
      </c>
      <c r="D1441" t="s">
        <v>522</v>
      </c>
      <c r="E1441">
        <v>3.5</v>
      </c>
      <c r="F1441" t="s">
        <v>1720</v>
      </c>
      <c r="G1441" t="s">
        <v>1923</v>
      </c>
      <c r="H1441" t="s">
        <v>6499</v>
      </c>
      <c r="I1441" t="s">
        <v>6500</v>
      </c>
      <c r="J1441" t="s">
        <v>6533</v>
      </c>
    </row>
    <row r="1442" spans="1:10" x14ac:dyDescent="0.25">
      <c r="A1442" t="s">
        <v>127</v>
      </c>
      <c r="B1442" s="1">
        <v>45729</v>
      </c>
      <c r="C1442" t="s">
        <v>1368</v>
      </c>
      <c r="D1442" t="s">
        <v>6512</v>
      </c>
      <c r="E1442">
        <v>3.5</v>
      </c>
      <c r="F1442" t="s">
        <v>1720</v>
      </c>
      <c r="G1442" t="s">
        <v>1923</v>
      </c>
      <c r="H1442" t="s">
        <v>6513</v>
      </c>
      <c r="I1442" t="s">
        <v>6514</v>
      </c>
      <c r="J1442" t="s">
        <v>6515</v>
      </c>
    </row>
    <row r="1443" spans="1:10" x14ac:dyDescent="0.25">
      <c r="A1443" t="s">
        <v>127</v>
      </c>
      <c r="B1443" s="1">
        <v>45729</v>
      </c>
      <c r="C1443" t="s">
        <v>1368</v>
      </c>
      <c r="D1443" t="s">
        <v>4306</v>
      </c>
      <c r="E1443">
        <v>3.5</v>
      </c>
      <c r="F1443" t="s">
        <v>1720</v>
      </c>
      <c r="G1443" t="s">
        <v>1923</v>
      </c>
      <c r="H1443" t="s">
        <v>6534</v>
      </c>
      <c r="I1443" t="s">
        <v>6535</v>
      </c>
      <c r="J1443" t="s">
        <v>6536</v>
      </c>
    </row>
    <row r="1444" spans="1:10" x14ac:dyDescent="0.25">
      <c r="A1444" t="s">
        <v>127</v>
      </c>
      <c r="B1444" s="1">
        <v>45730</v>
      </c>
      <c r="C1444" t="s">
        <v>1368</v>
      </c>
      <c r="D1444" t="s">
        <v>749</v>
      </c>
      <c r="E1444">
        <v>3.5</v>
      </c>
      <c r="F1444" t="s">
        <v>1720</v>
      </c>
      <c r="G1444" t="s">
        <v>1924</v>
      </c>
      <c r="H1444" t="s">
        <v>6562</v>
      </c>
      <c r="I1444" t="s">
        <v>6558</v>
      </c>
      <c r="J1444" t="s">
        <v>6563</v>
      </c>
    </row>
    <row r="1445" spans="1:10" x14ac:dyDescent="0.25">
      <c r="A1445" t="s">
        <v>127</v>
      </c>
      <c r="B1445" s="1">
        <v>45730</v>
      </c>
      <c r="C1445" t="s">
        <v>1368</v>
      </c>
      <c r="D1445" t="s">
        <v>1530</v>
      </c>
      <c r="E1445">
        <v>3.5</v>
      </c>
      <c r="F1445" t="s">
        <v>1720</v>
      </c>
      <c r="G1445" t="s">
        <v>1924</v>
      </c>
      <c r="H1445" t="s">
        <v>6552</v>
      </c>
      <c r="I1445" t="s">
        <v>6540</v>
      </c>
      <c r="J1445" t="s">
        <v>6553</v>
      </c>
    </row>
    <row r="1446" spans="1:10" x14ac:dyDescent="0.25">
      <c r="A1446" t="s">
        <v>127</v>
      </c>
      <c r="B1446" s="1">
        <v>45730</v>
      </c>
      <c r="C1446" t="s">
        <v>1368</v>
      </c>
      <c r="D1446" t="s">
        <v>903</v>
      </c>
      <c r="E1446">
        <v>3.5</v>
      </c>
      <c r="F1446" t="s">
        <v>1720</v>
      </c>
      <c r="G1446" t="s">
        <v>1924</v>
      </c>
      <c r="H1446" t="s">
        <v>6560</v>
      </c>
      <c r="I1446" t="s">
        <v>6540</v>
      </c>
      <c r="J1446" t="s">
        <v>6561</v>
      </c>
    </row>
    <row r="1447" spans="1:10" x14ac:dyDescent="0.25">
      <c r="A1447" t="s">
        <v>127</v>
      </c>
      <c r="B1447" s="1">
        <v>45730</v>
      </c>
      <c r="C1447" t="s">
        <v>1368</v>
      </c>
      <c r="D1447" t="s">
        <v>883</v>
      </c>
      <c r="E1447">
        <v>3.5</v>
      </c>
      <c r="F1447" t="s">
        <v>1720</v>
      </c>
      <c r="G1447" t="s">
        <v>1924</v>
      </c>
      <c r="H1447" t="s">
        <v>6560</v>
      </c>
      <c r="I1447" t="s">
        <v>6540</v>
      </c>
      <c r="J1447" t="s">
        <v>5078</v>
      </c>
    </row>
    <row r="1448" spans="1:10" x14ac:dyDescent="0.25">
      <c r="A1448" t="s">
        <v>127</v>
      </c>
      <c r="B1448" s="1">
        <v>45730</v>
      </c>
      <c r="C1448" t="s">
        <v>1368</v>
      </c>
      <c r="D1448" t="s">
        <v>222</v>
      </c>
      <c r="E1448">
        <v>3.5</v>
      </c>
      <c r="F1448" t="s">
        <v>1720</v>
      </c>
      <c r="G1448" t="s">
        <v>1924</v>
      </c>
      <c r="H1448" t="s">
        <v>6539</v>
      </c>
      <c r="I1448" t="s">
        <v>6540</v>
      </c>
      <c r="J1448" t="s">
        <v>6541</v>
      </c>
    </row>
    <row r="1449" spans="1:10" x14ac:dyDescent="0.25">
      <c r="A1449" t="s">
        <v>127</v>
      </c>
      <c r="B1449" s="1">
        <v>45730</v>
      </c>
      <c r="C1449" t="s">
        <v>1368</v>
      </c>
      <c r="D1449" t="s">
        <v>6549</v>
      </c>
      <c r="E1449">
        <v>3.5</v>
      </c>
      <c r="F1449" t="s">
        <v>1720</v>
      </c>
      <c r="G1449" t="s">
        <v>1924</v>
      </c>
      <c r="H1449" t="s">
        <v>6550</v>
      </c>
      <c r="I1449" t="s">
        <v>6551</v>
      </c>
      <c r="J1449" t="s">
        <v>4861</v>
      </c>
    </row>
    <row r="1450" spans="1:10" x14ac:dyDescent="0.25">
      <c r="A1450" t="s">
        <v>127</v>
      </c>
      <c r="B1450" s="1">
        <v>45730</v>
      </c>
      <c r="C1450" t="s">
        <v>1368</v>
      </c>
      <c r="D1450" t="s">
        <v>561</v>
      </c>
      <c r="E1450">
        <v>3.5</v>
      </c>
      <c r="F1450" t="s">
        <v>1720</v>
      </c>
      <c r="G1450" t="s">
        <v>1924</v>
      </c>
      <c r="H1450" t="s">
        <v>6546</v>
      </c>
      <c r="I1450" t="s">
        <v>6547</v>
      </c>
      <c r="J1450" t="s">
        <v>6548</v>
      </c>
    </row>
    <row r="1451" spans="1:10" x14ac:dyDescent="0.25">
      <c r="A1451" t="s">
        <v>127</v>
      </c>
      <c r="B1451" s="1">
        <v>45730</v>
      </c>
      <c r="C1451" t="s">
        <v>1368</v>
      </c>
      <c r="D1451" t="s">
        <v>485</v>
      </c>
      <c r="E1451">
        <v>3.5</v>
      </c>
      <c r="F1451" t="s">
        <v>1720</v>
      </c>
      <c r="G1451" t="s">
        <v>1924</v>
      </c>
      <c r="H1451" t="s">
        <v>6537</v>
      </c>
      <c r="I1451" t="s">
        <v>4463</v>
      </c>
      <c r="J1451" t="s">
        <v>6538</v>
      </c>
    </row>
    <row r="1452" spans="1:10" x14ac:dyDescent="0.25">
      <c r="A1452" t="s">
        <v>127</v>
      </c>
      <c r="B1452" s="1">
        <v>45730</v>
      </c>
      <c r="C1452" t="s">
        <v>1368</v>
      </c>
      <c r="D1452" t="s">
        <v>6542</v>
      </c>
      <c r="E1452">
        <v>3.5</v>
      </c>
      <c r="F1452" t="s">
        <v>1720</v>
      </c>
      <c r="G1452" t="s">
        <v>1924</v>
      </c>
      <c r="H1452" t="s">
        <v>6543</v>
      </c>
      <c r="I1452" t="s">
        <v>6544</v>
      </c>
      <c r="J1452" t="s">
        <v>6545</v>
      </c>
    </row>
    <row r="1453" spans="1:10" x14ac:dyDescent="0.25">
      <c r="A1453" t="s">
        <v>127</v>
      </c>
      <c r="B1453" s="1">
        <v>45730</v>
      </c>
      <c r="C1453" t="s">
        <v>1368</v>
      </c>
      <c r="D1453" t="s">
        <v>823</v>
      </c>
      <c r="E1453">
        <v>3.5</v>
      </c>
      <c r="F1453" t="s">
        <v>1720</v>
      </c>
      <c r="G1453" t="s">
        <v>1924</v>
      </c>
      <c r="H1453" t="s">
        <v>6554</v>
      </c>
      <c r="I1453" t="s">
        <v>6555</v>
      </c>
      <c r="J1453" t="s">
        <v>6556</v>
      </c>
    </row>
    <row r="1454" spans="1:10" x14ac:dyDescent="0.25">
      <c r="A1454" t="s">
        <v>127</v>
      </c>
      <c r="B1454" s="1">
        <v>45730</v>
      </c>
      <c r="C1454" t="s">
        <v>1368</v>
      </c>
      <c r="D1454" t="s">
        <v>843</v>
      </c>
      <c r="E1454">
        <v>3.5</v>
      </c>
      <c r="F1454" t="s">
        <v>1720</v>
      </c>
      <c r="G1454" t="s">
        <v>1924</v>
      </c>
      <c r="H1454" t="s">
        <v>6557</v>
      </c>
      <c r="I1454" t="s">
        <v>6558</v>
      </c>
      <c r="J1454" t="s">
        <v>6559</v>
      </c>
    </row>
    <row r="1455" spans="1:10" x14ac:dyDescent="0.25">
      <c r="A1455" t="s">
        <v>127</v>
      </c>
      <c r="B1455" s="1">
        <v>45728</v>
      </c>
      <c r="C1455" t="s">
        <v>1297</v>
      </c>
      <c r="D1455" t="s">
        <v>812</v>
      </c>
      <c r="E1455">
        <v>3.5</v>
      </c>
      <c r="F1455" t="s">
        <v>142</v>
      </c>
      <c r="G1455" t="s">
        <v>1925</v>
      </c>
      <c r="H1455" t="s">
        <v>6568</v>
      </c>
      <c r="I1455" t="s">
        <v>6569</v>
      </c>
      <c r="J1455" t="s">
        <v>6570</v>
      </c>
    </row>
    <row r="1456" spans="1:10" x14ac:dyDescent="0.25">
      <c r="A1456" t="s">
        <v>127</v>
      </c>
      <c r="B1456" s="1">
        <v>45728</v>
      </c>
      <c r="C1456" t="s">
        <v>1297</v>
      </c>
      <c r="D1456" t="s">
        <v>251</v>
      </c>
      <c r="E1456">
        <v>3.5</v>
      </c>
      <c r="F1456" t="s">
        <v>142</v>
      </c>
      <c r="G1456" t="s">
        <v>1925</v>
      </c>
      <c r="H1456" t="s">
        <v>6586</v>
      </c>
      <c r="I1456" t="s">
        <v>6566</v>
      </c>
      <c r="J1456" t="s">
        <v>6587</v>
      </c>
    </row>
    <row r="1457" spans="1:10" x14ac:dyDescent="0.25">
      <c r="A1457" t="s">
        <v>127</v>
      </c>
      <c r="B1457" s="1">
        <v>45728</v>
      </c>
      <c r="C1457" t="s">
        <v>1297</v>
      </c>
      <c r="D1457" t="s">
        <v>595</v>
      </c>
      <c r="E1457">
        <v>3.5</v>
      </c>
      <c r="F1457" t="s">
        <v>142</v>
      </c>
      <c r="G1457" t="s">
        <v>1925</v>
      </c>
      <c r="H1457" t="s">
        <v>6571</v>
      </c>
      <c r="I1457" t="s">
        <v>6572</v>
      </c>
      <c r="J1457" t="s">
        <v>6573</v>
      </c>
    </row>
    <row r="1458" spans="1:10" x14ac:dyDescent="0.25">
      <c r="A1458" t="s">
        <v>127</v>
      </c>
      <c r="B1458" s="1">
        <v>45728</v>
      </c>
      <c r="C1458" t="s">
        <v>1297</v>
      </c>
      <c r="D1458" t="s">
        <v>688</v>
      </c>
      <c r="E1458">
        <v>3.5</v>
      </c>
      <c r="F1458" t="s">
        <v>142</v>
      </c>
      <c r="G1458" t="s">
        <v>1925</v>
      </c>
      <c r="H1458" t="s">
        <v>6574</v>
      </c>
      <c r="I1458" t="s">
        <v>6575</v>
      </c>
      <c r="J1458" t="s">
        <v>6576</v>
      </c>
    </row>
    <row r="1459" spans="1:10" x14ac:dyDescent="0.25">
      <c r="A1459" t="s">
        <v>127</v>
      </c>
      <c r="B1459" s="1">
        <v>45728</v>
      </c>
      <c r="C1459" t="s">
        <v>1297</v>
      </c>
      <c r="D1459" t="s">
        <v>4227</v>
      </c>
      <c r="E1459">
        <v>3.5</v>
      </c>
      <c r="F1459" t="s">
        <v>142</v>
      </c>
      <c r="G1459" t="s">
        <v>1925</v>
      </c>
      <c r="H1459" t="s">
        <v>6577</v>
      </c>
      <c r="I1459" t="s">
        <v>6578</v>
      </c>
      <c r="J1459" t="s">
        <v>6579</v>
      </c>
    </row>
    <row r="1460" spans="1:10" x14ac:dyDescent="0.25">
      <c r="A1460" t="s">
        <v>127</v>
      </c>
      <c r="B1460" s="1">
        <v>45728</v>
      </c>
      <c r="C1460" t="s">
        <v>1297</v>
      </c>
      <c r="D1460" t="s">
        <v>1687</v>
      </c>
      <c r="E1460">
        <v>3.5</v>
      </c>
      <c r="F1460" t="s">
        <v>142</v>
      </c>
      <c r="G1460" t="s">
        <v>1925</v>
      </c>
      <c r="H1460" t="s">
        <v>6584</v>
      </c>
      <c r="I1460" t="s">
        <v>6585</v>
      </c>
      <c r="J1460" t="s">
        <v>6585</v>
      </c>
    </row>
    <row r="1461" spans="1:10" x14ac:dyDescent="0.25">
      <c r="A1461" t="s">
        <v>127</v>
      </c>
      <c r="B1461" s="1">
        <v>45728</v>
      </c>
      <c r="C1461" t="s">
        <v>1297</v>
      </c>
      <c r="D1461" t="s">
        <v>6564</v>
      </c>
      <c r="E1461">
        <v>3.5</v>
      </c>
      <c r="F1461" t="s">
        <v>142</v>
      </c>
      <c r="G1461" t="s">
        <v>1925</v>
      </c>
      <c r="H1461" t="s">
        <v>6565</v>
      </c>
      <c r="I1461" t="s">
        <v>6566</v>
      </c>
      <c r="J1461" t="s">
        <v>6567</v>
      </c>
    </row>
    <row r="1462" spans="1:10" x14ac:dyDescent="0.25">
      <c r="A1462" t="s">
        <v>127</v>
      </c>
      <c r="B1462" s="1">
        <v>45728</v>
      </c>
      <c r="C1462" t="s">
        <v>1297</v>
      </c>
      <c r="D1462" t="s">
        <v>4227</v>
      </c>
      <c r="E1462">
        <v>3.5</v>
      </c>
      <c r="F1462" t="s">
        <v>142</v>
      </c>
      <c r="G1462" t="s">
        <v>1925</v>
      </c>
      <c r="H1462" t="s">
        <v>6588</v>
      </c>
      <c r="I1462" t="s">
        <v>6589</v>
      </c>
      <c r="J1462" t="s">
        <v>6590</v>
      </c>
    </row>
    <row r="1463" spans="1:10" x14ac:dyDescent="0.25">
      <c r="A1463" t="s">
        <v>127</v>
      </c>
      <c r="B1463" s="1">
        <v>45728</v>
      </c>
      <c r="C1463" t="s">
        <v>1297</v>
      </c>
      <c r="D1463" t="s">
        <v>6580</v>
      </c>
      <c r="E1463">
        <v>3.5</v>
      </c>
      <c r="F1463" t="s">
        <v>142</v>
      </c>
      <c r="G1463" t="s">
        <v>1925</v>
      </c>
      <c r="H1463" t="s">
        <v>6581</v>
      </c>
      <c r="I1463" t="s">
        <v>6582</v>
      </c>
      <c r="J1463" t="s">
        <v>6583</v>
      </c>
    </row>
    <row r="1464" spans="1:10" x14ac:dyDescent="0.25">
      <c r="A1464" t="s">
        <v>127</v>
      </c>
      <c r="B1464" s="1">
        <v>45728</v>
      </c>
      <c r="C1464" t="s">
        <v>1297</v>
      </c>
      <c r="D1464" t="s">
        <v>559</v>
      </c>
      <c r="E1464">
        <v>3.5</v>
      </c>
      <c r="F1464" t="s">
        <v>142</v>
      </c>
      <c r="G1464" t="s">
        <v>1925</v>
      </c>
      <c r="H1464" t="s">
        <v>6591</v>
      </c>
      <c r="I1464" t="s">
        <v>6592</v>
      </c>
      <c r="J1464" t="s">
        <v>6593</v>
      </c>
    </row>
    <row r="1465" spans="1:10" x14ac:dyDescent="0.25">
      <c r="A1465" t="s">
        <v>127</v>
      </c>
      <c r="B1465" s="1">
        <v>45726</v>
      </c>
      <c r="C1465" t="s">
        <v>173</v>
      </c>
      <c r="D1465" t="s">
        <v>322</v>
      </c>
      <c r="E1465">
        <v>3.5</v>
      </c>
      <c r="F1465" t="s">
        <v>129</v>
      </c>
      <c r="G1465" t="s">
        <v>1926</v>
      </c>
      <c r="H1465" t="s">
        <v>2669</v>
      </c>
      <c r="I1465" t="s">
        <v>6597</v>
      </c>
      <c r="J1465" t="s">
        <v>6598</v>
      </c>
    </row>
    <row r="1466" spans="1:10" x14ac:dyDescent="0.25">
      <c r="A1466" t="s">
        <v>127</v>
      </c>
      <c r="B1466" s="1">
        <v>45726</v>
      </c>
      <c r="C1466" t="s">
        <v>173</v>
      </c>
      <c r="D1466" t="s">
        <v>436</v>
      </c>
      <c r="E1466">
        <v>3.5</v>
      </c>
      <c r="F1466" t="s">
        <v>129</v>
      </c>
      <c r="G1466" t="s">
        <v>1926</v>
      </c>
      <c r="H1466" t="s">
        <v>6599</v>
      </c>
      <c r="I1466" t="s">
        <v>3308</v>
      </c>
      <c r="J1466" t="s">
        <v>6600</v>
      </c>
    </row>
    <row r="1467" spans="1:10" x14ac:dyDescent="0.25">
      <c r="A1467" t="s">
        <v>127</v>
      </c>
      <c r="B1467" s="1">
        <v>45726</v>
      </c>
      <c r="C1467" t="s">
        <v>173</v>
      </c>
      <c r="D1467" t="s">
        <v>428</v>
      </c>
      <c r="E1467">
        <v>3.5</v>
      </c>
      <c r="F1467" t="s">
        <v>129</v>
      </c>
      <c r="G1467" t="s">
        <v>1926</v>
      </c>
      <c r="H1467" t="s">
        <v>6594</v>
      </c>
      <c r="I1467" t="s">
        <v>6595</v>
      </c>
      <c r="J1467" t="s">
        <v>6596</v>
      </c>
    </row>
    <row r="1468" spans="1:10" x14ac:dyDescent="0.25">
      <c r="A1468" t="s">
        <v>127</v>
      </c>
      <c r="B1468" s="1">
        <v>45726</v>
      </c>
      <c r="C1468" t="s">
        <v>173</v>
      </c>
      <c r="D1468" t="s">
        <v>723</v>
      </c>
      <c r="E1468">
        <v>3.5</v>
      </c>
      <c r="F1468" t="s">
        <v>129</v>
      </c>
      <c r="G1468" t="s">
        <v>1926</v>
      </c>
      <c r="H1468" t="s">
        <v>6604</v>
      </c>
      <c r="I1468" t="s">
        <v>6605</v>
      </c>
      <c r="J1468" t="s">
        <v>6606</v>
      </c>
    </row>
    <row r="1469" spans="1:10" x14ac:dyDescent="0.25">
      <c r="A1469" t="s">
        <v>127</v>
      </c>
      <c r="B1469" s="1">
        <v>45726</v>
      </c>
      <c r="C1469" t="s">
        <v>173</v>
      </c>
      <c r="D1469" t="s">
        <v>487</v>
      </c>
      <c r="E1469">
        <v>3.5</v>
      </c>
      <c r="F1469" t="s">
        <v>129</v>
      </c>
      <c r="G1469" t="s">
        <v>1926</v>
      </c>
      <c r="H1469" t="s">
        <v>6601</v>
      </c>
      <c r="I1469" t="s">
        <v>6602</v>
      </c>
      <c r="J1469" t="s">
        <v>6603</v>
      </c>
    </row>
    <row r="1470" spans="1:10" x14ac:dyDescent="0.25">
      <c r="A1470" t="s">
        <v>127</v>
      </c>
      <c r="B1470" s="1">
        <v>45726</v>
      </c>
      <c r="C1470" t="s">
        <v>173</v>
      </c>
      <c r="D1470" t="s">
        <v>3325</v>
      </c>
      <c r="E1470">
        <v>3.5</v>
      </c>
      <c r="F1470" t="s">
        <v>129</v>
      </c>
      <c r="G1470" t="s">
        <v>1926</v>
      </c>
      <c r="H1470" t="s">
        <v>6611</v>
      </c>
      <c r="I1470" t="s">
        <v>6612</v>
      </c>
      <c r="J1470" t="s">
        <v>6613</v>
      </c>
    </row>
    <row r="1471" spans="1:10" x14ac:dyDescent="0.25">
      <c r="A1471" t="s">
        <v>127</v>
      </c>
      <c r="B1471" s="1">
        <v>45726</v>
      </c>
      <c r="C1471" t="s">
        <v>173</v>
      </c>
      <c r="D1471" t="s">
        <v>6607</v>
      </c>
      <c r="E1471">
        <v>3.5</v>
      </c>
      <c r="F1471" t="s">
        <v>129</v>
      </c>
      <c r="G1471" t="s">
        <v>1926</v>
      </c>
      <c r="H1471" t="s">
        <v>6608</v>
      </c>
      <c r="I1471" t="s">
        <v>6609</v>
      </c>
      <c r="J1471" t="s">
        <v>6610</v>
      </c>
    </row>
    <row r="1472" spans="1:10" x14ac:dyDescent="0.25">
      <c r="A1472" t="s">
        <v>127</v>
      </c>
      <c r="B1472" s="1">
        <v>45727</v>
      </c>
      <c r="C1472" t="s">
        <v>173</v>
      </c>
      <c r="D1472" t="s">
        <v>1636</v>
      </c>
      <c r="E1472">
        <v>0</v>
      </c>
      <c r="F1472" t="s">
        <v>129</v>
      </c>
      <c r="G1472" t="s">
        <v>1927</v>
      </c>
      <c r="H1472" t="s">
        <v>6624</v>
      </c>
      <c r="I1472" t="s">
        <v>6625</v>
      </c>
      <c r="J1472" t="s">
        <v>6626</v>
      </c>
    </row>
    <row r="1473" spans="1:10" x14ac:dyDescent="0.25">
      <c r="A1473" t="s">
        <v>127</v>
      </c>
      <c r="B1473" s="1">
        <v>45727</v>
      </c>
      <c r="C1473" t="s">
        <v>173</v>
      </c>
      <c r="D1473" t="s">
        <v>723</v>
      </c>
      <c r="E1473">
        <v>3.5</v>
      </c>
      <c r="F1473" t="s">
        <v>129</v>
      </c>
      <c r="G1473" t="s">
        <v>1927</v>
      </c>
      <c r="H1473" t="s">
        <v>6614</v>
      </c>
      <c r="I1473" t="s">
        <v>6615</v>
      </c>
      <c r="J1473" t="s">
        <v>6616</v>
      </c>
    </row>
    <row r="1474" spans="1:10" x14ac:dyDescent="0.25">
      <c r="A1474" t="s">
        <v>127</v>
      </c>
      <c r="B1474" s="1">
        <v>45727</v>
      </c>
      <c r="C1474" t="s">
        <v>173</v>
      </c>
      <c r="D1474" t="s">
        <v>6620</v>
      </c>
      <c r="E1474">
        <v>3.5</v>
      </c>
      <c r="F1474" t="s">
        <v>129</v>
      </c>
      <c r="G1474" t="s">
        <v>1927</v>
      </c>
      <c r="H1474" t="s">
        <v>6621</v>
      </c>
      <c r="I1474" t="s">
        <v>6622</v>
      </c>
      <c r="J1474" t="s">
        <v>6623</v>
      </c>
    </row>
    <row r="1475" spans="1:10" x14ac:dyDescent="0.25">
      <c r="A1475" t="s">
        <v>127</v>
      </c>
      <c r="B1475" s="1">
        <v>45727</v>
      </c>
      <c r="C1475" t="s">
        <v>173</v>
      </c>
      <c r="D1475" t="s">
        <v>316</v>
      </c>
      <c r="E1475">
        <v>3.5</v>
      </c>
      <c r="F1475" t="s">
        <v>129</v>
      </c>
      <c r="G1475" t="s">
        <v>1927</v>
      </c>
      <c r="H1475" t="s">
        <v>6617</v>
      </c>
      <c r="I1475" t="s">
        <v>6618</v>
      </c>
      <c r="J1475" t="s">
        <v>6619</v>
      </c>
    </row>
    <row r="1476" spans="1:10" x14ac:dyDescent="0.25">
      <c r="A1476" t="s">
        <v>127</v>
      </c>
      <c r="B1476" s="1">
        <v>45728</v>
      </c>
      <c r="C1476" t="s">
        <v>173</v>
      </c>
      <c r="D1476" t="s">
        <v>784</v>
      </c>
      <c r="E1476">
        <v>3.5</v>
      </c>
      <c r="F1476" t="s">
        <v>129</v>
      </c>
      <c r="G1476" t="s">
        <v>1928</v>
      </c>
      <c r="H1476" t="s">
        <v>5275</v>
      </c>
      <c r="I1476" t="s">
        <v>6640</v>
      </c>
      <c r="J1476" t="s">
        <v>6645</v>
      </c>
    </row>
    <row r="1477" spans="1:10" x14ac:dyDescent="0.25">
      <c r="A1477" t="s">
        <v>127</v>
      </c>
      <c r="B1477" s="1">
        <v>45728</v>
      </c>
      <c r="C1477" t="s">
        <v>173</v>
      </c>
      <c r="D1477" t="s">
        <v>682</v>
      </c>
      <c r="E1477">
        <v>3.5</v>
      </c>
      <c r="F1477" t="s">
        <v>129</v>
      </c>
      <c r="G1477" t="s">
        <v>1928</v>
      </c>
      <c r="H1477" t="s">
        <v>6630</v>
      </c>
      <c r="I1477" t="s">
        <v>6631</v>
      </c>
      <c r="J1477" t="s">
        <v>6632</v>
      </c>
    </row>
    <row r="1478" spans="1:10" x14ac:dyDescent="0.25">
      <c r="A1478" t="s">
        <v>127</v>
      </c>
      <c r="B1478" s="1">
        <v>45728</v>
      </c>
      <c r="C1478" t="s">
        <v>173</v>
      </c>
      <c r="D1478" t="s">
        <v>4459</v>
      </c>
      <c r="E1478">
        <v>3.5</v>
      </c>
      <c r="F1478" t="s">
        <v>129</v>
      </c>
      <c r="G1478" t="s">
        <v>1928</v>
      </c>
      <c r="H1478" t="s">
        <v>6627</v>
      </c>
      <c r="I1478" t="s">
        <v>6628</v>
      </c>
      <c r="J1478" t="s">
        <v>6629</v>
      </c>
    </row>
    <row r="1479" spans="1:10" x14ac:dyDescent="0.25">
      <c r="A1479" t="s">
        <v>127</v>
      </c>
      <c r="B1479" s="1">
        <v>45728</v>
      </c>
      <c r="C1479" t="s">
        <v>173</v>
      </c>
      <c r="D1479" t="s">
        <v>275</v>
      </c>
      <c r="E1479">
        <v>3.5</v>
      </c>
      <c r="F1479" t="s">
        <v>129</v>
      </c>
      <c r="G1479" t="s">
        <v>1928</v>
      </c>
      <c r="H1479" t="s">
        <v>6649</v>
      </c>
      <c r="I1479" t="s">
        <v>6650</v>
      </c>
      <c r="J1479" t="s">
        <v>6651</v>
      </c>
    </row>
    <row r="1480" spans="1:10" x14ac:dyDescent="0.25">
      <c r="A1480" t="s">
        <v>127</v>
      </c>
      <c r="B1480" s="1">
        <v>45728</v>
      </c>
      <c r="C1480" t="s">
        <v>173</v>
      </c>
      <c r="D1480" t="s">
        <v>267</v>
      </c>
      <c r="E1480">
        <v>3.5</v>
      </c>
      <c r="F1480" t="s">
        <v>129</v>
      </c>
      <c r="G1480" t="s">
        <v>1928</v>
      </c>
      <c r="H1480" t="s">
        <v>6633</v>
      </c>
      <c r="I1480" t="s">
        <v>6634</v>
      </c>
      <c r="J1480" t="s">
        <v>6635</v>
      </c>
    </row>
    <row r="1481" spans="1:10" x14ac:dyDescent="0.25">
      <c r="A1481" t="s">
        <v>127</v>
      </c>
      <c r="B1481" s="1">
        <v>45728</v>
      </c>
      <c r="C1481" t="s">
        <v>173</v>
      </c>
      <c r="D1481" t="s">
        <v>835</v>
      </c>
      <c r="E1481">
        <v>3.5</v>
      </c>
      <c r="F1481" t="s">
        <v>129</v>
      </c>
      <c r="G1481" t="s">
        <v>1928</v>
      </c>
      <c r="H1481" t="s">
        <v>6646</v>
      </c>
      <c r="I1481" t="s">
        <v>6647</v>
      </c>
      <c r="J1481" t="s">
        <v>6648</v>
      </c>
    </row>
    <row r="1482" spans="1:10" x14ac:dyDescent="0.25">
      <c r="A1482" t="s">
        <v>127</v>
      </c>
      <c r="B1482" s="1">
        <v>45728</v>
      </c>
      <c r="C1482" t="s">
        <v>173</v>
      </c>
      <c r="D1482" t="s">
        <v>302</v>
      </c>
      <c r="E1482">
        <v>3.5</v>
      </c>
      <c r="F1482" t="s">
        <v>129</v>
      </c>
      <c r="G1482" t="s">
        <v>1928</v>
      </c>
      <c r="H1482" t="s">
        <v>6639</v>
      </c>
      <c r="I1482" t="s">
        <v>6640</v>
      </c>
      <c r="J1482" t="s">
        <v>6641</v>
      </c>
    </row>
    <row r="1483" spans="1:10" x14ac:dyDescent="0.25">
      <c r="A1483" t="s">
        <v>127</v>
      </c>
      <c r="B1483" s="1">
        <v>45728</v>
      </c>
      <c r="C1483" t="s">
        <v>173</v>
      </c>
      <c r="D1483" t="s">
        <v>898</v>
      </c>
      <c r="E1483">
        <v>3.5</v>
      </c>
      <c r="F1483" t="s">
        <v>129</v>
      </c>
      <c r="G1483" t="s">
        <v>1928</v>
      </c>
      <c r="H1483" t="s">
        <v>6652</v>
      </c>
      <c r="I1483" t="s">
        <v>6653</v>
      </c>
      <c r="J1483" t="s">
        <v>6654</v>
      </c>
    </row>
    <row r="1484" spans="1:10" x14ac:dyDescent="0.25">
      <c r="A1484" t="s">
        <v>127</v>
      </c>
      <c r="B1484" s="1">
        <v>45728</v>
      </c>
      <c r="C1484" t="s">
        <v>173</v>
      </c>
      <c r="D1484" t="s">
        <v>6159</v>
      </c>
      <c r="E1484">
        <v>3.5</v>
      </c>
      <c r="F1484" t="s">
        <v>129</v>
      </c>
      <c r="G1484" t="s">
        <v>1928</v>
      </c>
      <c r="H1484" t="s">
        <v>3195</v>
      </c>
      <c r="I1484" t="s">
        <v>6589</v>
      </c>
      <c r="J1484" t="s">
        <v>6655</v>
      </c>
    </row>
    <row r="1485" spans="1:10" x14ac:dyDescent="0.25">
      <c r="A1485" t="s">
        <v>127</v>
      </c>
      <c r="B1485" s="1">
        <v>45728</v>
      </c>
      <c r="C1485" t="s">
        <v>173</v>
      </c>
      <c r="D1485" t="s">
        <v>260</v>
      </c>
      <c r="E1485">
        <v>3.5</v>
      </c>
      <c r="F1485" t="s">
        <v>129</v>
      </c>
      <c r="G1485" t="s">
        <v>1928</v>
      </c>
      <c r="H1485" t="s">
        <v>6636</v>
      </c>
      <c r="I1485" t="s">
        <v>6637</v>
      </c>
      <c r="J1485" t="s">
        <v>6638</v>
      </c>
    </row>
    <row r="1486" spans="1:10" x14ac:dyDescent="0.25">
      <c r="A1486" t="s">
        <v>127</v>
      </c>
      <c r="B1486" s="1">
        <v>45728</v>
      </c>
      <c r="C1486" t="s">
        <v>173</v>
      </c>
      <c r="D1486" t="s">
        <v>347</v>
      </c>
      <c r="E1486">
        <v>3.5</v>
      </c>
      <c r="F1486" t="s">
        <v>129</v>
      </c>
      <c r="G1486" t="s">
        <v>1928</v>
      </c>
      <c r="H1486" t="s">
        <v>6642</v>
      </c>
      <c r="I1486" t="s">
        <v>6643</v>
      </c>
      <c r="J1486" t="s">
        <v>6644</v>
      </c>
    </row>
    <row r="1487" spans="1:10" x14ac:dyDescent="0.25">
      <c r="A1487" t="s">
        <v>127</v>
      </c>
      <c r="B1487" s="1">
        <v>45730</v>
      </c>
      <c r="C1487" t="s">
        <v>173</v>
      </c>
      <c r="D1487" t="s">
        <v>776</v>
      </c>
      <c r="E1487">
        <v>3.5</v>
      </c>
      <c r="F1487" t="s">
        <v>129</v>
      </c>
      <c r="G1487" t="s">
        <v>1929</v>
      </c>
      <c r="H1487" t="s">
        <v>6679</v>
      </c>
      <c r="I1487" t="s">
        <v>6680</v>
      </c>
      <c r="J1487" t="s">
        <v>6681</v>
      </c>
    </row>
    <row r="1488" spans="1:10" x14ac:dyDescent="0.25">
      <c r="A1488" t="s">
        <v>127</v>
      </c>
      <c r="B1488" s="1">
        <v>45730</v>
      </c>
      <c r="C1488" t="s">
        <v>173</v>
      </c>
      <c r="D1488" t="s">
        <v>6662</v>
      </c>
      <c r="E1488">
        <v>0</v>
      </c>
      <c r="F1488" t="s">
        <v>129</v>
      </c>
      <c r="G1488" t="s">
        <v>1929</v>
      </c>
      <c r="H1488" t="s">
        <v>6663</v>
      </c>
      <c r="I1488" t="s">
        <v>6664</v>
      </c>
      <c r="J1488" t="s">
        <v>6665</v>
      </c>
    </row>
    <row r="1489" spans="1:10" x14ac:dyDescent="0.25">
      <c r="A1489" t="s">
        <v>127</v>
      </c>
      <c r="B1489" s="1">
        <v>45730</v>
      </c>
      <c r="C1489" t="s">
        <v>173</v>
      </c>
      <c r="D1489" t="s">
        <v>6682</v>
      </c>
      <c r="E1489">
        <v>3.5</v>
      </c>
      <c r="F1489" t="s">
        <v>129</v>
      </c>
      <c r="G1489" t="s">
        <v>1929</v>
      </c>
      <c r="H1489" t="s">
        <v>6683</v>
      </c>
      <c r="I1489" t="s">
        <v>6684</v>
      </c>
      <c r="J1489" t="s">
        <v>6685</v>
      </c>
    </row>
    <row r="1490" spans="1:10" x14ac:dyDescent="0.25">
      <c r="A1490" t="s">
        <v>127</v>
      </c>
      <c r="B1490" s="1">
        <v>45730</v>
      </c>
      <c r="C1490" t="s">
        <v>173</v>
      </c>
      <c r="D1490" t="s">
        <v>570</v>
      </c>
      <c r="E1490">
        <v>3.5</v>
      </c>
      <c r="F1490" t="s">
        <v>129</v>
      </c>
      <c r="G1490" t="s">
        <v>1929</v>
      </c>
      <c r="H1490" t="s">
        <v>6672</v>
      </c>
      <c r="I1490" t="s">
        <v>6673</v>
      </c>
      <c r="J1490" t="s">
        <v>6674</v>
      </c>
    </row>
    <row r="1491" spans="1:10" x14ac:dyDescent="0.25">
      <c r="A1491" t="s">
        <v>127</v>
      </c>
      <c r="B1491" s="1">
        <v>45730</v>
      </c>
      <c r="C1491" t="s">
        <v>173</v>
      </c>
      <c r="D1491" t="s">
        <v>818</v>
      </c>
      <c r="E1491">
        <v>3.5</v>
      </c>
      <c r="F1491" t="s">
        <v>129</v>
      </c>
      <c r="G1491" t="s">
        <v>1929</v>
      </c>
      <c r="H1491" t="s">
        <v>6656</v>
      </c>
      <c r="I1491" t="s">
        <v>6657</v>
      </c>
      <c r="J1491" t="s">
        <v>6658</v>
      </c>
    </row>
    <row r="1492" spans="1:10" x14ac:dyDescent="0.25">
      <c r="A1492" t="s">
        <v>127</v>
      </c>
      <c r="B1492" s="1">
        <v>45730</v>
      </c>
      <c r="C1492" t="s">
        <v>173</v>
      </c>
      <c r="D1492" t="s">
        <v>640</v>
      </c>
      <c r="E1492">
        <v>3.5</v>
      </c>
      <c r="F1492" t="s">
        <v>129</v>
      </c>
      <c r="G1492" t="s">
        <v>1929</v>
      </c>
      <c r="H1492" t="s">
        <v>6669</v>
      </c>
      <c r="I1492" t="s">
        <v>6670</v>
      </c>
      <c r="J1492" t="s">
        <v>6671</v>
      </c>
    </row>
    <row r="1493" spans="1:10" x14ac:dyDescent="0.25">
      <c r="A1493" t="s">
        <v>127</v>
      </c>
      <c r="B1493" s="1">
        <v>45730</v>
      </c>
      <c r="C1493" t="s">
        <v>173</v>
      </c>
      <c r="D1493" t="s">
        <v>1467</v>
      </c>
      <c r="E1493">
        <v>3.5</v>
      </c>
      <c r="F1493" t="s">
        <v>129</v>
      </c>
      <c r="G1493" t="s">
        <v>1929</v>
      </c>
      <c r="H1493" t="s">
        <v>6666</v>
      </c>
      <c r="I1493" t="s">
        <v>6667</v>
      </c>
      <c r="J1493" t="s">
        <v>6668</v>
      </c>
    </row>
    <row r="1494" spans="1:10" x14ac:dyDescent="0.25">
      <c r="A1494" t="s">
        <v>127</v>
      </c>
      <c r="B1494" s="1">
        <v>45730</v>
      </c>
      <c r="C1494" t="s">
        <v>173</v>
      </c>
      <c r="D1494" t="s">
        <v>6675</v>
      </c>
      <c r="E1494">
        <v>0</v>
      </c>
      <c r="F1494" t="s">
        <v>129</v>
      </c>
      <c r="G1494" t="s">
        <v>1929</v>
      </c>
      <c r="H1494" t="s">
        <v>6676</v>
      </c>
      <c r="I1494" t="s">
        <v>6677</v>
      </c>
      <c r="J1494" t="s">
        <v>6678</v>
      </c>
    </row>
    <row r="1495" spans="1:10" x14ac:dyDescent="0.25">
      <c r="A1495" t="s">
        <v>127</v>
      </c>
      <c r="B1495" s="1">
        <v>45730</v>
      </c>
      <c r="C1495" t="s">
        <v>173</v>
      </c>
      <c r="D1495" t="s">
        <v>6659</v>
      </c>
      <c r="E1495">
        <v>0</v>
      </c>
      <c r="F1495" t="s">
        <v>129</v>
      </c>
      <c r="G1495" t="s">
        <v>1929</v>
      </c>
      <c r="H1495" t="s">
        <v>6660</v>
      </c>
      <c r="I1495" t="s">
        <v>6661</v>
      </c>
      <c r="J1495" t="s">
        <v>6661</v>
      </c>
    </row>
    <row r="1496" spans="1:10" x14ac:dyDescent="0.25">
      <c r="A1496" t="s">
        <v>128</v>
      </c>
      <c r="B1496" s="1">
        <v>45734</v>
      </c>
      <c r="C1496" t="s">
        <v>136</v>
      </c>
      <c r="D1496" t="s">
        <v>259</v>
      </c>
      <c r="E1496">
        <v>3.5</v>
      </c>
      <c r="F1496" t="s">
        <v>137</v>
      </c>
      <c r="G1496" t="s">
        <v>1930</v>
      </c>
      <c r="H1496" t="s">
        <v>6689</v>
      </c>
      <c r="I1496" t="s">
        <v>6697</v>
      </c>
      <c r="J1496" t="s">
        <v>6698</v>
      </c>
    </row>
    <row r="1497" spans="1:10" x14ac:dyDescent="0.25">
      <c r="A1497" t="s">
        <v>128</v>
      </c>
      <c r="B1497" s="1">
        <v>45734</v>
      </c>
      <c r="C1497" t="s">
        <v>136</v>
      </c>
      <c r="D1497" t="s">
        <v>1477</v>
      </c>
      <c r="E1497">
        <v>3.5</v>
      </c>
      <c r="F1497" t="s">
        <v>137</v>
      </c>
      <c r="G1497" t="s">
        <v>1930</v>
      </c>
      <c r="H1497" t="s">
        <v>6686</v>
      </c>
      <c r="I1497" t="s">
        <v>6687</v>
      </c>
      <c r="J1497" t="s">
        <v>6688</v>
      </c>
    </row>
    <row r="1498" spans="1:10" x14ac:dyDescent="0.25">
      <c r="A1498" t="s">
        <v>128</v>
      </c>
      <c r="B1498" s="1">
        <v>45734</v>
      </c>
      <c r="C1498" t="s">
        <v>136</v>
      </c>
      <c r="D1498" t="s">
        <v>6704</v>
      </c>
      <c r="E1498">
        <v>3.5</v>
      </c>
      <c r="F1498" t="s">
        <v>137</v>
      </c>
      <c r="G1498" t="s">
        <v>1930</v>
      </c>
      <c r="H1498" t="s">
        <v>6705</v>
      </c>
      <c r="I1498" t="s">
        <v>6706</v>
      </c>
      <c r="J1498" t="s">
        <v>6707</v>
      </c>
    </row>
    <row r="1499" spans="1:10" x14ac:dyDescent="0.25">
      <c r="A1499" t="s">
        <v>128</v>
      </c>
      <c r="B1499" s="1">
        <v>45734</v>
      </c>
      <c r="C1499" t="s">
        <v>136</v>
      </c>
      <c r="D1499" t="s">
        <v>295</v>
      </c>
      <c r="E1499">
        <v>3.5</v>
      </c>
      <c r="F1499" t="s">
        <v>137</v>
      </c>
      <c r="G1499" t="s">
        <v>1930</v>
      </c>
      <c r="H1499" t="s">
        <v>6692</v>
      </c>
      <c r="I1499" t="s">
        <v>6693</v>
      </c>
      <c r="J1499" t="s">
        <v>6694</v>
      </c>
    </row>
    <row r="1500" spans="1:10" x14ac:dyDescent="0.25">
      <c r="A1500" t="s">
        <v>128</v>
      </c>
      <c r="B1500" s="1">
        <v>45734</v>
      </c>
      <c r="C1500" t="s">
        <v>136</v>
      </c>
      <c r="D1500" t="s">
        <v>797</v>
      </c>
      <c r="E1500">
        <v>3.5</v>
      </c>
      <c r="F1500" t="s">
        <v>137</v>
      </c>
      <c r="G1500" t="s">
        <v>1930</v>
      </c>
      <c r="H1500" t="s">
        <v>6689</v>
      </c>
      <c r="I1500" t="s">
        <v>6695</v>
      </c>
      <c r="J1500" t="s">
        <v>6696</v>
      </c>
    </row>
    <row r="1501" spans="1:10" x14ac:dyDescent="0.25">
      <c r="A1501" t="s">
        <v>128</v>
      </c>
      <c r="B1501" s="1">
        <v>45734</v>
      </c>
      <c r="C1501" t="s">
        <v>136</v>
      </c>
      <c r="D1501" t="s">
        <v>205</v>
      </c>
      <c r="E1501">
        <v>3.5</v>
      </c>
      <c r="F1501" t="s">
        <v>137</v>
      </c>
      <c r="G1501" t="s">
        <v>1930</v>
      </c>
      <c r="H1501" t="s">
        <v>6708</v>
      </c>
      <c r="I1501" t="s">
        <v>6709</v>
      </c>
      <c r="J1501" t="s">
        <v>6710</v>
      </c>
    </row>
    <row r="1502" spans="1:10" x14ac:dyDescent="0.25">
      <c r="A1502" t="s">
        <v>128</v>
      </c>
      <c r="B1502" s="1">
        <v>45734</v>
      </c>
      <c r="C1502" t="s">
        <v>136</v>
      </c>
      <c r="D1502" t="s">
        <v>6201</v>
      </c>
      <c r="E1502">
        <v>3.5</v>
      </c>
      <c r="F1502" t="s">
        <v>137</v>
      </c>
      <c r="G1502" t="s">
        <v>1930</v>
      </c>
      <c r="H1502" t="s">
        <v>6701</v>
      </c>
      <c r="I1502" t="s">
        <v>6702</v>
      </c>
      <c r="J1502" t="s">
        <v>6703</v>
      </c>
    </row>
    <row r="1503" spans="1:10" x14ac:dyDescent="0.25">
      <c r="A1503" t="s">
        <v>128</v>
      </c>
      <c r="B1503" s="1">
        <v>45734</v>
      </c>
      <c r="C1503" t="s">
        <v>136</v>
      </c>
      <c r="D1503" t="s">
        <v>733</v>
      </c>
      <c r="E1503">
        <v>3.5</v>
      </c>
      <c r="F1503" t="s">
        <v>137</v>
      </c>
      <c r="G1503" t="s">
        <v>1930</v>
      </c>
      <c r="H1503" t="s">
        <v>6689</v>
      </c>
      <c r="I1503" t="s">
        <v>6690</v>
      </c>
      <c r="J1503" t="s">
        <v>6691</v>
      </c>
    </row>
    <row r="1504" spans="1:10" x14ac:dyDescent="0.25">
      <c r="A1504" t="s">
        <v>128</v>
      </c>
      <c r="B1504" s="1">
        <v>45734</v>
      </c>
      <c r="C1504" t="s">
        <v>136</v>
      </c>
      <c r="D1504" t="s">
        <v>232</v>
      </c>
      <c r="E1504">
        <v>3.5</v>
      </c>
      <c r="F1504" t="s">
        <v>137</v>
      </c>
      <c r="G1504" t="s">
        <v>1930</v>
      </c>
      <c r="H1504" t="s">
        <v>6699</v>
      </c>
      <c r="I1504" t="s">
        <v>6700</v>
      </c>
      <c r="J1504" t="s">
        <v>6700</v>
      </c>
    </row>
    <row r="1505" spans="1:10" x14ac:dyDescent="0.25">
      <c r="A1505" t="s">
        <v>128</v>
      </c>
      <c r="B1505" s="1">
        <v>45735</v>
      </c>
      <c r="C1505" t="s">
        <v>136</v>
      </c>
      <c r="D1505" t="s">
        <v>233</v>
      </c>
      <c r="E1505">
        <v>3.5</v>
      </c>
      <c r="F1505" t="s">
        <v>137</v>
      </c>
      <c r="G1505" t="s">
        <v>1931</v>
      </c>
      <c r="H1505" t="s">
        <v>6736</v>
      </c>
      <c r="I1505" t="s">
        <v>6737</v>
      </c>
      <c r="J1505" t="s">
        <v>6738</v>
      </c>
    </row>
    <row r="1506" spans="1:10" x14ac:dyDescent="0.25">
      <c r="A1506" t="s">
        <v>128</v>
      </c>
      <c r="B1506" s="1">
        <v>45735</v>
      </c>
      <c r="C1506" t="s">
        <v>136</v>
      </c>
      <c r="D1506" t="s">
        <v>725</v>
      </c>
      <c r="E1506">
        <v>3.5</v>
      </c>
      <c r="F1506" t="s">
        <v>137</v>
      </c>
      <c r="G1506" t="s">
        <v>1931</v>
      </c>
      <c r="H1506" t="s">
        <v>6714</v>
      </c>
      <c r="I1506" t="s">
        <v>6715</v>
      </c>
      <c r="J1506" t="s">
        <v>6716</v>
      </c>
    </row>
    <row r="1507" spans="1:10" x14ac:dyDescent="0.25">
      <c r="A1507" t="s">
        <v>128</v>
      </c>
      <c r="B1507" s="1">
        <v>45735</v>
      </c>
      <c r="C1507" t="s">
        <v>136</v>
      </c>
      <c r="D1507" t="s">
        <v>1567</v>
      </c>
      <c r="E1507">
        <v>3.5</v>
      </c>
      <c r="F1507" t="s">
        <v>137</v>
      </c>
      <c r="G1507" t="s">
        <v>1931</v>
      </c>
      <c r="H1507" t="s">
        <v>6711</v>
      </c>
      <c r="I1507" t="s">
        <v>6712</v>
      </c>
      <c r="J1507" t="s">
        <v>6713</v>
      </c>
    </row>
    <row r="1508" spans="1:10" x14ac:dyDescent="0.25">
      <c r="A1508" t="s">
        <v>128</v>
      </c>
      <c r="B1508" s="1">
        <v>45735</v>
      </c>
      <c r="C1508" t="s">
        <v>136</v>
      </c>
      <c r="D1508" t="s">
        <v>278</v>
      </c>
      <c r="E1508">
        <v>3.5</v>
      </c>
      <c r="F1508" t="s">
        <v>137</v>
      </c>
      <c r="G1508" t="s">
        <v>1931</v>
      </c>
      <c r="H1508" t="s">
        <v>6724</v>
      </c>
      <c r="I1508" t="s">
        <v>6725</v>
      </c>
      <c r="J1508" t="s">
        <v>6726</v>
      </c>
    </row>
    <row r="1509" spans="1:10" x14ac:dyDescent="0.25">
      <c r="A1509" t="s">
        <v>128</v>
      </c>
      <c r="B1509" s="1">
        <v>45735</v>
      </c>
      <c r="C1509" t="s">
        <v>136</v>
      </c>
      <c r="D1509" t="s">
        <v>343</v>
      </c>
      <c r="E1509">
        <v>3.5</v>
      </c>
      <c r="F1509" t="s">
        <v>137</v>
      </c>
      <c r="G1509" t="s">
        <v>1931</v>
      </c>
      <c r="H1509" t="s">
        <v>6717</v>
      </c>
      <c r="I1509" t="s">
        <v>6718</v>
      </c>
      <c r="J1509" t="s">
        <v>6719</v>
      </c>
    </row>
    <row r="1510" spans="1:10" x14ac:dyDescent="0.25">
      <c r="A1510" t="s">
        <v>128</v>
      </c>
      <c r="B1510" s="1">
        <v>45735</v>
      </c>
      <c r="C1510" t="s">
        <v>136</v>
      </c>
      <c r="D1510" t="s">
        <v>6720</v>
      </c>
      <c r="E1510">
        <v>3.5</v>
      </c>
      <c r="F1510" t="s">
        <v>137</v>
      </c>
      <c r="G1510" t="s">
        <v>1931</v>
      </c>
      <c r="H1510" t="s">
        <v>6721</v>
      </c>
      <c r="I1510" t="s">
        <v>6722</v>
      </c>
      <c r="J1510" t="s">
        <v>6723</v>
      </c>
    </row>
    <row r="1511" spans="1:10" x14ac:dyDescent="0.25">
      <c r="A1511" t="s">
        <v>128</v>
      </c>
      <c r="B1511" s="1">
        <v>45735</v>
      </c>
      <c r="C1511" t="s">
        <v>136</v>
      </c>
      <c r="D1511" t="s">
        <v>6727</v>
      </c>
      <c r="E1511">
        <v>7</v>
      </c>
      <c r="F1511" t="s">
        <v>137</v>
      </c>
      <c r="G1511" t="s">
        <v>1931</v>
      </c>
      <c r="H1511" t="s">
        <v>6728</v>
      </c>
      <c r="I1511" t="s">
        <v>6729</v>
      </c>
      <c r="J1511" t="s">
        <v>6730</v>
      </c>
    </row>
    <row r="1512" spans="1:10" x14ac:dyDescent="0.25">
      <c r="A1512" t="s">
        <v>128</v>
      </c>
      <c r="B1512" s="1">
        <v>45735</v>
      </c>
      <c r="C1512" t="s">
        <v>136</v>
      </c>
      <c r="D1512" t="s">
        <v>451</v>
      </c>
      <c r="E1512">
        <v>3.5</v>
      </c>
      <c r="F1512" t="s">
        <v>137</v>
      </c>
      <c r="G1512" t="s">
        <v>1931</v>
      </c>
      <c r="H1512" t="s">
        <v>6731</v>
      </c>
      <c r="I1512" t="s">
        <v>6732</v>
      </c>
      <c r="J1512" t="s">
        <v>6733</v>
      </c>
    </row>
    <row r="1513" spans="1:10" x14ac:dyDescent="0.25">
      <c r="A1513" t="s">
        <v>128</v>
      </c>
      <c r="B1513" s="1">
        <v>45735</v>
      </c>
      <c r="C1513" t="s">
        <v>136</v>
      </c>
      <c r="D1513" t="s">
        <v>1436</v>
      </c>
      <c r="E1513">
        <v>3.5</v>
      </c>
      <c r="F1513" t="s">
        <v>137</v>
      </c>
      <c r="G1513" t="s">
        <v>1931</v>
      </c>
      <c r="H1513" t="s">
        <v>6746</v>
      </c>
      <c r="I1513" t="s">
        <v>6725</v>
      </c>
      <c r="J1513" t="s">
        <v>6747</v>
      </c>
    </row>
    <row r="1514" spans="1:10" x14ac:dyDescent="0.25">
      <c r="A1514" t="s">
        <v>128</v>
      </c>
      <c r="B1514" s="1">
        <v>45735</v>
      </c>
      <c r="C1514" t="s">
        <v>136</v>
      </c>
      <c r="D1514" t="s">
        <v>6742</v>
      </c>
      <c r="E1514">
        <v>3.5</v>
      </c>
      <c r="F1514" t="s">
        <v>137</v>
      </c>
      <c r="G1514" t="s">
        <v>1931</v>
      </c>
      <c r="H1514" t="s">
        <v>6743</v>
      </c>
      <c r="I1514" t="s">
        <v>6744</v>
      </c>
      <c r="J1514" t="s">
        <v>6745</v>
      </c>
    </row>
    <row r="1515" spans="1:10" x14ac:dyDescent="0.25">
      <c r="A1515" t="s">
        <v>128</v>
      </c>
      <c r="B1515" s="1">
        <v>45735</v>
      </c>
      <c r="C1515" t="s">
        <v>136</v>
      </c>
      <c r="D1515" t="s">
        <v>626</v>
      </c>
      <c r="E1515">
        <v>3.5</v>
      </c>
      <c r="F1515" t="s">
        <v>137</v>
      </c>
      <c r="G1515" t="s">
        <v>1931</v>
      </c>
      <c r="H1515" t="s">
        <v>6734</v>
      </c>
      <c r="I1515" t="s">
        <v>6735</v>
      </c>
      <c r="J1515" t="s">
        <v>6735</v>
      </c>
    </row>
    <row r="1516" spans="1:10" x14ac:dyDescent="0.25">
      <c r="A1516" t="s">
        <v>128</v>
      </c>
      <c r="B1516" s="1">
        <v>45735</v>
      </c>
      <c r="C1516" t="s">
        <v>136</v>
      </c>
      <c r="D1516" t="s">
        <v>735</v>
      </c>
      <c r="E1516">
        <v>3.5</v>
      </c>
      <c r="F1516" t="s">
        <v>137</v>
      </c>
      <c r="G1516" t="s">
        <v>1931</v>
      </c>
      <c r="H1516" t="s">
        <v>6739</v>
      </c>
      <c r="I1516" t="s">
        <v>6740</v>
      </c>
      <c r="J1516" t="s">
        <v>6741</v>
      </c>
    </row>
    <row r="1517" spans="1:10" x14ac:dyDescent="0.25">
      <c r="A1517" t="s">
        <v>128</v>
      </c>
      <c r="B1517" s="1">
        <v>45737</v>
      </c>
      <c r="C1517" t="s">
        <v>136</v>
      </c>
      <c r="D1517" t="s">
        <v>1437</v>
      </c>
      <c r="E1517">
        <v>3.5</v>
      </c>
      <c r="F1517" t="s">
        <v>137</v>
      </c>
      <c r="G1517" t="s">
        <v>1932</v>
      </c>
      <c r="H1517" t="s">
        <v>6785</v>
      </c>
      <c r="I1517" t="s">
        <v>6786</v>
      </c>
      <c r="J1517" t="s">
        <v>6786</v>
      </c>
    </row>
    <row r="1518" spans="1:10" x14ac:dyDescent="0.25">
      <c r="A1518" t="s">
        <v>128</v>
      </c>
      <c r="B1518" s="1">
        <v>45737</v>
      </c>
      <c r="C1518" t="s">
        <v>136</v>
      </c>
      <c r="D1518" t="s">
        <v>734</v>
      </c>
      <c r="E1518">
        <v>3.5</v>
      </c>
      <c r="F1518" t="s">
        <v>137</v>
      </c>
      <c r="G1518" t="s">
        <v>1932</v>
      </c>
      <c r="H1518" t="s">
        <v>6757</v>
      </c>
      <c r="I1518" t="s">
        <v>6758</v>
      </c>
      <c r="J1518" t="s">
        <v>6759</v>
      </c>
    </row>
    <row r="1519" spans="1:10" x14ac:dyDescent="0.25">
      <c r="A1519" t="s">
        <v>128</v>
      </c>
      <c r="B1519" s="1">
        <v>45737</v>
      </c>
      <c r="C1519" t="s">
        <v>136</v>
      </c>
      <c r="D1519" t="s">
        <v>783</v>
      </c>
      <c r="E1519">
        <v>3.5</v>
      </c>
      <c r="F1519" t="s">
        <v>137</v>
      </c>
      <c r="G1519" t="s">
        <v>1932</v>
      </c>
      <c r="H1519" t="s">
        <v>6782</v>
      </c>
      <c r="I1519" t="s">
        <v>6783</v>
      </c>
      <c r="J1519" t="s">
        <v>6784</v>
      </c>
    </row>
    <row r="1520" spans="1:10" x14ac:dyDescent="0.25">
      <c r="A1520" t="s">
        <v>128</v>
      </c>
      <c r="B1520" s="1">
        <v>45737</v>
      </c>
      <c r="C1520" t="s">
        <v>136</v>
      </c>
      <c r="D1520" t="s">
        <v>6122</v>
      </c>
      <c r="E1520">
        <v>3.5</v>
      </c>
      <c r="F1520" t="s">
        <v>137</v>
      </c>
      <c r="G1520" t="s">
        <v>1932</v>
      </c>
      <c r="H1520" t="s">
        <v>6787</v>
      </c>
      <c r="I1520" t="s">
        <v>6788</v>
      </c>
      <c r="J1520" t="s">
        <v>6789</v>
      </c>
    </row>
    <row r="1521" spans="1:10" x14ac:dyDescent="0.25">
      <c r="A1521" t="s">
        <v>128</v>
      </c>
      <c r="B1521" s="1">
        <v>45737</v>
      </c>
      <c r="C1521" t="s">
        <v>136</v>
      </c>
      <c r="D1521" t="s">
        <v>653</v>
      </c>
      <c r="E1521">
        <v>3.5</v>
      </c>
      <c r="F1521" t="s">
        <v>137</v>
      </c>
      <c r="G1521" t="s">
        <v>1932</v>
      </c>
      <c r="H1521" t="s">
        <v>6771</v>
      </c>
      <c r="I1521" t="s">
        <v>6772</v>
      </c>
      <c r="J1521" t="s">
        <v>6773</v>
      </c>
    </row>
    <row r="1522" spans="1:10" x14ac:dyDescent="0.25">
      <c r="A1522" t="s">
        <v>128</v>
      </c>
      <c r="B1522" s="1">
        <v>45737</v>
      </c>
      <c r="C1522" t="s">
        <v>136</v>
      </c>
      <c r="D1522" t="s">
        <v>873</v>
      </c>
      <c r="E1522">
        <v>3.5</v>
      </c>
      <c r="F1522" t="s">
        <v>137</v>
      </c>
      <c r="G1522" t="s">
        <v>1932</v>
      </c>
      <c r="H1522" t="s">
        <v>6751</v>
      </c>
      <c r="I1522" t="s">
        <v>6752</v>
      </c>
      <c r="J1522" t="s">
        <v>6753</v>
      </c>
    </row>
    <row r="1523" spans="1:10" x14ac:dyDescent="0.25">
      <c r="A1523" t="s">
        <v>128</v>
      </c>
      <c r="B1523" s="1">
        <v>45737</v>
      </c>
      <c r="C1523" t="s">
        <v>136</v>
      </c>
      <c r="D1523" t="s">
        <v>795</v>
      </c>
      <c r="E1523">
        <v>3.5</v>
      </c>
      <c r="F1523" t="s">
        <v>137</v>
      </c>
      <c r="G1523" t="s">
        <v>1932</v>
      </c>
      <c r="H1523" t="s">
        <v>6776</v>
      </c>
      <c r="I1523" t="s">
        <v>6777</v>
      </c>
      <c r="J1523" t="s">
        <v>6778</v>
      </c>
    </row>
    <row r="1524" spans="1:10" x14ac:dyDescent="0.25">
      <c r="A1524" t="s">
        <v>128</v>
      </c>
      <c r="B1524" s="1">
        <v>45737</v>
      </c>
      <c r="C1524" t="s">
        <v>136</v>
      </c>
      <c r="D1524" t="s">
        <v>464</v>
      </c>
      <c r="E1524">
        <v>3.5</v>
      </c>
      <c r="F1524" t="s">
        <v>137</v>
      </c>
      <c r="G1524" t="s">
        <v>1932</v>
      </c>
      <c r="H1524" t="s">
        <v>6765</v>
      </c>
      <c r="I1524" t="s">
        <v>6774</v>
      </c>
      <c r="J1524" t="s">
        <v>6775</v>
      </c>
    </row>
    <row r="1525" spans="1:10" x14ac:dyDescent="0.25">
      <c r="A1525" t="s">
        <v>128</v>
      </c>
      <c r="B1525" s="1">
        <v>45737</v>
      </c>
      <c r="C1525" t="s">
        <v>136</v>
      </c>
      <c r="D1525" t="s">
        <v>1679</v>
      </c>
      <c r="E1525">
        <v>0</v>
      </c>
      <c r="F1525" t="s">
        <v>137</v>
      </c>
      <c r="G1525" t="s">
        <v>1932</v>
      </c>
      <c r="H1525" t="s">
        <v>6779</v>
      </c>
      <c r="I1525" t="s">
        <v>6780</v>
      </c>
      <c r="J1525" t="s">
        <v>6781</v>
      </c>
    </row>
    <row r="1526" spans="1:10" x14ac:dyDescent="0.25">
      <c r="A1526" t="s">
        <v>128</v>
      </c>
      <c r="B1526" s="1">
        <v>45737</v>
      </c>
      <c r="C1526" t="s">
        <v>136</v>
      </c>
      <c r="D1526" t="s">
        <v>877</v>
      </c>
      <c r="E1526">
        <v>3.5</v>
      </c>
      <c r="F1526" t="s">
        <v>137</v>
      </c>
      <c r="G1526" t="s">
        <v>1932</v>
      </c>
      <c r="H1526" t="s">
        <v>6768</v>
      </c>
      <c r="I1526" t="s">
        <v>6769</v>
      </c>
      <c r="J1526" t="s">
        <v>6770</v>
      </c>
    </row>
    <row r="1527" spans="1:10" x14ac:dyDescent="0.25">
      <c r="A1527" t="s">
        <v>128</v>
      </c>
      <c r="B1527" s="1">
        <v>45737</v>
      </c>
      <c r="C1527" t="s">
        <v>136</v>
      </c>
      <c r="D1527" t="s">
        <v>1519</v>
      </c>
      <c r="E1527">
        <v>3.5</v>
      </c>
      <c r="F1527" t="s">
        <v>137</v>
      </c>
      <c r="G1527" t="s">
        <v>1932</v>
      </c>
      <c r="H1527" t="s">
        <v>6748</v>
      </c>
      <c r="I1527" t="s">
        <v>6749</v>
      </c>
      <c r="J1527" t="s">
        <v>6750</v>
      </c>
    </row>
    <row r="1528" spans="1:10" x14ac:dyDescent="0.25">
      <c r="A1528" t="s">
        <v>128</v>
      </c>
      <c r="B1528" s="1">
        <v>45737</v>
      </c>
      <c r="C1528" t="s">
        <v>136</v>
      </c>
      <c r="D1528" t="s">
        <v>6760</v>
      </c>
      <c r="E1528">
        <v>3.5</v>
      </c>
      <c r="F1528" t="s">
        <v>137</v>
      </c>
      <c r="G1528" t="s">
        <v>1932</v>
      </c>
      <c r="H1528" t="s">
        <v>6761</v>
      </c>
      <c r="I1528" t="s">
        <v>6762</v>
      </c>
      <c r="J1528" t="s">
        <v>6763</v>
      </c>
    </row>
    <row r="1529" spans="1:10" x14ac:dyDescent="0.25">
      <c r="A1529" t="s">
        <v>128</v>
      </c>
      <c r="B1529" s="1">
        <v>45737</v>
      </c>
      <c r="C1529" t="s">
        <v>136</v>
      </c>
      <c r="D1529" t="s">
        <v>759</v>
      </c>
      <c r="E1529">
        <v>3.5</v>
      </c>
      <c r="F1529" t="s">
        <v>137</v>
      </c>
      <c r="G1529" t="s">
        <v>1932</v>
      </c>
      <c r="H1529" t="s">
        <v>6754</v>
      </c>
      <c r="I1529" t="s">
        <v>6755</v>
      </c>
      <c r="J1529" t="s">
        <v>6756</v>
      </c>
    </row>
    <row r="1530" spans="1:10" x14ac:dyDescent="0.25">
      <c r="A1530" t="s">
        <v>128</v>
      </c>
      <c r="B1530" s="1">
        <v>45737</v>
      </c>
      <c r="C1530" t="s">
        <v>136</v>
      </c>
      <c r="D1530" t="s">
        <v>6764</v>
      </c>
      <c r="E1530">
        <v>3.5</v>
      </c>
      <c r="F1530" t="s">
        <v>137</v>
      </c>
      <c r="G1530" t="s">
        <v>1932</v>
      </c>
      <c r="H1530" t="s">
        <v>6765</v>
      </c>
      <c r="I1530" t="s">
        <v>6766</v>
      </c>
      <c r="J1530" t="s">
        <v>6767</v>
      </c>
    </row>
    <row r="1531" spans="1:10" x14ac:dyDescent="0.25">
      <c r="A1531" t="s">
        <v>128</v>
      </c>
      <c r="B1531" s="1">
        <v>45738</v>
      </c>
      <c r="C1531" t="s">
        <v>136</v>
      </c>
      <c r="D1531" t="s">
        <v>6799</v>
      </c>
      <c r="E1531">
        <v>3.5</v>
      </c>
      <c r="F1531" t="s">
        <v>137</v>
      </c>
      <c r="G1531" t="s">
        <v>1933</v>
      </c>
      <c r="H1531" t="s">
        <v>6800</v>
      </c>
      <c r="I1531" t="s">
        <v>6801</v>
      </c>
      <c r="J1531" t="s">
        <v>6802</v>
      </c>
    </row>
    <row r="1532" spans="1:10" x14ac:dyDescent="0.25">
      <c r="A1532" t="s">
        <v>128</v>
      </c>
      <c r="B1532" s="1">
        <v>45738</v>
      </c>
      <c r="C1532" t="s">
        <v>136</v>
      </c>
      <c r="D1532" t="s">
        <v>606</v>
      </c>
      <c r="E1532">
        <v>3.5</v>
      </c>
      <c r="F1532" t="s">
        <v>137</v>
      </c>
      <c r="G1532" t="s">
        <v>1933</v>
      </c>
      <c r="H1532" t="s">
        <v>6793</v>
      </c>
      <c r="I1532" t="s">
        <v>6794</v>
      </c>
      <c r="J1532" t="s">
        <v>6795</v>
      </c>
    </row>
    <row r="1533" spans="1:10" x14ac:dyDescent="0.25">
      <c r="A1533" t="s">
        <v>128</v>
      </c>
      <c r="B1533" s="1">
        <v>45738</v>
      </c>
      <c r="C1533" t="s">
        <v>136</v>
      </c>
      <c r="D1533" t="s">
        <v>1554</v>
      </c>
      <c r="E1533">
        <v>3.5</v>
      </c>
      <c r="F1533" t="s">
        <v>137</v>
      </c>
      <c r="G1533" t="s">
        <v>1933</v>
      </c>
      <c r="H1533" t="s">
        <v>6790</v>
      </c>
      <c r="I1533" t="s">
        <v>6791</v>
      </c>
      <c r="J1533" t="s">
        <v>6792</v>
      </c>
    </row>
    <row r="1534" spans="1:10" x14ac:dyDescent="0.25">
      <c r="A1534" t="s">
        <v>128</v>
      </c>
      <c r="B1534" s="1">
        <v>45738</v>
      </c>
      <c r="C1534" t="s">
        <v>136</v>
      </c>
      <c r="D1534" t="s">
        <v>848</v>
      </c>
      <c r="E1534">
        <v>3.5</v>
      </c>
      <c r="F1534" t="s">
        <v>137</v>
      </c>
      <c r="G1534" t="s">
        <v>1933</v>
      </c>
      <c r="H1534" t="s">
        <v>6803</v>
      </c>
      <c r="I1534" t="s">
        <v>6804</v>
      </c>
      <c r="J1534" t="s">
        <v>6805</v>
      </c>
    </row>
    <row r="1535" spans="1:10" x14ac:dyDescent="0.25">
      <c r="A1535" t="s">
        <v>128</v>
      </c>
      <c r="B1535" s="1">
        <v>45738</v>
      </c>
      <c r="C1535" t="s">
        <v>136</v>
      </c>
      <c r="D1535" t="s">
        <v>780</v>
      </c>
      <c r="E1535">
        <v>3.5</v>
      </c>
      <c r="F1535" t="s">
        <v>137</v>
      </c>
      <c r="G1535" t="s">
        <v>1933</v>
      </c>
      <c r="H1535" t="s">
        <v>6796</v>
      </c>
      <c r="I1535" t="s">
        <v>6797</v>
      </c>
      <c r="J1535" t="s">
        <v>6798</v>
      </c>
    </row>
    <row r="1536" spans="1:10" x14ac:dyDescent="0.25">
      <c r="A1536" t="s">
        <v>128</v>
      </c>
      <c r="B1536" s="1">
        <v>45738</v>
      </c>
      <c r="C1536" t="s">
        <v>136</v>
      </c>
      <c r="D1536" t="s">
        <v>400</v>
      </c>
      <c r="E1536">
        <v>3.5</v>
      </c>
      <c r="F1536" t="s">
        <v>137</v>
      </c>
      <c r="G1536" t="s">
        <v>1933</v>
      </c>
      <c r="H1536" t="s">
        <v>6816</v>
      </c>
      <c r="I1536" t="s">
        <v>6817</v>
      </c>
      <c r="J1536" t="s">
        <v>6818</v>
      </c>
    </row>
    <row r="1537" spans="1:10" x14ac:dyDescent="0.25">
      <c r="A1537" t="s">
        <v>128</v>
      </c>
      <c r="B1537" s="1">
        <v>45738</v>
      </c>
      <c r="C1537" t="s">
        <v>136</v>
      </c>
      <c r="D1537" t="s">
        <v>6809</v>
      </c>
      <c r="E1537">
        <v>3.5</v>
      </c>
      <c r="F1537" t="s">
        <v>137</v>
      </c>
      <c r="G1537" t="s">
        <v>1933</v>
      </c>
      <c r="H1537" t="s">
        <v>6810</v>
      </c>
      <c r="I1537" t="s">
        <v>6811</v>
      </c>
      <c r="J1537" t="s">
        <v>6812</v>
      </c>
    </row>
    <row r="1538" spans="1:10" x14ac:dyDescent="0.25">
      <c r="A1538" t="s">
        <v>128</v>
      </c>
      <c r="B1538" s="1">
        <v>45738</v>
      </c>
      <c r="C1538" t="s">
        <v>136</v>
      </c>
      <c r="D1538" t="s">
        <v>1457</v>
      </c>
      <c r="E1538">
        <v>3.5</v>
      </c>
      <c r="F1538" t="s">
        <v>137</v>
      </c>
      <c r="G1538" t="s">
        <v>1933</v>
      </c>
      <c r="H1538" t="s">
        <v>6806</v>
      </c>
      <c r="I1538" t="s">
        <v>6807</v>
      </c>
      <c r="J1538" t="s">
        <v>6808</v>
      </c>
    </row>
    <row r="1539" spans="1:10" x14ac:dyDescent="0.25">
      <c r="A1539" t="s">
        <v>128</v>
      </c>
      <c r="B1539" s="1">
        <v>45738</v>
      </c>
      <c r="C1539" t="s">
        <v>136</v>
      </c>
      <c r="D1539" t="s">
        <v>786</v>
      </c>
      <c r="E1539">
        <v>3.5</v>
      </c>
      <c r="F1539" t="s">
        <v>137</v>
      </c>
      <c r="G1539" t="s">
        <v>1933</v>
      </c>
      <c r="H1539" t="s">
        <v>6813</v>
      </c>
      <c r="I1539" t="s">
        <v>6814</v>
      </c>
      <c r="J1539" t="s">
        <v>6815</v>
      </c>
    </row>
    <row r="1540" spans="1:10" x14ac:dyDescent="0.25">
      <c r="A1540" t="s">
        <v>128</v>
      </c>
      <c r="B1540" s="1">
        <v>45735</v>
      </c>
      <c r="C1540" t="s">
        <v>234</v>
      </c>
      <c r="D1540" t="s">
        <v>885</v>
      </c>
      <c r="E1540">
        <v>0</v>
      </c>
      <c r="F1540" t="s">
        <v>153</v>
      </c>
      <c r="G1540" t="s">
        <v>1934</v>
      </c>
      <c r="H1540" t="s">
        <v>6819</v>
      </c>
      <c r="I1540" t="s">
        <v>6820</v>
      </c>
      <c r="J1540" t="s">
        <v>6821</v>
      </c>
    </row>
    <row r="1541" spans="1:10" x14ac:dyDescent="0.25">
      <c r="A1541" t="s">
        <v>128</v>
      </c>
      <c r="B1541" s="1">
        <v>45735</v>
      </c>
      <c r="C1541" t="s">
        <v>234</v>
      </c>
      <c r="D1541" t="s">
        <v>1681</v>
      </c>
      <c r="E1541">
        <v>3.5</v>
      </c>
      <c r="F1541" t="s">
        <v>153</v>
      </c>
      <c r="G1541" t="s">
        <v>1934</v>
      </c>
      <c r="H1541" t="s">
        <v>6841</v>
      </c>
      <c r="I1541" t="s">
        <v>6842</v>
      </c>
      <c r="J1541" t="s">
        <v>6843</v>
      </c>
    </row>
    <row r="1542" spans="1:10" x14ac:dyDescent="0.25">
      <c r="A1542" t="s">
        <v>128</v>
      </c>
      <c r="B1542" s="1">
        <v>45735</v>
      </c>
      <c r="C1542" t="s">
        <v>234</v>
      </c>
      <c r="D1542" t="s">
        <v>6825</v>
      </c>
      <c r="E1542">
        <v>3.5</v>
      </c>
      <c r="F1542" t="s">
        <v>153</v>
      </c>
      <c r="G1542" t="s">
        <v>1934</v>
      </c>
      <c r="H1542" t="s">
        <v>6826</v>
      </c>
      <c r="I1542" t="s">
        <v>6827</v>
      </c>
      <c r="J1542" t="s">
        <v>6827</v>
      </c>
    </row>
    <row r="1543" spans="1:10" x14ac:dyDescent="0.25">
      <c r="A1543" t="s">
        <v>128</v>
      </c>
      <c r="B1543" s="1">
        <v>45735</v>
      </c>
      <c r="C1543" t="s">
        <v>234</v>
      </c>
      <c r="D1543" t="s">
        <v>6837</v>
      </c>
      <c r="E1543">
        <v>3.5</v>
      </c>
      <c r="F1543" t="s">
        <v>153</v>
      </c>
      <c r="G1543" t="s">
        <v>1934</v>
      </c>
      <c r="H1543" t="s">
        <v>6838</v>
      </c>
      <c r="I1543" t="s">
        <v>6839</v>
      </c>
      <c r="J1543" t="s">
        <v>6840</v>
      </c>
    </row>
    <row r="1544" spans="1:10" x14ac:dyDescent="0.25">
      <c r="A1544" t="s">
        <v>128</v>
      </c>
      <c r="B1544" s="1">
        <v>45735</v>
      </c>
      <c r="C1544" t="s">
        <v>234</v>
      </c>
      <c r="D1544" t="s">
        <v>585</v>
      </c>
      <c r="E1544">
        <v>3.5</v>
      </c>
      <c r="F1544" t="s">
        <v>153</v>
      </c>
      <c r="G1544" t="s">
        <v>1934</v>
      </c>
      <c r="H1544" t="s">
        <v>6847</v>
      </c>
      <c r="I1544" t="s">
        <v>6848</v>
      </c>
      <c r="J1544" t="s">
        <v>6848</v>
      </c>
    </row>
    <row r="1545" spans="1:10" x14ac:dyDescent="0.25">
      <c r="A1545" t="s">
        <v>128</v>
      </c>
      <c r="B1545" s="1">
        <v>45735</v>
      </c>
      <c r="C1545" t="s">
        <v>234</v>
      </c>
      <c r="D1545" t="s">
        <v>1484</v>
      </c>
      <c r="E1545">
        <v>3.5</v>
      </c>
      <c r="F1545" t="s">
        <v>153</v>
      </c>
      <c r="G1545" t="s">
        <v>1934</v>
      </c>
      <c r="H1545" t="s">
        <v>6832</v>
      </c>
      <c r="I1545" t="s">
        <v>6833</v>
      </c>
      <c r="J1545" t="s">
        <v>6833</v>
      </c>
    </row>
    <row r="1546" spans="1:10" x14ac:dyDescent="0.25">
      <c r="A1546" t="s">
        <v>128</v>
      </c>
      <c r="B1546" s="1">
        <v>45735</v>
      </c>
      <c r="C1546" t="s">
        <v>234</v>
      </c>
      <c r="D1546" t="s">
        <v>313</v>
      </c>
      <c r="E1546">
        <v>3.5</v>
      </c>
      <c r="F1546" t="s">
        <v>153</v>
      </c>
      <c r="G1546" t="s">
        <v>1934</v>
      </c>
      <c r="H1546" t="s">
        <v>6822</v>
      </c>
      <c r="I1546" t="s">
        <v>6823</v>
      </c>
      <c r="J1546" t="s">
        <v>6824</v>
      </c>
    </row>
    <row r="1547" spans="1:10" x14ac:dyDescent="0.25">
      <c r="A1547" t="s">
        <v>128</v>
      </c>
      <c r="B1547" s="1">
        <v>45735</v>
      </c>
      <c r="C1547" t="s">
        <v>234</v>
      </c>
      <c r="D1547" t="s">
        <v>1573</v>
      </c>
      <c r="E1547">
        <v>3.5</v>
      </c>
      <c r="F1547" t="s">
        <v>153</v>
      </c>
      <c r="G1547" t="s">
        <v>1934</v>
      </c>
      <c r="H1547" t="s">
        <v>6834</v>
      </c>
      <c r="I1547" t="s">
        <v>6835</v>
      </c>
      <c r="J1547" t="s">
        <v>6836</v>
      </c>
    </row>
    <row r="1548" spans="1:10" x14ac:dyDescent="0.25">
      <c r="A1548" t="s">
        <v>128</v>
      </c>
      <c r="B1548" s="1">
        <v>45735</v>
      </c>
      <c r="C1548" t="s">
        <v>234</v>
      </c>
      <c r="D1548" t="s">
        <v>3208</v>
      </c>
      <c r="E1548">
        <v>3.5</v>
      </c>
      <c r="F1548" t="s">
        <v>153</v>
      </c>
      <c r="G1548" t="s">
        <v>1934</v>
      </c>
      <c r="H1548" t="s">
        <v>6844</v>
      </c>
      <c r="I1548" t="s">
        <v>6845</v>
      </c>
      <c r="J1548" t="s">
        <v>6846</v>
      </c>
    </row>
    <row r="1549" spans="1:10" x14ac:dyDescent="0.25">
      <c r="A1549" t="s">
        <v>128</v>
      </c>
      <c r="B1549" s="1">
        <v>45735</v>
      </c>
      <c r="C1549" t="s">
        <v>234</v>
      </c>
      <c r="D1549" t="s">
        <v>6828</v>
      </c>
      <c r="E1549">
        <v>3.5</v>
      </c>
      <c r="F1549" t="s">
        <v>153</v>
      </c>
      <c r="G1549" t="s">
        <v>1934</v>
      </c>
      <c r="H1549" t="s">
        <v>6829</v>
      </c>
      <c r="I1549" t="s">
        <v>6830</v>
      </c>
      <c r="J1549" t="s">
        <v>6831</v>
      </c>
    </row>
    <row r="1550" spans="1:10" x14ac:dyDescent="0.25">
      <c r="A1550" t="s">
        <v>128</v>
      </c>
      <c r="B1550" s="1">
        <v>45736</v>
      </c>
      <c r="C1550" t="s">
        <v>234</v>
      </c>
      <c r="D1550" t="s">
        <v>849</v>
      </c>
      <c r="E1550">
        <v>3.5</v>
      </c>
      <c r="F1550" t="s">
        <v>153</v>
      </c>
      <c r="G1550" t="s">
        <v>1935</v>
      </c>
      <c r="H1550" t="s">
        <v>6864</v>
      </c>
      <c r="I1550" t="s">
        <v>6865</v>
      </c>
      <c r="J1550" t="s">
        <v>6866</v>
      </c>
    </row>
    <row r="1551" spans="1:10" x14ac:dyDescent="0.25">
      <c r="A1551" t="s">
        <v>128</v>
      </c>
      <c r="B1551" s="1">
        <v>45736</v>
      </c>
      <c r="C1551" t="s">
        <v>234</v>
      </c>
      <c r="D1551" t="s">
        <v>744</v>
      </c>
      <c r="E1551">
        <v>3.5</v>
      </c>
      <c r="F1551" t="s">
        <v>153</v>
      </c>
      <c r="G1551" t="s">
        <v>1935</v>
      </c>
      <c r="H1551" t="s">
        <v>6852</v>
      </c>
      <c r="I1551" t="s">
        <v>6853</v>
      </c>
      <c r="J1551" t="s">
        <v>6854</v>
      </c>
    </row>
    <row r="1552" spans="1:10" x14ac:dyDescent="0.25">
      <c r="A1552" t="s">
        <v>128</v>
      </c>
      <c r="B1552" s="1">
        <v>45736</v>
      </c>
      <c r="C1552" t="s">
        <v>234</v>
      </c>
      <c r="D1552" t="s">
        <v>1506</v>
      </c>
      <c r="E1552">
        <v>3.5</v>
      </c>
      <c r="F1552" t="s">
        <v>153</v>
      </c>
      <c r="G1552" t="s">
        <v>1935</v>
      </c>
      <c r="H1552" t="s">
        <v>6849</v>
      </c>
      <c r="I1552" t="s">
        <v>6850</v>
      </c>
      <c r="J1552" t="s">
        <v>6851</v>
      </c>
    </row>
    <row r="1553" spans="1:10" x14ac:dyDescent="0.25">
      <c r="A1553" t="s">
        <v>128</v>
      </c>
      <c r="B1553" s="1">
        <v>45736</v>
      </c>
      <c r="C1553" t="s">
        <v>234</v>
      </c>
      <c r="D1553" t="s">
        <v>926</v>
      </c>
      <c r="E1553">
        <v>7</v>
      </c>
      <c r="F1553" t="s">
        <v>153</v>
      </c>
      <c r="G1553" t="s">
        <v>1935</v>
      </c>
      <c r="H1553" t="s">
        <v>6861</v>
      </c>
      <c r="I1553" t="s">
        <v>6862</v>
      </c>
      <c r="J1553" t="s">
        <v>6863</v>
      </c>
    </row>
    <row r="1554" spans="1:10" x14ac:dyDescent="0.25">
      <c r="A1554" t="s">
        <v>128</v>
      </c>
      <c r="B1554" s="1">
        <v>45736</v>
      </c>
      <c r="C1554" t="s">
        <v>234</v>
      </c>
      <c r="D1554" t="s">
        <v>503</v>
      </c>
      <c r="E1554">
        <v>3.5</v>
      </c>
      <c r="F1554" t="s">
        <v>153</v>
      </c>
      <c r="G1554" t="s">
        <v>1935</v>
      </c>
      <c r="H1554" t="s">
        <v>6855</v>
      </c>
      <c r="I1554" t="s">
        <v>6856</v>
      </c>
      <c r="J1554" t="s">
        <v>6857</v>
      </c>
    </row>
    <row r="1555" spans="1:10" x14ac:dyDescent="0.25">
      <c r="A1555" t="s">
        <v>128</v>
      </c>
      <c r="B1555" s="1">
        <v>45736</v>
      </c>
      <c r="C1555" t="s">
        <v>234</v>
      </c>
      <c r="D1555" t="s">
        <v>514</v>
      </c>
      <c r="E1555">
        <v>0</v>
      </c>
      <c r="F1555" t="s">
        <v>153</v>
      </c>
      <c r="G1555" t="s">
        <v>1935</v>
      </c>
      <c r="H1555" t="s">
        <v>6858</v>
      </c>
      <c r="I1555" t="s">
        <v>6859</v>
      </c>
      <c r="J1555" t="s">
        <v>6860</v>
      </c>
    </row>
    <row r="1556" spans="1:10" x14ac:dyDescent="0.25">
      <c r="A1556" t="s">
        <v>128</v>
      </c>
      <c r="B1556" s="1">
        <v>45736</v>
      </c>
      <c r="C1556" t="s">
        <v>234</v>
      </c>
      <c r="D1556" t="s">
        <v>6867</v>
      </c>
      <c r="E1556">
        <v>0</v>
      </c>
      <c r="F1556" t="s">
        <v>153</v>
      </c>
      <c r="G1556" t="s">
        <v>1935</v>
      </c>
      <c r="H1556" t="s">
        <v>6868</v>
      </c>
      <c r="I1556" t="s">
        <v>6869</v>
      </c>
      <c r="J1556" t="s">
        <v>6870</v>
      </c>
    </row>
    <row r="1557" spans="1:10" x14ac:dyDescent="0.25">
      <c r="A1557" t="s">
        <v>128</v>
      </c>
      <c r="B1557" s="1">
        <v>45737</v>
      </c>
      <c r="C1557" t="s">
        <v>234</v>
      </c>
      <c r="D1557" t="s">
        <v>6889</v>
      </c>
      <c r="E1557">
        <v>3.5</v>
      </c>
      <c r="F1557" t="s">
        <v>153</v>
      </c>
      <c r="G1557" t="s">
        <v>1936</v>
      </c>
      <c r="H1557" t="s">
        <v>6890</v>
      </c>
      <c r="I1557" t="s">
        <v>6891</v>
      </c>
      <c r="J1557" t="s">
        <v>6892</v>
      </c>
    </row>
    <row r="1558" spans="1:10" x14ac:dyDescent="0.25">
      <c r="A1558" t="s">
        <v>128</v>
      </c>
      <c r="B1558" s="1">
        <v>45737</v>
      </c>
      <c r="C1558" t="s">
        <v>234</v>
      </c>
      <c r="D1558" t="s">
        <v>1693</v>
      </c>
      <c r="E1558">
        <v>3.5</v>
      </c>
      <c r="F1558" t="s">
        <v>153</v>
      </c>
      <c r="G1558" t="s">
        <v>1936</v>
      </c>
      <c r="H1558" t="s">
        <v>6896</v>
      </c>
      <c r="I1558" t="s">
        <v>6897</v>
      </c>
      <c r="J1558" t="s">
        <v>6898</v>
      </c>
    </row>
    <row r="1559" spans="1:10" x14ac:dyDescent="0.25">
      <c r="A1559" t="s">
        <v>128</v>
      </c>
      <c r="B1559" s="1">
        <v>45737</v>
      </c>
      <c r="C1559" t="s">
        <v>234</v>
      </c>
      <c r="D1559" t="s">
        <v>367</v>
      </c>
      <c r="E1559">
        <v>3.5</v>
      </c>
      <c r="F1559" t="s">
        <v>153</v>
      </c>
      <c r="G1559" t="s">
        <v>1936</v>
      </c>
      <c r="H1559" t="s">
        <v>6877</v>
      </c>
      <c r="I1559" t="s">
        <v>6878</v>
      </c>
      <c r="J1559" t="s">
        <v>6879</v>
      </c>
    </row>
    <row r="1560" spans="1:10" x14ac:dyDescent="0.25">
      <c r="A1560" t="s">
        <v>128</v>
      </c>
      <c r="B1560" s="1">
        <v>45737</v>
      </c>
      <c r="C1560" t="s">
        <v>234</v>
      </c>
      <c r="D1560" t="s">
        <v>331</v>
      </c>
      <c r="E1560">
        <v>0</v>
      </c>
      <c r="F1560" t="s">
        <v>153</v>
      </c>
      <c r="G1560" t="s">
        <v>1936</v>
      </c>
      <c r="H1560" t="s">
        <v>6874</v>
      </c>
      <c r="I1560" t="s">
        <v>6875</v>
      </c>
      <c r="J1560" t="s">
        <v>6876</v>
      </c>
    </row>
    <row r="1561" spans="1:10" x14ac:dyDescent="0.25">
      <c r="A1561" t="s">
        <v>128</v>
      </c>
      <c r="B1561" s="1">
        <v>45737</v>
      </c>
      <c r="C1561" t="s">
        <v>234</v>
      </c>
      <c r="D1561" t="s">
        <v>386</v>
      </c>
      <c r="E1561">
        <v>3.5</v>
      </c>
      <c r="F1561" t="s">
        <v>153</v>
      </c>
      <c r="G1561" t="s">
        <v>1936</v>
      </c>
      <c r="H1561" t="s">
        <v>6880</v>
      </c>
      <c r="I1561" t="s">
        <v>6881</v>
      </c>
      <c r="J1561" t="s">
        <v>6882</v>
      </c>
    </row>
    <row r="1562" spans="1:10" x14ac:dyDescent="0.25">
      <c r="A1562" t="s">
        <v>128</v>
      </c>
      <c r="B1562" s="1">
        <v>45737</v>
      </c>
      <c r="C1562" t="s">
        <v>234</v>
      </c>
      <c r="D1562" t="s">
        <v>914</v>
      </c>
      <c r="E1562">
        <v>3.5</v>
      </c>
      <c r="F1562" t="s">
        <v>153</v>
      </c>
      <c r="G1562" t="s">
        <v>1936</v>
      </c>
      <c r="H1562" t="s">
        <v>6886</v>
      </c>
      <c r="I1562" t="s">
        <v>6887</v>
      </c>
      <c r="J1562" t="s">
        <v>6888</v>
      </c>
    </row>
    <row r="1563" spans="1:10" x14ac:dyDescent="0.25">
      <c r="A1563" t="s">
        <v>128</v>
      </c>
      <c r="B1563" s="1">
        <v>45737</v>
      </c>
      <c r="C1563" t="s">
        <v>234</v>
      </c>
      <c r="D1563" t="s">
        <v>424</v>
      </c>
      <c r="E1563">
        <v>3.5</v>
      </c>
      <c r="F1563" t="s">
        <v>153</v>
      </c>
      <c r="G1563" t="s">
        <v>1936</v>
      </c>
      <c r="H1563" t="s">
        <v>6871</v>
      </c>
      <c r="I1563" t="s">
        <v>6872</v>
      </c>
      <c r="J1563" t="s">
        <v>6873</v>
      </c>
    </row>
    <row r="1564" spans="1:10" x14ac:dyDescent="0.25">
      <c r="A1564" t="s">
        <v>128</v>
      </c>
      <c r="B1564" s="1">
        <v>45737</v>
      </c>
      <c r="C1564" t="s">
        <v>234</v>
      </c>
      <c r="D1564" t="s">
        <v>1478</v>
      </c>
      <c r="E1564">
        <v>3.5</v>
      </c>
      <c r="F1564" t="s">
        <v>153</v>
      </c>
      <c r="G1564" t="s">
        <v>1936</v>
      </c>
      <c r="H1564" t="s">
        <v>6883</v>
      </c>
      <c r="I1564" t="s">
        <v>6884</v>
      </c>
      <c r="J1564" t="s">
        <v>6885</v>
      </c>
    </row>
    <row r="1565" spans="1:10" x14ac:dyDescent="0.25">
      <c r="A1565" t="s">
        <v>128</v>
      </c>
      <c r="B1565" s="1">
        <v>45737</v>
      </c>
      <c r="C1565" t="s">
        <v>234</v>
      </c>
      <c r="D1565" t="s">
        <v>244</v>
      </c>
      <c r="E1565">
        <v>3.5</v>
      </c>
      <c r="F1565" t="s">
        <v>153</v>
      </c>
      <c r="G1565" t="s">
        <v>1936</v>
      </c>
      <c r="H1565" t="s">
        <v>6893</v>
      </c>
      <c r="I1565" t="s">
        <v>6894</v>
      </c>
      <c r="J1565" t="s">
        <v>6895</v>
      </c>
    </row>
    <row r="1566" spans="1:10" x14ac:dyDescent="0.25">
      <c r="A1566" t="s">
        <v>128</v>
      </c>
      <c r="B1566" s="1">
        <v>45733</v>
      </c>
      <c r="C1566" t="s">
        <v>1416</v>
      </c>
      <c r="D1566" t="s">
        <v>723</v>
      </c>
      <c r="E1566">
        <v>3.5</v>
      </c>
      <c r="F1566" t="s">
        <v>150</v>
      </c>
      <c r="G1566" t="s">
        <v>1937</v>
      </c>
      <c r="H1566" t="s">
        <v>6905</v>
      </c>
      <c r="I1566" t="s">
        <v>6906</v>
      </c>
      <c r="J1566" t="s">
        <v>6907</v>
      </c>
    </row>
    <row r="1567" spans="1:10" x14ac:dyDescent="0.25">
      <c r="A1567" t="s">
        <v>128</v>
      </c>
      <c r="B1567" s="1">
        <v>45733</v>
      </c>
      <c r="C1567" t="s">
        <v>1416</v>
      </c>
      <c r="D1567" t="s">
        <v>403</v>
      </c>
      <c r="E1567">
        <v>3.5</v>
      </c>
      <c r="F1567" t="s">
        <v>150</v>
      </c>
      <c r="G1567" t="s">
        <v>1937</v>
      </c>
      <c r="H1567" t="s">
        <v>6920</v>
      </c>
      <c r="I1567" t="s">
        <v>6921</v>
      </c>
      <c r="J1567" t="s">
        <v>6922</v>
      </c>
    </row>
    <row r="1568" spans="1:10" x14ac:dyDescent="0.25">
      <c r="A1568" t="s">
        <v>128</v>
      </c>
      <c r="B1568" s="1">
        <v>45733</v>
      </c>
      <c r="C1568" t="s">
        <v>1416</v>
      </c>
      <c r="D1568" t="s">
        <v>1597</v>
      </c>
      <c r="E1568">
        <v>3.5</v>
      </c>
      <c r="F1568" t="s">
        <v>150</v>
      </c>
      <c r="G1568" t="s">
        <v>1937</v>
      </c>
      <c r="H1568" t="s">
        <v>6925</v>
      </c>
      <c r="I1568" t="s">
        <v>6926</v>
      </c>
      <c r="J1568" t="s">
        <v>6927</v>
      </c>
    </row>
    <row r="1569" spans="1:10" x14ac:dyDescent="0.25">
      <c r="A1569" t="s">
        <v>128</v>
      </c>
      <c r="B1569" s="1">
        <v>45733</v>
      </c>
      <c r="C1569" t="s">
        <v>1416</v>
      </c>
      <c r="D1569" t="s">
        <v>405</v>
      </c>
      <c r="E1569">
        <v>3.5</v>
      </c>
      <c r="F1569" t="s">
        <v>150</v>
      </c>
      <c r="G1569" t="s">
        <v>1937</v>
      </c>
      <c r="H1569" t="s">
        <v>6902</v>
      </c>
      <c r="I1569" t="s">
        <v>6903</v>
      </c>
      <c r="J1569" t="s">
        <v>6904</v>
      </c>
    </row>
    <row r="1570" spans="1:10" x14ac:dyDescent="0.25">
      <c r="A1570" t="s">
        <v>128</v>
      </c>
      <c r="B1570" s="1">
        <v>45733</v>
      </c>
      <c r="C1570" t="s">
        <v>1416</v>
      </c>
      <c r="D1570" t="s">
        <v>879</v>
      </c>
      <c r="E1570">
        <v>3.5</v>
      </c>
      <c r="F1570" t="s">
        <v>150</v>
      </c>
      <c r="G1570" t="s">
        <v>1937</v>
      </c>
      <c r="H1570" t="s">
        <v>6917</v>
      </c>
      <c r="I1570" t="s">
        <v>6918</v>
      </c>
      <c r="J1570" t="s">
        <v>6919</v>
      </c>
    </row>
    <row r="1571" spans="1:10" x14ac:dyDescent="0.25">
      <c r="A1571" t="s">
        <v>128</v>
      </c>
      <c r="B1571" s="1">
        <v>45733</v>
      </c>
      <c r="C1571" t="s">
        <v>1416</v>
      </c>
      <c r="D1571" t="s">
        <v>696</v>
      </c>
      <c r="E1571">
        <v>3.5</v>
      </c>
      <c r="F1571" t="s">
        <v>150</v>
      </c>
      <c r="G1571" t="s">
        <v>1937</v>
      </c>
      <c r="H1571" t="s">
        <v>6923</v>
      </c>
      <c r="I1571" t="s">
        <v>6900</v>
      </c>
      <c r="J1571" t="s">
        <v>6924</v>
      </c>
    </row>
    <row r="1572" spans="1:10" x14ac:dyDescent="0.25">
      <c r="A1572" t="s">
        <v>128</v>
      </c>
      <c r="B1572" s="1">
        <v>45733</v>
      </c>
      <c r="C1572" t="s">
        <v>1416</v>
      </c>
      <c r="D1572" t="s">
        <v>419</v>
      </c>
      <c r="E1572">
        <v>3.5</v>
      </c>
      <c r="F1572" t="s">
        <v>150</v>
      </c>
      <c r="G1572" t="s">
        <v>1937</v>
      </c>
      <c r="H1572" t="s">
        <v>6908</v>
      </c>
      <c r="I1572" t="s">
        <v>6909</v>
      </c>
      <c r="J1572" t="s">
        <v>6910</v>
      </c>
    </row>
    <row r="1573" spans="1:10" x14ac:dyDescent="0.25">
      <c r="A1573" t="s">
        <v>128</v>
      </c>
      <c r="B1573" s="1">
        <v>45733</v>
      </c>
      <c r="C1573" t="s">
        <v>1416</v>
      </c>
      <c r="D1573" t="s">
        <v>402</v>
      </c>
      <c r="E1573">
        <v>3.5</v>
      </c>
      <c r="F1573" t="s">
        <v>150</v>
      </c>
      <c r="G1573" t="s">
        <v>1937</v>
      </c>
      <c r="H1573" t="s">
        <v>6911</v>
      </c>
      <c r="I1573" t="s">
        <v>6912</v>
      </c>
      <c r="J1573" t="s">
        <v>6913</v>
      </c>
    </row>
    <row r="1574" spans="1:10" x14ac:dyDescent="0.25">
      <c r="A1574" t="s">
        <v>128</v>
      </c>
      <c r="B1574" s="1">
        <v>45733</v>
      </c>
      <c r="C1574" t="s">
        <v>1416</v>
      </c>
      <c r="D1574" t="s">
        <v>659</v>
      </c>
      <c r="E1574">
        <v>3.5</v>
      </c>
      <c r="F1574" t="s">
        <v>150</v>
      </c>
      <c r="G1574" t="s">
        <v>1937</v>
      </c>
      <c r="H1574" t="s">
        <v>6914</v>
      </c>
      <c r="I1574" t="s">
        <v>6915</v>
      </c>
      <c r="J1574" t="s">
        <v>6916</v>
      </c>
    </row>
    <row r="1575" spans="1:10" x14ac:dyDescent="0.25">
      <c r="A1575" t="s">
        <v>128</v>
      </c>
      <c r="B1575" s="1">
        <v>45733</v>
      </c>
      <c r="C1575" t="s">
        <v>1416</v>
      </c>
      <c r="D1575" t="s">
        <v>1529</v>
      </c>
      <c r="E1575">
        <v>3.5</v>
      </c>
      <c r="F1575" t="s">
        <v>150</v>
      </c>
      <c r="G1575" t="s">
        <v>1937</v>
      </c>
      <c r="H1575" t="s">
        <v>6899</v>
      </c>
      <c r="I1575" t="s">
        <v>6900</v>
      </c>
      <c r="J1575" t="s">
        <v>6901</v>
      </c>
    </row>
    <row r="1576" spans="1:10" x14ac:dyDescent="0.25">
      <c r="A1576" t="s">
        <v>128</v>
      </c>
      <c r="B1576" s="1">
        <v>45734</v>
      </c>
      <c r="C1576" t="s">
        <v>1416</v>
      </c>
      <c r="D1576" t="s">
        <v>482</v>
      </c>
      <c r="E1576">
        <v>3.5</v>
      </c>
      <c r="F1576" t="s">
        <v>150</v>
      </c>
      <c r="G1576" t="s">
        <v>1938</v>
      </c>
      <c r="H1576" t="s">
        <v>6928</v>
      </c>
      <c r="I1576" t="s">
        <v>6929</v>
      </c>
      <c r="J1576" t="s">
        <v>6930</v>
      </c>
    </row>
    <row r="1577" spans="1:10" x14ac:dyDescent="0.25">
      <c r="A1577" t="s">
        <v>128</v>
      </c>
      <c r="B1577" s="1">
        <v>45734</v>
      </c>
      <c r="C1577" t="s">
        <v>1416</v>
      </c>
      <c r="D1577" t="s">
        <v>6931</v>
      </c>
      <c r="E1577">
        <v>3.5</v>
      </c>
      <c r="F1577" t="s">
        <v>150</v>
      </c>
      <c r="G1577" t="s">
        <v>1938</v>
      </c>
      <c r="H1577" t="s">
        <v>6932</v>
      </c>
      <c r="I1577" t="s">
        <v>6933</v>
      </c>
      <c r="J1577" t="s">
        <v>6934</v>
      </c>
    </row>
    <row r="1578" spans="1:10" x14ac:dyDescent="0.25">
      <c r="A1578" t="s">
        <v>128</v>
      </c>
      <c r="B1578" s="1">
        <v>45734</v>
      </c>
      <c r="C1578" t="s">
        <v>1416</v>
      </c>
      <c r="D1578" t="s">
        <v>744</v>
      </c>
      <c r="E1578">
        <v>3.5</v>
      </c>
      <c r="F1578" t="s">
        <v>150</v>
      </c>
      <c r="G1578" t="s">
        <v>1938</v>
      </c>
      <c r="H1578" t="s">
        <v>6949</v>
      </c>
      <c r="I1578" t="s">
        <v>6950</v>
      </c>
      <c r="J1578" t="s">
        <v>6951</v>
      </c>
    </row>
    <row r="1579" spans="1:10" x14ac:dyDescent="0.25">
      <c r="A1579" t="s">
        <v>128</v>
      </c>
      <c r="B1579" s="1">
        <v>45734</v>
      </c>
      <c r="C1579" t="s">
        <v>1416</v>
      </c>
      <c r="D1579" t="s">
        <v>867</v>
      </c>
      <c r="E1579">
        <v>3.5</v>
      </c>
      <c r="F1579" t="s">
        <v>150</v>
      </c>
      <c r="G1579" t="s">
        <v>1938</v>
      </c>
      <c r="H1579" t="s">
        <v>6946</v>
      </c>
      <c r="I1579" t="s">
        <v>6947</v>
      </c>
      <c r="J1579" t="s">
        <v>6948</v>
      </c>
    </row>
    <row r="1580" spans="1:10" x14ac:dyDescent="0.25">
      <c r="A1580" t="s">
        <v>128</v>
      </c>
      <c r="B1580" s="1">
        <v>45734</v>
      </c>
      <c r="C1580" t="s">
        <v>1416</v>
      </c>
      <c r="D1580" t="s">
        <v>344</v>
      </c>
      <c r="E1580">
        <v>3.5</v>
      </c>
      <c r="F1580" t="s">
        <v>150</v>
      </c>
      <c r="G1580" t="s">
        <v>1938</v>
      </c>
      <c r="H1580" t="s">
        <v>6952</v>
      </c>
      <c r="I1580" t="s">
        <v>6953</v>
      </c>
      <c r="J1580" t="s">
        <v>6954</v>
      </c>
    </row>
    <row r="1581" spans="1:10" x14ac:dyDescent="0.25">
      <c r="A1581" t="s">
        <v>128</v>
      </c>
      <c r="B1581" s="1">
        <v>45734</v>
      </c>
      <c r="C1581" t="s">
        <v>1416</v>
      </c>
      <c r="D1581" t="s">
        <v>5284</v>
      </c>
      <c r="E1581">
        <v>3.5</v>
      </c>
      <c r="F1581" t="s">
        <v>150</v>
      </c>
      <c r="G1581" t="s">
        <v>1938</v>
      </c>
      <c r="H1581" t="s">
        <v>6939</v>
      </c>
      <c r="I1581" t="s">
        <v>6940</v>
      </c>
      <c r="J1581" t="s">
        <v>6941</v>
      </c>
    </row>
    <row r="1582" spans="1:10" x14ac:dyDescent="0.25">
      <c r="A1582" t="s">
        <v>128</v>
      </c>
      <c r="B1582" s="1">
        <v>45734</v>
      </c>
      <c r="C1582" t="s">
        <v>1416</v>
      </c>
      <c r="D1582" t="s">
        <v>6935</v>
      </c>
      <c r="E1582">
        <v>3.5</v>
      </c>
      <c r="F1582" t="s">
        <v>150</v>
      </c>
      <c r="G1582" t="s">
        <v>1938</v>
      </c>
      <c r="H1582" t="s">
        <v>6936</v>
      </c>
      <c r="I1582" t="s">
        <v>6937</v>
      </c>
      <c r="J1582" t="s">
        <v>6938</v>
      </c>
    </row>
    <row r="1583" spans="1:10" x14ac:dyDescent="0.25">
      <c r="A1583" t="s">
        <v>128</v>
      </c>
      <c r="B1583" s="1">
        <v>45734</v>
      </c>
      <c r="C1583" t="s">
        <v>1416</v>
      </c>
      <c r="D1583" t="s">
        <v>6942</v>
      </c>
      <c r="E1583">
        <v>3.5</v>
      </c>
      <c r="F1583" t="s">
        <v>150</v>
      </c>
      <c r="G1583" t="s">
        <v>1938</v>
      </c>
      <c r="H1583" t="s">
        <v>6943</v>
      </c>
      <c r="I1583" t="s">
        <v>6944</v>
      </c>
      <c r="J1583" t="s">
        <v>6945</v>
      </c>
    </row>
    <row r="1584" spans="1:10" x14ac:dyDescent="0.25">
      <c r="A1584" t="s">
        <v>128</v>
      </c>
      <c r="B1584" s="1">
        <v>45734</v>
      </c>
      <c r="C1584" t="s">
        <v>1416</v>
      </c>
      <c r="D1584" t="s">
        <v>823</v>
      </c>
      <c r="E1584">
        <v>3.5</v>
      </c>
      <c r="F1584" t="s">
        <v>150</v>
      </c>
      <c r="G1584" t="s">
        <v>1938</v>
      </c>
      <c r="H1584" t="s">
        <v>6955</v>
      </c>
      <c r="I1584" t="s">
        <v>6956</v>
      </c>
      <c r="J1584" t="s">
        <v>6957</v>
      </c>
    </row>
    <row r="1585" spans="1:10" x14ac:dyDescent="0.25">
      <c r="A1585" t="s">
        <v>128</v>
      </c>
      <c r="B1585" s="1">
        <v>45737</v>
      </c>
      <c r="C1585" t="s">
        <v>1416</v>
      </c>
      <c r="D1585" t="s">
        <v>6993</v>
      </c>
      <c r="E1585">
        <v>3.5</v>
      </c>
      <c r="F1585" t="s">
        <v>150</v>
      </c>
      <c r="G1585" t="s">
        <v>1939</v>
      </c>
      <c r="H1585" t="s">
        <v>6994</v>
      </c>
      <c r="I1585" t="s">
        <v>6962</v>
      </c>
      <c r="J1585" t="s">
        <v>6995</v>
      </c>
    </row>
    <row r="1586" spans="1:10" x14ac:dyDescent="0.25">
      <c r="A1586" t="s">
        <v>128</v>
      </c>
      <c r="B1586" s="1">
        <v>45737</v>
      </c>
      <c r="C1586" t="s">
        <v>1416</v>
      </c>
      <c r="D1586" t="s">
        <v>2475</v>
      </c>
      <c r="E1586">
        <v>3.5</v>
      </c>
      <c r="F1586" t="s">
        <v>150</v>
      </c>
      <c r="G1586" t="s">
        <v>1939</v>
      </c>
      <c r="H1586" t="s">
        <v>6984</v>
      </c>
      <c r="I1586" t="s">
        <v>6985</v>
      </c>
      <c r="J1586" t="s">
        <v>6986</v>
      </c>
    </row>
    <row r="1587" spans="1:10" x14ac:dyDescent="0.25">
      <c r="A1587" t="s">
        <v>128</v>
      </c>
      <c r="B1587" s="1">
        <v>45737</v>
      </c>
      <c r="C1587" t="s">
        <v>1416</v>
      </c>
      <c r="D1587" t="s">
        <v>804</v>
      </c>
      <c r="E1587">
        <v>3.5</v>
      </c>
      <c r="F1587" t="s">
        <v>150</v>
      </c>
      <c r="G1587" t="s">
        <v>1939</v>
      </c>
      <c r="H1587" t="s">
        <v>6958</v>
      </c>
      <c r="I1587" t="s">
        <v>6959</v>
      </c>
      <c r="J1587" t="s">
        <v>6960</v>
      </c>
    </row>
    <row r="1588" spans="1:10" x14ac:dyDescent="0.25">
      <c r="A1588" t="s">
        <v>128</v>
      </c>
      <c r="B1588" s="1">
        <v>45737</v>
      </c>
      <c r="C1588" t="s">
        <v>1416</v>
      </c>
      <c r="D1588" t="s">
        <v>254</v>
      </c>
      <c r="E1588">
        <v>3.5</v>
      </c>
      <c r="F1588" t="s">
        <v>150</v>
      </c>
      <c r="G1588" t="s">
        <v>1939</v>
      </c>
      <c r="H1588" t="s">
        <v>6978</v>
      </c>
      <c r="I1588" t="s">
        <v>6979</v>
      </c>
      <c r="J1588" t="s">
        <v>6980</v>
      </c>
    </row>
    <row r="1589" spans="1:10" x14ac:dyDescent="0.25">
      <c r="A1589" t="s">
        <v>128</v>
      </c>
      <c r="B1589" s="1">
        <v>45737</v>
      </c>
      <c r="C1589" t="s">
        <v>1416</v>
      </c>
      <c r="D1589" t="s">
        <v>6974</v>
      </c>
      <c r="E1589">
        <v>3.5</v>
      </c>
      <c r="F1589" t="s">
        <v>150</v>
      </c>
      <c r="G1589" t="s">
        <v>1939</v>
      </c>
      <c r="H1589" t="s">
        <v>6975</v>
      </c>
      <c r="I1589" t="s">
        <v>6976</v>
      </c>
      <c r="J1589" t="s">
        <v>6977</v>
      </c>
    </row>
    <row r="1590" spans="1:10" x14ac:dyDescent="0.25">
      <c r="A1590" t="s">
        <v>128</v>
      </c>
      <c r="B1590" s="1">
        <v>45737</v>
      </c>
      <c r="C1590" t="s">
        <v>1416</v>
      </c>
      <c r="D1590" t="s">
        <v>440</v>
      </c>
      <c r="E1590">
        <v>3.5</v>
      </c>
      <c r="F1590" t="s">
        <v>150</v>
      </c>
      <c r="G1590" t="s">
        <v>1939</v>
      </c>
      <c r="H1590" t="s">
        <v>6990</v>
      </c>
      <c r="I1590" t="s">
        <v>6991</v>
      </c>
      <c r="J1590" t="s">
        <v>6992</v>
      </c>
    </row>
    <row r="1591" spans="1:10" x14ac:dyDescent="0.25">
      <c r="A1591" t="s">
        <v>128</v>
      </c>
      <c r="B1591" s="1">
        <v>45737</v>
      </c>
      <c r="C1591" t="s">
        <v>1416</v>
      </c>
      <c r="D1591" t="s">
        <v>3519</v>
      </c>
      <c r="E1591">
        <v>3.5</v>
      </c>
      <c r="F1591" t="s">
        <v>150</v>
      </c>
      <c r="G1591" t="s">
        <v>1939</v>
      </c>
      <c r="H1591" t="s">
        <v>6967</v>
      </c>
      <c r="I1591" t="s">
        <v>6968</v>
      </c>
      <c r="J1591" t="s">
        <v>6969</v>
      </c>
    </row>
    <row r="1592" spans="1:10" x14ac:dyDescent="0.25">
      <c r="A1592" t="s">
        <v>128</v>
      </c>
      <c r="B1592" s="1">
        <v>45737</v>
      </c>
      <c r="C1592" t="s">
        <v>1416</v>
      </c>
      <c r="D1592" t="s">
        <v>858</v>
      </c>
      <c r="E1592">
        <v>3.5</v>
      </c>
      <c r="F1592" t="s">
        <v>150</v>
      </c>
      <c r="G1592" t="s">
        <v>1939</v>
      </c>
      <c r="H1592" t="s">
        <v>6961</v>
      </c>
      <c r="I1592" t="s">
        <v>6962</v>
      </c>
      <c r="J1592" t="s">
        <v>6963</v>
      </c>
    </row>
    <row r="1593" spans="1:10" x14ac:dyDescent="0.25">
      <c r="A1593" t="s">
        <v>128</v>
      </c>
      <c r="B1593" s="1">
        <v>45737</v>
      </c>
      <c r="C1593" t="s">
        <v>1416</v>
      </c>
      <c r="D1593" t="s">
        <v>1476</v>
      </c>
      <c r="E1593">
        <v>3.5</v>
      </c>
      <c r="F1593" t="s">
        <v>150</v>
      </c>
      <c r="G1593" t="s">
        <v>1939</v>
      </c>
      <c r="H1593" t="s">
        <v>6987</v>
      </c>
      <c r="I1593" t="s">
        <v>6988</v>
      </c>
      <c r="J1593" t="s">
        <v>6989</v>
      </c>
    </row>
    <row r="1594" spans="1:10" x14ac:dyDescent="0.25">
      <c r="A1594" t="s">
        <v>128</v>
      </c>
      <c r="B1594" s="1">
        <v>45737</v>
      </c>
      <c r="C1594" t="s">
        <v>1416</v>
      </c>
      <c r="D1594" t="s">
        <v>415</v>
      </c>
      <c r="E1594">
        <v>3.5</v>
      </c>
      <c r="F1594" t="s">
        <v>150</v>
      </c>
      <c r="G1594" t="s">
        <v>1939</v>
      </c>
      <c r="H1594" t="s">
        <v>6981</v>
      </c>
      <c r="I1594" t="s">
        <v>6982</v>
      </c>
      <c r="J1594" t="s">
        <v>6983</v>
      </c>
    </row>
    <row r="1595" spans="1:10" x14ac:dyDescent="0.25">
      <c r="A1595" t="s">
        <v>128</v>
      </c>
      <c r="B1595" s="1">
        <v>45737</v>
      </c>
      <c r="C1595" t="s">
        <v>1416</v>
      </c>
      <c r="D1595" t="s">
        <v>1663</v>
      </c>
      <c r="E1595">
        <v>3.5</v>
      </c>
      <c r="F1595" t="s">
        <v>150</v>
      </c>
      <c r="G1595" t="s">
        <v>1939</v>
      </c>
      <c r="H1595" t="s">
        <v>6964</v>
      </c>
      <c r="I1595" t="s">
        <v>6965</v>
      </c>
      <c r="J1595" t="s">
        <v>6966</v>
      </c>
    </row>
    <row r="1596" spans="1:10" x14ac:dyDescent="0.25">
      <c r="A1596" t="s">
        <v>128</v>
      </c>
      <c r="B1596" s="1">
        <v>45737</v>
      </c>
      <c r="C1596" t="s">
        <v>1416</v>
      </c>
      <c r="D1596" t="s">
        <v>6970</v>
      </c>
      <c r="E1596">
        <v>3.5</v>
      </c>
      <c r="F1596" t="s">
        <v>150</v>
      </c>
      <c r="G1596" t="s">
        <v>1939</v>
      </c>
      <c r="H1596" t="s">
        <v>6971</v>
      </c>
      <c r="I1596" t="s">
        <v>6972</v>
      </c>
      <c r="J1596" t="s">
        <v>6973</v>
      </c>
    </row>
    <row r="1597" spans="1:10" x14ac:dyDescent="0.25">
      <c r="A1597" t="s">
        <v>128</v>
      </c>
      <c r="B1597" s="1">
        <v>45737</v>
      </c>
      <c r="C1597" t="s">
        <v>1416</v>
      </c>
      <c r="D1597" t="s">
        <v>5013</v>
      </c>
      <c r="E1597">
        <v>3.5</v>
      </c>
      <c r="F1597" t="s">
        <v>150</v>
      </c>
      <c r="G1597" t="s">
        <v>1939</v>
      </c>
      <c r="H1597" t="s">
        <v>6996</v>
      </c>
      <c r="I1597" t="s">
        <v>6997</v>
      </c>
      <c r="J1597" t="s">
        <v>6998</v>
      </c>
    </row>
    <row r="1598" spans="1:10" x14ac:dyDescent="0.25">
      <c r="A1598" t="s">
        <v>128</v>
      </c>
      <c r="B1598" s="1">
        <v>45738</v>
      </c>
      <c r="C1598" t="s">
        <v>1416</v>
      </c>
      <c r="D1598" t="s">
        <v>6354</v>
      </c>
      <c r="E1598">
        <v>3.5</v>
      </c>
      <c r="F1598" t="s">
        <v>150</v>
      </c>
      <c r="G1598" t="s">
        <v>1940</v>
      </c>
      <c r="H1598" t="s">
        <v>7017</v>
      </c>
      <c r="I1598" t="s">
        <v>7018</v>
      </c>
      <c r="J1598" t="s">
        <v>7018</v>
      </c>
    </row>
    <row r="1599" spans="1:10" x14ac:dyDescent="0.25">
      <c r="A1599" t="s">
        <v>128</v>
      </c>
      <c r="B1599" s="1">
        <v>45738</v>
      </c>
      <c r="C1599" t="s">
        <v>1416</v>
      </c>
      <c r="D1599" t="s">
        <v>846</v>
      </c>
      <c r="E1599">
        <v>3.5</v>
      </c>
      <c r="F1599" t="s">
        <v>150</v>
      </c>
      <c r="G1599" t="s">
        <v>1940</v>
      </c>
      <c r="H1599" t="s">
        <v>7008</v>
      </c>
      <c r="I1599" t="s">
        <v>7009</v>
      </c>
      <c r="J1599" t="s">
        <v>7010</v>
      </c>
    </row>
    <row r="1600" spans="1:10" x14ac:dyDescent="0.25">
      <c r="A1600" t="s">
        <v>128</v>
      </c>
      <c r="B1600" s="1">
        <v>45738</v>
      </c>
      <c r="C1600" t="s">
        <v>1416</v>
      </c>
      <c r="D1600" t="s">
        <v>615</v>
      </c>
      <c r="E1600">
        <v>3.5</v>
      </c>
      <c r="F1600" t="s">
        <v>150</v>
      </c>
      <c r="G1600" t="s">
        <v>1940</v>
      </c>
      <c r="H1600" t="s">
        <v>7015</v>
      </c>
      <c r="I1600" t="s">
        <v>7016</v>
      </c>
      <c r="J1600" t="s">
        <v>7016</v>
      </c>
    </row>
    <row r="1601" spans="1:10" x14ac:dyDescent="0.25">
      <c r="A1601" t="s">
        <v>128</v>
      </c>
      <c r="B1601" s="1">
        <v>45738</v>
      </c>
      <c r="C1601" t="s">
        <v>1416</v>
      </c>
      <c r="D1601" t="s">
        <v>528</v>
      </c>
      <c r="E1601">
        <v>3.5</v>
      </c>
      <c r="F1601" t="s">
        <v>150</v>
      </c>
      <c r="G1601" t="s">
        <v>1940</v>
      </c>
      <c r="H1601" t="s">
        <v>7005</v>
      </c>
      <c r="I1601" t="s">
        <v>7006</v>
      </c>
      <c r="J1601" t="s">
        <v>7007</v>
      </c>
    </row>
    <row r="1602" spans="1:10" x14ac:dyDescent="0.25">
      <c r="A1602" t="s">
        <v>128</v>
      </c>
      <c r="B1602" s="1">
        <v>45738</v>
      </c>
      <c r="C1602" t="s">
        <v>1416</v>
      </c>
      <c r="D1602" t="s">
        <v>7019</v>
      </c>
      <c r="E1602">
        <v>3.5</v>
      </c>
      <c r="F1602" t="s">
        <v>150</v>
      </c>
      <c r="G1602" t="s">
        <v>1940</v>
      </c>
      <c r="H1602" t="s">
        <v>7020</v>
      </c>
      <c r="I1602" t="s">
        <v>7021</v>
      </c>
      <c r="J1602" t="s">
        <v>7022</v>
      </c>
    </row>
    <row r="1603" spans="1:10" x14ac:dyDescent="0.25">
      <c r="A1603" t="s">
        <v>128</v>
      </c>
      <c r="B1603" s="1">
        <v>45738</v>
      </c>
      <c r="C1603" t="s">
        <v>1416</v>
      </c>
      <c r="D1603" t="s">
        <v>7012</v>
      </c>
      <c r="E1603">
        <v>3.5</v>
      </c>
      <c r="F1603" t="s">
        <v>150</v>
      </c>
      <c r="G1603" t="s">
        <v>1940</v>
      </c>
      <c r="H1603" t="s">
        <v>7013</v>
      </c>
      <c r="I1603" t="s">
        <v>7014</v>
      </c>
      <c r="J1603" t="s">
        <v>7014</v>
      </c>
    </row>
    <row r="1604" spans="1:10" x14ac:dyDescent="0.25">
      <c r="A1604" t="s">
        <v>128</v>
      </c>
      <c r="B1604" s="1">
        <v>45738</v>
      </c>
      <c r="C1604" t="s">
        <v>1416</v>
      </c>
      <c r="D1604" t="s">
        <v>632</v>
      </c>
      <c r="E1604">
        <v>3.5</v>
      </c>
      <c r="F1604" t="s">
        <v>150</v>
      </c>
      <c r="G1604" t="s">
        <v>1940</v>
      </c>
      <c r="H1604" t="s">
        <v>6999</v>
      </c>
      <c r="I1604" t="s">
        <v>7000</v>
      </c>
      <c r="J1604" t="s">
        <v>7001</v>
      </c>
    </row>
    <row r="1605" spans="1:10" x14ac:dyDescent="0.25">
      <c r="A1605" t="s">
        <v>128</v>
      </c>
      <c r="B1605" s="1">
        <v>45738</v>
      </c>
      <c r="C1605" t="s">
        <v>1416</v>
      </c>
      <c r="D1605" t="s">
        <v>235</v>
      </c>
      <c r="E1605">
        <v>3.5</v>
      </c>
      <c r="F1605" t="s">
        <v>150</v>
      </c>
      <c r="G1605" t="s">
        <v>1940</v>
      </c>
      <c r="H1605" t="s">
        <v>7011</v>
      </c>
      <c r="I1605" t="s">
        <v>6794</v>
      </c>
      <c r="J1605" t="s">
        <v>6795</v>
      </c>
    </row>
    <row r="1606" spans="1:10" x14ac:dyDescent="0.25">
      <c r="A1606" t="s">
        <v>128</v>
      </c>
      <c r="B1606" s="1">
        <v>45738</v>
      </c>
      <c r="C1606" t="s">
        <v>1416</v>
      </c>
      <c r="D1606" t="s">
        <v>684</v>
      </c>
      <c r="E1606">
        <v>3.5</v>
      </c>
      <c r="F1606" t="s">
        <v>150</v>
      </c>
      <c r="G1606" t="s">
        <v>1940</v>
      </c>
      <c r="H1606" t="s">
        <v>7002</v>
      </c>
      <c r="I1606" t="s">
        <v>7003</v>
      </c>
      <c r="J1606" t="s">
        <v>7004</v>
      </c>
    </row>
    <row r="1607" spans="1:10" x14ac:dyDescent="0.25">
      <c r="A1607" t="s">
        <v>128</v>
      </c>
      <c r="B1607" s="1">
        <v>45733</v>
      </c>
      <c r="C1607" t="s">
        <v>238</v>
      </c>
      <c r="D1607" t="s">
        <v>1548</v>
      </c>
      <c r="E1607">
        <v>3.5</v>
      </c>
      <c r="F1607" t="s">
        <v>142</v>
      </c>
      <c r="G1607" t="s">
        <v>1941</v>
      </c>
      <c r="H1607" t="s">
        <v>7034</v>
      </c>
      <c r="I1607" t="s">
        <v>7035</v>
      </c>
      <c r="J1607" t="s">
        <v>7036</v>
      </c>
    </row>
    <row r="1608" spans="1:10" x14ac:dyDescent="0.25">
      <c r="A1608" t="s">
        <v>128</v>
      </c>
      <c r="B1608" s="1">
        <v>45733</v>
      </c>
      <c r="C1608" t="s">
        <v>238</v>
      </c>
      <c r="D1608" t="s">
        <v>680</v>
      </c>
      <c r="E1608">
        <v>3.5</v>
      </c>
      <c r="F1608" t="s">
        <v>142</v>
      </c>
      <c r="G1608" t="s">
        <v>1941</v>
      </c>
      <c r="H1608" t="s">
        <v>7045</v>
      </c>
      <c r="I1608" t="s">
        <v>7046</v>
      </c>
      <c r="J1608" t="s">
        <v>7047</v>
      </c>
    </row>
    <row r="1609" spans="1:10" x14ac:dyDescent="0.25">
      <c r="A1609" t="s">
        <v>128</v>
      </c>
      <c r="B1609" s="1">
        <v>45733</v>
      </c>
      <c r="C1609" t="s">
        <v>238</v>
      </c>
      <c r="D1609" t="s">
        <v>7023</v>
      </c>
      <c r="E1609">
        <v>3.5</v>
      </c>
      <c r="F1609" t="s">
        <v>142</v>
      </c>
      <c r="G1609" t="s">
        <v>1941</v>
      </c>
      <c r="H1609" t="s">
        <v>7024</v>
      </c>
      <c r="I1609" t="s">
        <v>7025</v>
      </c>
      <c r="J1609" t="s">
        <v>7026</v>
      </c>
    </row>
    <row r="1610" spans="1:10" x14ac:dyDescent="0.25">
      <c r="A1610" t="s">
        <v>128</v>
      </c>
      <c r="B1610" s="1">
        <v>45733</v>
      </c>
      <c r="C1610" t="s">
        <v>238</v>
      </c>
      <c r="D1610" t="s">
        <v>7041</v>
      </c>
      <c r="E1610">
        <v>3.5</v>
      </c>
      <c r="F1610" t="s">
        <v>142</v>
      </c>
      <c r="G1610" t="s">
        <v>1941</v>
      </c>
      <c r="H1610" t="s">
        <v>7042</v>
      </c>
      <c r="I1610" t="s">
        <v>7043</v>
      </c>
      <c r="J1610" t="s">
        <v>7044</v>
      </c>
    </row>
    <row r="1611" spans="1:10" x14ac:dyDescent="0.25">
      <c r="A1611" t="s">
        <v>128</v>
      </c>
      <c r="B1611" s="1">
        <v>45733</v>
      </c>
      <c r="C1611" t="s">
        <v>238</v>
      </c>
      <c r="D1611" t="s">
        <v>1545</v>
      </c>
      <c r="E1611">
        <v>3.5</v>
      </c>
      <c r="F1611" t="s">
        <v>142</v>
      </c>
      <c r="G1611" t="s">
        <v>1941</v>
      </c>
      <c r="H1611" t="s">
        <v>7051</v>
      </c>
      <c r="I1611" t="s">
        <v>7052</v>
      </c>
      <c r="J1611" t="s">
        <v>7053</v>
      </c>
    </row>
    <row r="1612" spans="1:10" x14ac:dyDescent="0.25">
      <c r="A1612" t="s">
        <v>128</v>
      </c>
      <c r="B1612" s="1">
        <v>45733</v>
      </c>
      <c r="C1612" t="s">
        <v>238</v>
      </c>
      <c r="D1612" t="s">
        <v>771</v>
      </c>
      <c r="E1612">
        <v>3.5</v>
      </c>
      <c r="F1612" t="s">
        <v>142</v>
      </c>
      <c r="G1612" t="s">
        <v>1941</v>
      </c>
      <c r="H1612" t="s">
        <v>7027</v>
      </c>
      <c r="I1612" t="s">
        <v>7028</v>
      </c>
      <c r="J1612" t="s">
        <v>7029</v>
      </c>
    </row>
    <row r="1613" spans="1:10" x14ac:dyDescent="0.25">
      <c r="A1613" t="s">
        <v>128</v>
      </c>
      <c r="B1613" s="1">
        <v>45733</v>
      </c>
      <c r="C1613" t="s">
        <v>238</v>
      </c>
      <c r="D1613" t="s">
        <v>7037</v>
      </c>
      <c r="E1613">
        <v>3.5</v>
      </c>
      <c r="F1613" t="s">
        <v>142</v>
      </c>
      <c r="G1613" t="s">
        <v>1941</v>
      </c>
      <c r="H1613" t="s">
        <v>7038</v>
      </c>
      <c r="I1613" t="s">
        <v>7039</v>
      </c>
      <c r="J1613" t="s">
        <v>7040</v>
      </c>
    </row>
    <row r="1614" spans="1:10" x14ac:dyDescent="0.25">
      <c r="A1614" t="s">
        <v>128</v>
      </c>
      <c r="B1614" s="1">
        <v>45733</v>
      </c>
      <c r="C1614" t="s">
        <v>238</v>
      </c>
      <c r="D1614" t="s">
        <v>7030</v>
      </c>
      <c r="E1614">
        <v>0</v>
      </c>
      <c r="F1614" t="s">
        <v>142</v>
      </c>
      <c r="G1614" t="s">
        <v>1941</v>
      </c>
      <c r="H1614" t="s">
        <v>7031</v>
      </c>
      <c r="I1614" t="s">
        <v>7032</v>
      </c>
      <c r="J1614" t="s">
        <v>7033</v>
      </c>
    </row>
    <row r="1615" spans="1:10" x14ac:dyDescent="0.25">
      <c r="A1615" t="s">
        <v>128</v>
      </c>
      <c r="B1615" s="1">
        <v>45733</v>
      </c>
      <c r="C1615" t="s">
        <v>238</v>
      </c>
      <c r="D1615" t="s">
        <v>5664</v>
      </c>
      <c r="E1615">
        <v>3.5</v>
      </c>
      <c r="F1615" t="s">
        <v>142</v>
      </c>
      <c r="G1615" t="s">
        <v>1941</v>
      </c>
      <c r="H1615" t="s">
        <v>7048</v>
      </c>
      <c r="I1615" t="s">
        <v>7049</v>
      </c>
      <c r="J1615" t="s">
        <v>7050</v>
      </c>
    </row>
    <row r="1616" spans="1:10" x14ac:dyDescent="0.25">
      <c r="A1616" t="s">
        <v>128</v>
      </c>
      <c r="B1616" s="1">
        <v>45734</v>
      </c>
      <c r="C1616" t="s">
        <v>238</v>
      </c>
      <c r="D1616" t="s">
        <v>502</v>
      </c>
      <c r="E1616">
        <v>3.5</v>
      </c>
      <c r="F1616" t="s">
        <v>142</v>
      </c>
      <c r="G1616" t="s">
        <v>1943</v>
      </c>
      <c r="H1616" t="s">
        <v>7075</v>
      </c>
      <c r="I1616" t="s">
        <v>7081</v>
      </c>
      <c r="J1616" t="s">
        <v>7082</v>
      </c>
    </row>
    <row r="1617" spans="1:10" x14ac:dyDescent="0.25">
      <c r="A1617" t="s">
        <v>128</v>
      </c>
      <c r="B1617" s="1">
        <v>45734</v>
      </c>
      <c r="C1617" t="s">
        <v>238</v>
      </c>
      <c r="D1617" t="s">
        <v>461</v>
      </c>
      <c r="E1617">
        <v>3.5</v>
      </c>
      <c r="F1617" t="s">
        <v>142</v>
      </c>
      <c r="G1617" t="s">
        <v>1943</v>
      </c>
      <c r="H1617" t="s">
        <v>7057</v>
      </c>
      <c r="I1617" t="s">
        <v>7058</v>
      </c>
      <c r="J1617" t="s">
        <v>7059</v>
      </c>
    </row>
    <row r="1618" spans="1:10" x14ac:dyDescent="0.25">
      <c r="A1618" t="s">
        <v>128</v>
      </c>
      <c r="B1618" s="1">
        <v>45734</v>
      </c>
      <c r="C1618" t="s">
        <v>238</v>
      </c>
      <c r="D1618" t="s">
        <v>434</v>
      </c>
      <c r="E1618">
        <v>3.5</v>
      </c>
      <c r="F1618" t="s">
        <v>142</v>
      </c>
      <c r="G1618" t="s">
        <v>1943</v>
      </c>
      <c r="H1618" t="s">
        <v>7083</v>
      </c>
      <c r="I1618" t="s">
        <v>7058</v>
      </c>
      <c r="J1618" t="s">
        <v>7084</v>
      </c>
    </row>
    <row r="1619" spans="1:10" x14ac:dyDescent="0.25">
      <c r="A1619" t="s">
        <v>128</v>
      </c>
      <c r="B1619" s="1">
        <v>45734</v>
      </c>
      <c r="C1619" t="s">
        <v>238</v>
      </c>
      <c r="D1619" t="s">
        <v>552</v>
      </c>
      <c r="E1619">
        <v>3.5</v>
      </c>
      <c r="F1619" t="s">
        <v>142</v>
      </c>
      <c r="G1619" t="s">
        <v>1943</v>
      </c>
      <c r="H1619" t="s">
        <v>7060</v>
      </c>
      <c r="I1619" t="s">
        <v>7061</v>
      </c>
      <c r="J1619" t="s">
        <v>7062</v>
      </c>
    </row>
    <row r="1620" spans="1:10" x14ac:dyDescent="0.25">
      <c r="A1620" t="s">
        <v>128</v>
      </c>
      <c r="B1620" s="1">
        <v>45734</v>
      </c>
      <c r="C1620" t="s">
        <v>238</v>
      </c>
      <c r="D1620" t="s">
        <v>554</v>
      </c>
      <c r="E1620">
        <v>3.5</v>
      </c>
      <c r="F1620" t="s">
        <v>142</v>
      </c>
      <c r="G1620" t="s">
        <v>1943</v>
      </c>
      <c r="H1620" t="s">
        <v>7078</v>
      </c>
      <c r="I1620" t="s">
        <v>7079</v>
      </c>
      <c r="J1620" t="s">
        <v>7080</v>
      </c>
    </row>
    <row r="1621" spans="1:10" x14ac:dyDescent="0.25">
      <c r="A1621" t="s">
        <v>128</v>
      </c>
      <c r="B1621" s="1">
        <v>45734</v>
      </c>
      <c r="C1621" t="s">
        <v>238</v>
      </c>
      <c r="D1621" t="s">
        <v>677</v>
      </c>
      <c r="E1621">
        <v>3.5</v>
      </c>
      <c r="F1621" t="s">
        <v>142</v>
      </c>
      <c r="G1621" t="s">
        <v>1943</v>
      </c>
      <c r="H1621" t="s">
        <v>7075</v>
      </c>
      <c r="I1621" t="s">
        <v>7076</v>
      </c>
      <c r="J1621" t="s">
        <v>7077</v>
      </c>
    </row>
    <row r="1622" spans="1:10" x14ac:dyDescent="0.25">
      <c r="A1622" t="s">
        <v>128</v>
      </c>
      <c r="B1622" s="1">
        <v>45734</v>
      </c>
      <c r="C1622" t="s">
        <v>238</v>
      </c>
      <c r="D1622" t="s">
        <v>800</v>
      </c>
      <c r="E1622">
        <v>3.5</v>
      </c>
      <c r="F1622" t="s">
        <v>142</v>
      </c>
      <c r="G1622" t="s">
        <v>1943</v>
      </c>
      <c r="H1622" t="s">
        <v>7063</v>
      </c>
      <c r="I1622" t="s">
        <v>7064</v>
      </c>
      <c r="J1622" t="s">
        <v>7065</v>
      </c>
    </row>
    <row r="1623" spans="1:10" x14ac:dyDescent="0.25">
      <c r="A1623" t="s">
        <v>128</v>
      </c>
      <c r="B1623" s="1">
        <v>45734</v>
      </c>
      <c r="C1623" t="s">
        <v>238</v>
      </c>
      <c r="D1623" t="s">
        <v>1616</v>
      </c>
      <c r="E1623">
        <v>3.5</v>
      </c>
      <c r="F1623" t="s">
        <v>142</v>
      </c>
      <c r="G1623" t="s">
        <v>1943</v>
      </c>
      <c r="H1623" t="s">
        <v>7069</v>
      </c>
      <c r="I1623" t="s">
        <v>7070</v>
      </c>
      <c r="J1623" t="s">
        <v>7071</v>
      </c>
    </row>
    <row r="1624" spans="1:10" x14ac:dyDescent="0.25">
      <c r="A1624" t="s">
        <v>128</v>
      </c>
      <c r="B1624" s="1">
        <v>45734</v>
      </c>
      <c r="C1624" t="s">
        <v>238</v>
      </c>
      <c r="D1624" t="s">
        <v>618</v>
      </c>
      <c r="E1624">
        <v>3.5</v>
      </c>
      <c r="F1624" t="s">
        <v>142</v>
      </c>
      <c r="G1624" t="s">
        <v>1943</v>
      </c>
      <c r="H1624" t="s">
        <v>7066</v>
      </c>
      <c r="I1624" t="s">
        <v>7067</v>
      </c>
      <c r="J1624" t="s">
        <v>7068</v>
      </c>
    </row>
    <row r="1625" spans="1:10" x14ac:dyDescent="0.25">
      <c r="A1625" t="s">
        <v>128</v>
      </c>
      <c r="B1625" s="1">
        <v>45734</v>
      </c>
      <c r="C1625" t="s">
        <v>238</v>
      </c>
      <c r="D1625" t="s">
        <v>919</v>
      </c>
      <c r="E1625">
        <v>3.5</v>
      </c>
      <c r="F1625" t="s">
        <v>142</v>
      </c>
      <c r="G1625" t="s">
        <v>1943</v>
      </c>
      <c r="H1625" t="s">
        <v>7072</v>
      </c>
      <c r="I1625" t="s">
        <v>7073</v>
      </c>
      <c r="J1625" t="s">
        <v>7074</v>
      </c>
    </row>
    <row r="1626" spans="1:10" x14ac:dyDescent="0.25">
      <c r="A1626" t="s">
        <v>128</v>
      </c>
      <c r="B1626" s="1">
        <v>45734</v>
      </c>
      <c r="C1626" t="s">
        <v>238</v>
      </c>
      <c r="D1626" t="s">
        <v>2908</v>
      </c>
      <c r="E1626">
        <v>3.5</v>
      </c>
      <c r="F1626" t="s">
        <v>142</v>
      </c>
      <c r="G1626" t="s">
        <v>1943</v>
      </c>
      <c r="H1626" t="s">
        <v>7054</v>
      </c>
      <c r="I1626" t="s">
        <v>7055</v>
      </c>
      <c r="J1626" t="s">
        <v>7056</v>
      </c>
    </row>
    <row r="1627" spans="1:10" x14ac:dyDescent="0.25">
      <c r="A1627" t="s">
        <v>128</v>
      </c>
      <c r="B1627" s="1">
        <v>45735</v>
      </c>
      <c r="C1627" t="s">
        <v>238</v>
      </c>
      <c r="D1627" t="s">
        <v>544</v>
      </c>
      <c r="E1627">
        <v>3.5</v>
      </c>
      <c r="F1627" t="s">
        <v>142</v>
      </c>
      <c r="G1627" t="s">
        <v>1944</v>
      </c>
      <c r="H1627" t="s">
        <v>7095</v>
      </c>
      <c r="I1627" t="s">
        <v>7096</v>
      </c>
      <c r="J1627" t="s">
        <v>7097</v>
      </c>
    </row>
    <row r="1628" spans="1:10" x14ac:dyDescent="0.25">
      <c r="A1628" t="s">
        <v>128</v>
      </c>
      <c r="B1628" s="1">
        <v>45735</v>
      </c>
      <c r="C1628" t="s">
        <v>238</v>
      </c>
      <c r="D1628" t="s">
        <v>5314</v>
      </c>
      <c r="E1628">
        <v>3.5</v>
      </c>
      <c r="F1628" t="s">
        <v>142</v>
      </c>
      <c r="G1628" t="s">
        <v>1944</v>
      </c>
      <c r="H1628" t="s">
        <v>7101</v>
      </c>
      <c r="I1628" t="s">
        <v>7102</v>
      </c>
      <c r="J1628" t="s">
        <v>7103</v>
      </c>
    </row>
    <row r="1629" spans="1:10" x14ac:dyDescent="0.25">
      <c r="A1629" t="s">
        <v>128</v>
      </c>
      <c r="B1629" s="1">
        <v>45735</v>
      </c>
      <c r="C1629" t="s">
        <v>238</v>
      </c>
      <c r="D1629" t="s">
        <v>1600</v>
      </c>
      <c r="E1629">
        <v>3.5</v>
      </c>
      <c r="F1629" t="s">
        <v>142</v>
      </c>
      <c r="G1629" t="s">
        <v>1944</v>
      </c>
      <c r="H1629" t="s">
        <v>7098</v>
      </c>
      <c r="I1629" t="s">
        <v>7099</v>
      </c>
      <c r="J1629" t="s">
        <v>7100</v>
      </c>
    </row>
    <row r="1630" spans="1:10" x14ac:dyDescent="0.25">
      <c r="A1630" t="s">
        <v>128</v>
      </c>
      <c r="B1630" s="1">
        <v>45735</v>
      </c>
      <c r="C1630" t="s">
        <v>238</v>
      </c>
      <c r="D1630" t="s">
        <v>2209</v>
      </c>
      <c r="E1630">
        <v>3.5</v>
      </c>
      <c r="F1630" t="s">
        <v>142</v>
      </c>
      <c r="G1630" t="s">
        <v>1944</v>
      </c>
      <c r="H1630" t="s">
        <v>7085</v>
      </c>
      <c r="I1630" t="s">
        <v>7086</v>
      </c>
      <c r="J1630" t="s">
        <v>7087</v>
      </c>
    </row>
    <row r="1631" spans="1:10" x14ac:dyDescent="0.25">
      <c r="A1631" t="s">
        <v>128</v>
      </c>
      <c r="B1631" s="1">
        <v>45735</v>
      </c>
      <c r="C1631" t="s">
        <v>238</v>
      </c>
      <c r="D1631" t="s">
        <v>7088</v>
      </c>
      <c r="E1631">
        <v>3.5</v>
      </c>
      <c r="F1631" t="s">
        <v>142</v>
      </c>
      <c r="G1631" t="s">
        <v>1944</v>
      </c>
      <c r="H1631" t="s">
        <v>7089</v>
      </c>
      <c r="I1631" t="s">
        <v>7090</v>
      </c>
      <c r="J1631" t="s">
        <v>7091</v>
      </c>
    </row>
    <row r="1632" spans="1:10" x14ac:dyDescent="0.25">
      <c r="A1632" t="s">
        <v>128</v>
      </c>
      <c r="B1632" s="1">
        <v>45735</v>
      </c>
      <c r="C1632" t="s">
        <v>238</v>
      </c>
      <c r="D1632" t="s">
        <v>1660</v>
      </c>
      <c r="E1632">
        <v>3.5</v>
      </c>
      <c r="F1632" t="s">
        <v>142</v>
      </c>
      <c r="G1632" t="s">
        <v>1944</v>
      </c>
      <c r="H1632" t="s">
        <v>7092</v>
      </c>
      <c r="I1632" t="s">
        <v>7093</v>
      </c>
      <c r="J1632" t="s">
        <v>7094</v>
      </c>
    </row>
    <row r="1633" spans="1:10" x14ac:dyDescent="0.25">
      <c r="A1633" t="s">
        <v>128</v>
      </c>
      <c r="B1633" s="1">
        <v>45737</v>
      </c>
      <c r="C1633" t="s">
        <v>238</v>
      </c>
      <c r="D1633" t="s">
        <v>554</v>
      </c>
      <c r="E1633">
        <v>3.5</v>
      </c>
      <c r="F1633" t="s">
        <v>142</v>
      </c>
      <c r="G1633" t="s">
        <v>1945</v>
      </c>
      <c r="H1633" t="s">
        <v>7107</v>
      </c>
      <c r="I1633" t="s">
        <v>7108</v>
      </c>
      <c r="J1633" t="s">
        <v>7109</v>
      </c>
    </row>
    <row r="1634" spans="1:10" x14ac:dyDescent="0.25">
      <c r="A1634" t="s">
        <v>128</v>
      </c>
      <c r="B1634" s="1">
        <v>45737</v>
      </c>
      <c r="C1634" t="s">
        <v>238</v>
      </c>
      <c r="D1634" t="s">
        <v>617</v>
      </c>
      <c r="E1634">
        <v>3.5</v>
      </c>
      <c r="F1634" t="s">
        <v>142</v>
      </c>
      <c r="G1634" t="s">
        <v>1945</v>
      </c>
      <c r="H1634" t="s">
        <v>7104</v>
      </c>
      <c r="I1634" t="s">
        <v>7105</v>
      </c>
      <c r="J1634" t="s">
        <v>7106</v>
      </c>
    </row>
    <row r="1635" spans="1:10" x14ac:dyDescent="0.25">
      <c r="A1635" t="s">
        <v>128</v>
      </c>
      <c r="B1635" s="1">
        <v>45737</v>
      </c>
      <c r="C1635" t="s">
        <v>238</v>
      </c>
      <c r="D1635" t="s">
        <v>552</v>
      </c>
      <c r="E1635">
        <v>3.5</v>
      </c>
      <c r="F1635" t="s">
        <v>142</v>
      </c>
      <c r="G1635" t="s">
        <v>1945</v>
      </c>
      <c r="H1635" t="s">
        <v>7113</v>
      </c>
      <c r="I1635" t="s">
        <v>7114</v>
      </c>
      <c r="J1635" t="s">
        <v>7115</v>
      </c>
    </row>
    <row r="1636" spans="1:10" x14ac:dyDescent="0.25">
      <c r="A1636" t="s">
        <v>128</v>
      </c>
      <c r="B1636" s="1">
        <v>45737</v>
      </c>
      <c r="C1636" t="s">
        <v>238</v>
      </c>
      <c r="D1636" t="s">
        <v>2908</v>
      </c>
      <c r="E1636">
        <v>3.5</v>
      </c>
      <c r="F1636" t="s">
        <v>142</v>
      </c>
      <c r="G1636" t="s">
        <v>1945</v>
      </c>
      <c r="H1636" t="s">
        <v>7124</v>
      </c>
      <c r="I1636" t="s">
        <v>7125</v>
      </c>
      <c r="J1636" t="s">
        <v>7126</v>
      </c>
    </row>
    <row r="1637" spans="1:10" x14ac:dyDescent="0.25">
      <c r="A1637" t="s">
        <v>128</v>
      </c>
      <c r="B1637" s="1">
        <v>45737</v>
      </c>
      <c r="C1637" t="s">
        <v>238</v>
      </c>
      <c r="D1637" t="s">
        <v>7129</v>
      </c>
      <c r="E1637">
        <v>3.5</v>
      </c>
      <c r="F1637" t="s">
        <v>142</v>
      </c>
      <c r="G1637" t="s">
        <v>1945</v>
      </c>
      <c r="H1637" t="s">
        <v>7118</v>
      </c>
      <c r="I1637" t="s">
        <v>7130</v>
      </c>
      <c r="J1637" t="s">
        <v>7131</v>
      </c>
    </row>
    <row r="1638" spans="1:10" x14ac:dyDescent="0.25">
      <c r="A1638" t="s">
        <v>128</v>
      </c>
      <c r="B1638" s="1">
        <v>45737</v>
      </c>
      <c r="C1638" t="s">
        <v>238</v>
      </c>
      <c r="D1638" t="s">
        <v>457</v>
      </c>
      <c r="E1638">
        <v>3.5</v>
      </c>
      <c r="F1638" t="s">
        <v>142</v>
      </c>
      <c r="G1638" t="s">
        <v>1945</v>
      </c>
      <c r="H1638" t="s">
        <v>7118</v>
      </c>
      <c r="I1638" t="s">
        <v>7119</v>
      </c>
      <c r="J1638" t="s">
        <v>7120</v>
      </c>
    </row>
    <row r="1639" spans="1:10" x14ac:dyDescent="0.25">
      <c r="A1639" t="s">
        <v>128</v>
      </c>
      <c r="B1639" s="1">
        <v>45737</v>
      </c>
      <c r="C1639" t="s">
        <v>238</v>
      </c>
      <c r="D1639" t="s">
        <v>920</v>
      </c>
      <c r="E1639">
        <v>3.5</v>
      </c>
      <c r="F1639" t="s">
        <v>142</v>
      </c>
      <c r="G1639" t="s">
        <v>1945</v>
      </c>
      <c r="H1639" t="s">
        <v>7127</v>
      </c>
      <c r="I1639" t="s">
        <v>6990</v>
      </c>
      <c r="J1639" t="s">
        <v>7128</v>
      </c>
    </row>
    <row r="1640" spans="1:10" x14ac:dyDescent="0.25">
      <c r="A1640" t="s">
        <v>128</v>
      </c>
      <c r="B1640" s="1">
        <v>45737</v>
      </c>
      <c r="C1640" t="s">
        <v>238</v>
      </c>
      <c r="D1640" t="s">
        <v>3602</v>
      </c>
      <c r="E1640">
        <v>3.5</v>
      </c>
      <c r="F1640" t="s">
        <v>142</v>
      </c>
      <c r="G1640" t="s">
        <v>1945</v>
      </c>
      <c r="H1640" t="s">
        <v>7121</v>
      </c>
      <c r="I1640" t="s">
        <v>7122</v>
      </c>
      <c r="J1640" t="s">
        <v>7123</v>
      </c>
    </row>
    <row r="1641" spans="1:10" x14ac:dyDescent="0.25">
      <c r="A1641" t="s">
        <v>128</v>
      </c>
      <c r="B1641" s="1">
        <v>45737</v>
      </c>
      <c r="C1641" t="s">
        <v>238</v>
      </c>
      <c r="D1641" t="s">
        <v>551</v>
      </c>
      <c r="E1641">
        <v>3.5</v>
      </c>
      <c r="F1641" t="s">
        <v>142</v>
      </c>
      <c r="G1641" t="s">
        <v>1945</v>
      </c>
      <c r="H1641" t="s">
        <v>7116</v>
      </c>
      <c r="I1641" t="s">
        <v>7117</v>
      </c>
      <c r="J1641" t="s">
        <v>7117</v>
      </c>
    </row>
    <row r="1642" spans="1:10" x14ac:dyDescent="0.25">
      <c r="A1642" t="s">
        <v>128</v>
      </c>
      <c r="B1642" s="1">
        <v>45737</v>
      </c>
      <c r="C1642" t="s">
        <v>238</v>
      </c>
      <c r="D1642" t="s">
        <v>720</v>
      </c>
      <c r="E1642">
        <v>3.5</v>
      </c>
      <c r="F1642" t="s">
        <v>142</v>
      </c>
      <c r="G1642" t="s">
        <v>1945</v>
      </c>
      <c r="H1642" t="s">
        <v>7110</v>
      </c>
      <c r="I1642" t="s">
        <v>7111</v>
      </c>
      <c r="J1642" t="s">
        <v>7112</v>
      </c>
    </row>
    <row r="1643" spans="1:10" x14ac:dyDescent="0.25">
      <c r="A1643" t="s">
        <v>128</v>
      </c>
      <c r="B1643" s="1">
        <v>45739</v>
      </c>
      <c r="C1643" t="s">
        <v>238</v>
      </c>
      <c r="D1643" t="s">
        <v>241</v>
      </c>
      <c r="E1643">
        <v>3.5</v>
      </c>
      <c r="F1643" t="s">
        <v>142</v>
      </c>
      <c r="G1643" t="s">
        <v>1946</v>
      </c>
      <c r="H1643" t="s">
        <v>7148</v>
      </c>
      <c r="I1643" t="s">
        <v>7149</v>
      </c>
      <c r="J1643" t="s">
        <v>7150</v>
      </c>
    </row>
    <row r="1644" spans="1:10" x14ac:dyDescent="0.25">
      <c r="A1644" t="s">
        <v>128</v>
      </c>
      <c r="B1644" s="1">
        <v>45739</v>
      </c>
      <c r="C1644" t="s">
        <v>238</v>
      </c>
      <c r="D1644" t="s">
        <v>1559</v>
      </c>
      <c r="E1644">
        <v>3.5</v>
      </c>
      <c r="F1644" t="s">
        <v>142</v>
      </c>
      <c r="G1644" t="s">
        <v>1946</v>
      </c>
      <c r="H1644" t="s">
        <v>7139</v>
      </c>
      <c r="I1644" t="s">
        <v>7140</v>
      </c>
      <c r="J1644" t="s">
        <v>7141</v>
      </c>
    </row>
    <row r="1645" spans="1:10" x14ac:dyDescent="0.25">
      <c r="A1645" t="s">
        <v>128</v>
      </c>
      <c r="B1645" s="1">
        <v>45739</v>
      </c>
      <c r="C1645" t="s">
        <v>238</v>
      </c>
      <c r="D1645" t="s">
        <v>411</v>
      </c>
      <c r="E1645">
        <v>3.5</v>
      </c>
      <c r="F1645" t="s">
        <v>142</v>
      </c>
      <c r="G1645" t="s">
        <v>1946</v>
      </c>
      <c r="H1645" t="s">
        <v>7145</v>
      </c>
      <c r="I1645" t="s">
        <v>7146</v>
      </c>
      <c r="J1645" t="s">
        <v>7147</v>
      </c>
    </row>
    <row r="1646" spans="1:10" x14ac:dyDescent="0.25">
      <c r="A1646" t="s">
        <v>128</v>
      </c>
      <c r="B1646" s="1">
        <v>45739</v>
      </c>
      <c r="C1646" t="s">
        <v>238</v>
      </c>
      <c r="D1646" t="s">
        <v>1685</v>
      </c>
      <c r="E1646">
        <v>3.5</v>
      </c>
      <c r="F1646" t="s">
        <v>142</v>
      </c>
      <c r="G1646" t="s">
        <v>1946</v>
      </c>
      <c r="H1646" t="s">
        <v>7132</v>
      </c>
      <c r="I1646" t="s">
        <v>7133</v>
      </c>
      <c r="J1646" t="s">
        <v>7134</v>
      </c>
    </row>
    <row r="1647" spans="1:10" x14ac:dyDescent="0.25">
      <c r="A1647" t="s">
        <v>128</v>
      </c>
      <c r="B1647" s="1">
        <v>45739</v>
      </c>
      <c r="C1647" t="s">
        <v>238</v>
      </c>
      <c r="D1647" t="s">
        <v>648</v>
      </c>
      <c r="E1647">
        <v>3.5</v>
      </c>
      <c r="F1647" t="s">
        <v>142</v>
      </c>
      <c r="G1647" t="s">
        <v>1946</v>
      </c>
      <c r="H1647" t="s">
        <v>7142</v>
      </c>
      <c r="I1647" t="s">
        <v>7143</v>
      </c>
      <c r="J1647" t="s">
        <v>7144</v>
      </c>
    </row>
    <row r="1648" spans="1:10" x14ac:dyDescent="0.25">
      <c r="A1648" t="s">
        <v>128</v>
      </c>
      <c r="B1648" s="1">
        <v>45739</v>
      </c>
      <c r="C1648" t="s">
        <v>238</v>
      </c>
      <c r="D1648" t="s">
        <v>7135</v>
      </c>
      <c r="E1648">
        <v>3.5</v>
      </c>
      <c r="F1648" t="s">
        <v>142</v>
      </c>
      <c r="G1648" t="s">
        <v>1946</v>
      </c>
      <c r="H1648" t="s">
        <v>7136</v>
      </c>
      <c r="I1648" t="s">
        <v>7137</v>
      </c>
      <c r="J1648" t="s">
        <v>7138</v>
      </c>
    </row>
    <row r="1649" spans="1:10" x14ac:dyDescent="0.25">
      <c r="A1649" t="s">
        <v>128</v>
      </c>
      <c r="B1649" s="1">
        <v>45733</v>
      </c>
      <c r="C1649" t="s">
        <v>190</v>
      </c>
      <c r="D1649" t="s">
        <v>287</v>
      </c>
      <c r="E1649">
        <v>3.5</v>
      </c>
      <c r="F1649" t="s">
        <v>190</v>
      </c>
      <c r="G1649" t="s">
        <v>1947</v>
      </c>
      <c r="H1649" t="s">
        <v>7151</v>
      </c>
      <c r="I1649" t="s">
        <v>7152</v>
      </c>
      <c r="J1649" t="s">
        <v>7153</v>
      </c>
    </row>
    <row r="1650" spans="1:10" x14ac:dyDescent="0.25">
      <c r="A1650" t="s">
        <v>128</v>
      </c>
      <c r="B1650" s="1">
        <v>45733</v>
      </c>
      <c r="C1650" t="s">
        <v>190</v>
      </c>
      <c r="D1650" t="s">
        <v>499</v>
      </c>
      <c r="E1650">
        <v>3.5</v>
      </c>
      <c r="F1650" t="s">
        <v>190</v>
      </c>
      <c r="G1650" t="s">
        <v>1947</v>
      </c>
      <c r="H1650" t="s">
        <v>7164</v>
      </c>
      <c r="I1650" t="s">
        <v>7165</v>
      </c>
      <c r="J1650" t="s">
        <v>7166</v>
      </c>
    </row>
    <row r="1651" spans="1:10" x14ac:dyDescent="0.25">
      <c r="A1651" t="s">
        <v>128</v>
      </c>
      <c r="B1651" s="1">
        <v>45733</v>
      </c>
      <c r="C1651" t="s">
        <v>190</v>
      </c>
      <c r="D1651" t="s">
        <v>914</v>
      </c>
      <c r="E1651">
        <v>3.5</v>
      </c>
      <c r="F1651" t="s">
        <v>190</v>
      </c>
      <c r="G1651" t="s">
        <v>1947</v>
      </c>
      <c r="H1651" t="s">
        <v>7190</v>
      </c>
      <c r="I1651" t="s">
        <v>7191</v>
      </c>
      <c r="J1651" t="s">
        <v>7192</v>
      </c>
    </row>
    <row r="1652" spans="1:10" x14ac:dyDescent="0.25">
      <c r="A1652" t="s">
        <v>128</v>
      </c>
      <c r="B1652" s="1">
        <v>45733</v>
      </c>
      <c r="C1652" t="s">
        <v>190</v>
      </c>
      <c r="D1652" t="s">
        <v>379</v>
      </c>
      <c r="E1652">
        <v>3.5</v>
      </c>
      <c r="F1652" t="s">
        <v>190</v>
      </c>
      <c r="G1652" t="s">
        <v>1947</v>
      </c>
      <c r="H1652" t="s">
        <v>7193</v>
      </c>
      <c r="I1652" t="s">
        <v>7194</v>
      </c>
      <c r="J1652" t="s">
        <v>7195</v>
      </c>
    </row>
    <row r="1653" spans="1:10" x14ac:dyDescent="0.25">
      <c r="A1653" t="s">
        <v>128</v>
      </c>
      <c r="B1653" s="1">
        <v>45733</v>
      </c>
      <c r="C1653" t="s">
        <v>190</v>
      </c>
      <c r="D1653" t="s">
        <v>7183</v>
      </c>
      <c r="E1653">
        <v>0</v>
      </c>
      <c r="F1653" t="s">
        <v>190</v>
      </c>
      <c r="G1653" t="s">
        <v>1947</v>
      </c>
      <c r="H1653" t="s">
        <v>7184</v>
      </c>
      <c r="I1653" t="s">
        <v>7185</v>
      </c>
      <c r="J1653" t="s">
        <v>7186</v>
      </c>
    </row>
    <row r="1654" spans="1:10" x14ac:dyDescent="0.25">
      <c r="A1654" t="s">
        <v>128</v>
      </c>
      <c r="B1654" s="1">
        <v>45733</v>
      </c>
      <c r="C1654" t="s">
        <v>190</v>
      </c>
      <c r="D1654" t="s">
        <v>7167</v>
      </c>
      <c r="E1654">
        <v>3.5</v>
      </c>
      <c r="F1654" t="s">
        <v>190</v>
      </c>
      <c r="G1654" t="s">
        <v>1947</v>
      </c>
      <c r="H1654" t="s">
        <v>7168</v>
      </c>
      <c r="I1654" t="s">
        <v>7169</v>
      </c>
      <c r="J1654" t="s">
        <v>7170</v>
      </c>
    </row>
    <row r="1655" spans="1:10" x14ac:dyDescent="0.25">
      <c r="A1655" t="s">
        <v>128</v>
      </c>
      <c r="B1655" s="1">
        <v>45733</v>
      </c>
      <c r="C1655" t="s">
        <v>190</v>
      </c>
      <c r="D1655" t="s">
        <v>7199</v>
      </c>
      <c r="E1655">
        <v>3.5</v>
      </c>
      <c r="F1655" t="s">
        <v>190</v>
      </c>
      <c r="G1655" t="s">
        <v>1947</v>
      </c>
      <c r="H1655" t="s">
        <v>7200</v>
      </c>
      <c r="I1655" t="s">
        <v>7201</v>
      </c>
      <c r="J1655" t="s">
        <v>7202</v>
      </c>
    </row>
    <row r="1656" spans="1:10" x14ac:dyDescent="0.25">
      <c r="A1656" t="s">
        <v>128</v>
      </c>
      <c r="B1656" s="1">
        <v>45733</v>
      </c>
      <c r="C1656" t="s">
        <v>190</v>
      </c>
      <c r="D1656" t="s">
        <v>7154</v>
      </c>
      <c r="E1656">
        <v>3.5</v>
      </c>
      <c r="F1656" t="s">
        <v>190</v>
      </c>
      <c r="G1656" t="s">
        <v>1947</v>
      </c>
      <c r="H1656" t="s">
        <v>7155</v>
      </c>
      <c r="I1656" t="s">
        <v>7156</v>
      </c>
      <c r="J1656" t="s">
        <v>7157</v>
      </c>
    </row>
    <row r="1657" spans="1:10" x14ac:dyDescent="0.25">
      <c r="A1657" t="s">
        <v>128</v>
      </c>
      <c r="B1657" s="1">
        <v>45733</v>
      </c>
      <c r="C1657" t="s">
        <v>190</v>
      </c>
      <c r="D1657" t="s">
        <v>299</v>
      </c>
      <c r="E1657">
        <v>3.5</v>
      </c>
      <c r="F1657" t="s">
        <v>190</v>
      </c>
      <c r="G1657" t="s">
        <v>1947</v>
      </c>
      <c r="H1657" t="s">
        <v>7177</v>
      </c>
      <c r="I1657" t="s">
        <v>7178</v>
      </c>
      <c r="J1657" t="s">
        <v>7179</v>
      </c>
    </row>
    <row r="1658" spans="1:10" x14ac:dyDescent="0.25">
      <c r="A1658" t="s">
        <v>128</v>
      </c>
      <c r="B1658" s="1">
        <v>45733</v>
      </c>
      <c r="C1658" t="s">
        <v>190</v>
      </c>
      <c r="D1658" t="s">
        <v>389</v>
      </c>
      <c r="E1658">
        <v>3.5</v>
      </c>
      <c r="F1658" t="s">
        <v>190</v>
      </c>
      <c r="G1658" t="s">
        <v>1947</v>
      </c>
      <c r="H1658" t="s">
        <v>7187</v>
      </c>
      <c r="I1658" t="s">
        <v>7188</v>
      </c>
      <c r="J1658" t="s">
        <v>7189</v>
      </c>
    </row>
    <row r="1659" spans="1:10" x14ac:dyDescent="0.25">
      <c r="A1659" t="s">
        <v>128</v>
      </c>
      <c r="B1659" s="1">
        <v>45733</v>
      </c>
      <c r="C1659" t="s">
        <v>190</v>
      </c>
      <c r="D1659" t="s">
        <v>210</v>
      </c>
      <c r="E1659">
        <v>3.5</v>
      </c>
      <c r="F1659" t="s">
        <v>190</v>
      </c>
      <c r="G1659" t="s">
        <v>1947</v>
      </c>
      <c r="H1659" t="s">
        <v>7171</v>
      </c>
      <c r="I1659" t="s">
        <v>7172</v>
      </c>
      <c r="J1659" t="s">
        <v>7173</v>
      </c>
    </row>
    <row r="1660" spans="1:10" x14ac:dyDescent="0.25">
      <c r="A1660" t="s">
        <v>128</v>
      </c>
      <c r="B1660" s="1">
        <v>45733</v>
      </c>
      <c r="C1660" t="s">
        <v>190</v>
      </c>
      <c r="D1660" t="s">
        <v>375</v>
      </c>
      <c r="E1660">
        <v>7</v>
      </c>
      <c r="F1660" t="s">
        <v>190</v>
      </c>
      <c r="G1660" t="s">
        <v>1947</v>
      </c>
      <c r="H1660" t="s">
        <v>7196</v>
      </c>
      <c r="I1660" t="s">
        <v>7194</v>
      </c>
      <c r="J1660" t="s">
        <v>7198</v>
      </c>
    </row>
    <row r="1661" spans="1:10" x14ac:dyDescent="0.25">
      <c r="A1661" t="s">
        <v>128</v>
      </c>
      <c r="B1661" s="1">
        <v>45733</v>
      </c>
      <c r="C1661" t="s">
        <v>190</v>
      </c>
      <c r="D1661" t="s">
        <v>5767</v>
      </c>
      <c r="E1661">
        <v>3.5</v>
      </c>
      <c r="F1661" t="s">
        <v>190</v>
      </c>
      <c r="G1661" t="s">
        <v>1947</v>
      </c>
      <c r="H1661" t="s">
        <v>7196</v>
      </c>
      <c r="I1661" t="s">
        <v>7194</v>
      </c>
      <c r="J1661" t="s">
        <v>7197</v>
      </c>
    </row>
    <row r="1662" spans="1:10" x14ac:dyDescent="0.25">
      <c r="A1662" t="s">
        <v>128</v>
      </c>
      <c r="B1662" s="1">
        <v>45733</v>
      </c>
      <c r="C1662" t="s">
        <v>190</v>
      </c>
      <c r="D1662" t="s">
        <v>579</v>
      </c>
      <c r="E1662">
        <v>3.5</v>
      </c>
      <c r="F1662" t="s">
        <v>190</v>
      </c>
      <c r="G1662" t="s">
        <v>1947</v>
      </c>
      <c r="H1662" t="s">
        <v>7158</v>
      </c>
      <c r="I1662" t="s">
        <v>7159</v>
      </c>
      <c r="J1662" t="s">
        <v>7160</v>
      </c>
    </row>
    <row r="1663" spans="1:10" x14ac:dyDescent="0.25">
      <c r="A1663" t="s">
        <v>128</v>
      </c>
      <c r="B1663" s="1">
        <v>45733</v>
      </c>
      <c r="C1663" t="s">
        <v>190</v>
      </c>
      <c r="D1663" t="s">
        <v>884</v>
      </c>
      <c r="E1663">
        <v>3.5</v>
      </c>
      <c r="F1663" t="s">
        <v>190</v>
      </c>
      <c r="G1663" t="s">
        <v>1947</v>
      </c>
      <c r="H1663" t="s">
        <v>7161</v>
      </c>
      <c r="I1663" t="s">
        <v>7162</v>
      </c>
      <c r="J1663" t="s">
        <v>7163</v>
      </c>
    </row>
    <row r="1664" spans="1:10" x14ac:dyDescent="0.25">
      <c r="A1664" t="s">
        <v>128</v>
      </c>
      <c r="B1664" s="1">
        <v>45733</v>
      </c>
      <c r="C1664" t="s">
        <v>190</v>
      </c>
      <c r="D1664" t="s">
        <v>523</v>
      </c>
      <c r="E1664">
        <v>3.5</v>
      </c>
      <c r="F1664" t="s">
        <v>190</v>
      </c>
      <c r="G1664" t="s">
        <v>1947</v>
      </c>
      <c r="H1664" t="s">
        <v>7174</v>
      </c>
      <c r="I1664" t="s">
        <v>7175</v>
      </c>
      <c r="J1664" t="s">
        <v>7176</v>
      </c>
    </row>
    <row r="1665" spans="1:10" x14ac:dyDescent="0.25">
      <c r="A1665" t="s">
        <v>128</v>
      </c>
      <c r="B1665" s="1">
        <v>45733</v>
      </c>
      <c r="C1665" t="s">
        <v>190</v>
      </c>
      <c r="D1665" t="s">
        <v>1639</v>
      </c>
      <c r="E1665">
        <v>3.5</v>
      </c>
      <c r="F1665" t="s">
        <v>190</v>
      </c>
      <c r="G1665" t="s">
        <v>1947</v>
      </c>
      <c r="H1665" t="s">
        <v>7180</v>
      </c>
      <c r="I1665" t="s">
        <v>7181</v>
      </c>
      <c r="J1665" t="s">
        <v>7182</v>
      </c>
    </row>
    <row r="1666" spans="1:10" x14ac:dyDescent="0.25">
      <c r="A1666" t="s">
        <v>128</v>
      </c>
      <c r="B1666" s="1">
        <v>45737</v>
      </c>
      <c r="C1666" t="s">
        <v>190</v>
      </c>
      <c r="D1666" t="s">
        <v>895</v>
      </c>
      <c r="E1666">
        <v>3.5</v>
      </c>
      <c r="F1666" t="s">
        <v>190</v>
      </c>
      <c r="G1666" t="s">
        <v>1948</v>
      </c>
      <c r="H1666" t="s">
        <v>7224</v>
      </c>
      <c r="I1666" t="s">
        <v>7225</v>
      </c>
      <c r="J1666" t="s">
        <v>7226</v>
      </c>
    </row>
    <row r="1667" spans="1:10" x14ac:dyDescent="0.25">
      <c r="A1667" t="s">
        <v>128</v>
      </c>
      <c r="B1667" s="1">
        <v>45737</v>
      </c>
      <c r="C1667" t="s">
        <v>190</v>
      </c>
      <c r="D1667" t="s">
        <v>908</v>
      </c>
      <c r="E1667">
        <v>3.5</v>
      </c>
      <c r="F1667" t="s">
        <v>190</v>
      </c>
      <c r="G1667" t="s">
        <v>1948</v>
      </c>
      <c r="H1667" t="s">
        <v>7219</v>
      </c>
      <c r="I1667" t="s">
        <v>7220</v>
      </c>
      <c r="J1667" t="s">
        <v>7221</v>
      </c>
    </row>
    <row r="1668" spans="1:10" x14ac:dyDescent="0.25">
      <c r="A1668" t="s">
        <v>128</v>
      </c>
      <c r="B1668" s="1">
        <v>45737</v>
      </c>
      <c r="C1668" t="s">
        <v>190</v>
      </c>
      <c r="D1668" t="s">
        <v>1562</v>
      </c>
      <c r="E1668">
        <v>3.5</v>
      </c>
      <c r="F1668" t="s">
        <v>190</v>
      </c>
      <c r="G1668" t="s">
        <v>1948</v>
      </c>
      <c r="H1668" t="s">
        <v>7203</v>
      </c>
      <c r="I1668" t="s">
        <v>7204</v>
      </c>
      <c r="J1668" t="s">
        <v>7205</v>
      </c>
    </row>
    <row r="1669" spans="1:10" x14ac:dyDescent="0.25">
      <c r="A1669" t="s">
        <v>128</v>
      </c>
      <c r="B1669" s="1">
        <v>45737</v>
      </c>
      <c r="C1669" t="s">
        <v>190</v>
      </c>
      <c r="D1669" t="s">
        <v>602</v>
      </c>
      <c r="E1669">
        <v>3.5</v>
      </c>
      <c r="F1669" t="s">
        <v>190</v>
      </c>
      <c r="G1669" t="s">
        <v>1948</v>
      </c>
      <c r="H1669" t="s">
        <v>7227</v>
      </c>
      <c r="I1669" t="s">
        <v>7228</v>
      </c>
      <c r="J1669" t="s">
        <v>7229</v>
      </c>
    </row>
    <row r="1670" spans="1:10" x14ac:dyDescent="0.25">
      <c r="A1670" t="s">
        <v>128</v>
      </c>
      <c r="B1670" s="1">
        <v>45737</v>
      </c>
      <c r="C1670" t="s">
        <v>190</v>
      </c>
      <c r="D1670" t="s">
        <v>4131</v>
      </c>
      <c r="E1670">
        <v>3.5</v>
      </c>
      <c r="F1670" t="s">
        <v>190</v>
      </c>
      <c r="G1670" t="s">
        <v>1948</v>
      </c>
      <c r="H1670" t="s">
        <v>7213</v>
      </c>
      <c r="I1670" t="s">
        <v>7214</v>
      </c>
      <c r="J1670" t="s">
        <v>7215</v>
      </c>
    </row>
    <row r="1671" spans="1:10" x14ac:dyDescent="0.25">
      <c r="A1671" t="s">
        <v>128</v>
      </c>
      <c r="B1671" s="1">
        <v>45737</v>
      </c>
      <c r="C1671" t="s">
        <v>190</v>
      </c>
      <c r="D1671" t="s">
        <v>728</v>
      </c>
      <c r="E1671">
        <v>3.5</v>
      </c>
      <c r="F1671" t="s">
        <v>190</v>
      </c>
      <c r="G1671" t="s">
        <v>1948</v>
      </c>
      <c r="H1671" t="s">
        <v>7210</v>
      </c>
      <c r="I1671" t="s">
        <v>7211</v>
      </c>
      <c r="J1671" t="s">
        <v>7212</v>
      </c>
    </row>
    <row r="1672" spans="1:10" x14ac:dyDescent="0.25">
      <c r="A1672" t="s">
        <v>128</v>
      </c>
      <c r="B1672" s="1">
        <v>45737</v>
      </c>
      <c r="C1672" t="s">
        <v>190</v>
      </c>
      <c r="D1672" t="s">
        <v>622</v>
      </c>
      <c r="E1672">
        <v>3.5</v>
      </c>
      <c r="F1672" t="s">
        <v>190</v>
      </c>
      <c r="G1672" t="s">
        <v>1948</v>
      </c>
      <c r="H1672" t="s">
        <v>7222</v>
      </c>
      <c r="I1672" t="s">
        <v>7220</v>
      </c>
      <c r="J1672" t="s">
        <v>7223</v>
      </c>
    </row>
    <row r="1673" spans="1:10" x14ac:dyDescent="0.25">
      <c r="A1673" t="s">
        <v>128</v>
      </c>
      <c r="B1673" s="1">
        <v>45737</v>
      </c>
      <c r="C1673" t="s">
        <v>190</v>
      </c>
      <c r="D1673" t="s">
        <v>7206</v>
      </c>
      <c r="E1673">
        <v>3.5</v>
      </c>
      <c r="F1673" t="s">
        <v>190</v>
      </c>
      <c r="G1673" t="s">
        <v>1948</v>
      </c>
      <c r="H1673" t="s">
        <v>7207</v>
      </c>
      <c r="I1673" t="s">
        <v>7208</v>
      </c>
      <c r="J1673" t="s">
        <v>7209</v>
      </c>
    </row>
    <row r="1674" spans="1:10" x14ac:dyDescent="0.25">
      <c r="A1674" t="s">
        <v>128</v>
      </c>
      <c r="B1674" s="1">
        <v>45737</v>
      </c>
      <c r="C1674" t="s">
        <v>190</v>
      </c>
      <c r="D1674" t="s">
        <v>6620</v>
      </c>
      <c r="E1674">
        <v>3.5</v>
      </c>
      <c r="F1674" t="s">
        <v>190</v>
      </c>
      <c r="G1674" t="s">
        <v>1948</v>
      </c>
      <c r="H1674" t="s">
        <v>7216</v>
      </c>
      <c r="I1674" t="s">
        <v>7217</v>
      </c>
      <c r="J1674" t="s">
        <v>7218</v>
      </c>
    </row>
    <row r="1675" spans="1:10" x14ac:dyDescent="0.25">
      <c r="A1675" t="s">
        <v>128</v>
      </c>
      <c r="B1675" s="1">
        <v>45733</v>
      </c>
      <c r="C1675" t="s">
        <v>138</v>
      </c>
      <c r="D1675" t="s">
        <v>1449</v>
      </c>
      <c r="E1675">
        <v>3.5</v>
      </c>
      <c r="F1675" t="s">
        <v>139</v>
      </c>
      <c r="G1675" t="s">
        <v>1949</v>
      </c>
      <c r="H1675" t="s">
        <v>7248</v>
      </c>
      <c r="I1675" t="s">
        <v>7249</v>
      </c>
      <c r="J1675" t="s">
        <v>7250</v>
      </c>
    </row>
    <row r="1676" spans="1:10" x14ac:dyDescent="0.25">
      <c r="A1676" t="s">
        <v>128</v>
      </c>
      <c r="B1676" s="1">
        <v>45733</v>
      </c>
      <c r="C1676" t="s">
        <v>138</v>
      </c>
      <c r="D1676" t="s">
        <v>403</v>
      </c>
      <c r="E1676">
        <v>3.5</v>
      </c>
      <c r="F1676" t="s">
        <v>139</v>
      </c>
      <c r="G1676" t="s">
        <v>1949</v>
      </c>
      <c r="H1676" t="s">
        <v>7230</v>
      </c>
      <c r="I1676" t="s">
        <v>7231</v>
      </c>
      <c r="J1676" t="s">
        <v>7232</v>
      </c>
    </row>
    <row r="1677" spans="1:10" x14ac:dyDescent="0.25">
      <c r="A1677" t="s">
        <v>128</v>
      </c>
      <c r="B1677" s="1">
        <v>45733</v>
      </c>
      <c r="C1677" t="s">
        <v>138</v>
      </c>
      <c r="D1677" t="s">
        <v>4607</v>
      </c>
      <c r="E1677">
        <v>3.5</v>
      </c>
      <c r="F1677" t="s">
        <v>139</v>
      </c>
      <c r="G1677" t="s">
        <v>1949</v>
      </c>
      <c r="H1677" t="s">
        <v>7239</v>
      </c>
      <c r="I1677" t="s">
        <v>7240</v>
      </c>
      <c r="J1677" t="s">
        <v>7241</v>
      </c>
    </row>
    <row r="1678" spans="1:10" x14ac:dyDescent="0.25">
      <c r="A1678" t="s">
        <v>128</v>
      </c>
      <c r="B1678" s="1">
        <v>45733</v>
      </c>
      <c r="C1678" t="s">
        <v>138</v>
      </c>
      <c r="D1678" t="s">
        <v>1690</v>
      </c>
      <c r="E1678">
        <v>3.5</v>
      </c>
      <c r="F1678" t="s">
        <v>139</v>
      </c>
      <c r="G1678" t="s">
        <v>1949</v>
      </c>
      <c r="H1678" t="s">
        <v>7260</v>
      </c>
      <c r="I1678" t="s">
        <v>7261</v>
      </c>
      <c r="J1678" t="s">
        <v>7262</v>
      </c>
    </row>
    <row r="1679" spans="1:10" x14ac:dyDescent="0.25">
      <c r="A1679" t="s">
        <v>128</v>
      </c>
      <c r="B1679" s="1">
        <v>45733</v>
      </c>
      <c r="C1679" t="s">
        <v>138</v>
      </c>
      <c r="D1679" t="s">
        <v>6764</v>
      </c>
      <c r="E1679">
        <v>3.5</v>
      </c>
      <c r="F1679" t="s">
        <v>139</v>
      </c>
      <c r="G1679" t="s">
        <v>1949</v>
      </c>
      <c r="H1679" t="s">
        <v>7236</v>
      </c>
      <c r="I1679" t="s">
        <v>7237</v>
      </c>
      <c r="J1679" t="s">
        <v>7238</v>
      </c>
    </row>
    <row r="1680" spans="1:10" x14ac:dyDescent="0.25">
      <c r="A1680" t="s">
        <v>128</v>
      </c>
      <c r="B1680" s="1">
        <v>45733</v>
      </c>
      <c r="C1680" t="s">
        <v>138</v>
      </c>
      <c r="D1680" t="s">
        <v>654</v>
      </c>
      <c r="E1680">
        <v>3.5</v>
      </c>
      <c r="F1680" t="s">
        <v>139</v>
      </c>
      <c r="G1680" t="s">
        <v>1949</v>
      </c>
      <c r="H1680" t="s">
        <v>7263</v>
      </c>
      <c r="I1680" t="s">
        <v>7264</v>
      </c>
      <c r="J1680" t="s">
        <v>7265</v>
      </c>
    </row>
    <row r="1681" spans="1:10" x14ac:dyDescent="0.25">
      <c r="A1681" t="s">
        <v>128</v>
      </c>
      <c r="B1681" s="1">
        <v>45733</v>
      </c>
      <c r="C1681" t="s">
        <v>138</v>
      </c>
      <c r="D1681" t="s">
        <v>821</v>
      </c>
      <c r="E1681">
        <v>3.5</v>
      </c>
      <c r="F1681" t="s">
        <v>139</v>
      </c>
      <c r="G1681" t="s">
        <v>1949</v>
      </c>
      <c r="H1681" t="s">
        <v>7254</v>
      </c>
      <c r="I1681" t="s">
        <v>7255</v>
      </c>
      <c r="J1681" t="s">
        <v>7256</v>
      </c>
    </row>
    <row r="1682" spans="1:10" x14ac:dyDescent="0.25">
      <c r="A1682" t="s">
        <v>128</v>
      </c>
      <c r="B1682" s="1">
        <v>45733</v>
      </c>
      <c r="C1682" t="s">
        <v>138</v>
      </c>
      <c r="D1682" t="s">
        <v>759</v>
      </c>
      <c r="E1682">
        <v>3.5</v>
      </c>
      <c r="F1682" t="s">
        <v>139</v>
      </c>
      <c r="G1682" t="s">
        <v>1949</v>
      </c>
      <c r="H1682" t="s">
        <v>7251</v>
      </c>
      <c r="I1682" t="s">
        <v>7252</v>
      </c>
      <c r="J1682" t="s">
        <v>7253</v>
      </c>
    </row>
    <row r="1683" spans="1:10" x14ac:dyDescent="0.25">
      <c r="A1683" t="s">
        <v>128</v>
      </c>
      <c r="B1683" s="1">
        <v>45733</v>
      </c>
      <c r="C1683" t="s">
        <v>138</v>
      </c>
      <c r="D1683" t="s">
        <v>709</v>
      </c>
      <c r="E1683">
        <v>3.5</v>
      </c>
      <c r="F1683" t="s">
        <v>139</v>
      </c>
      <c r="G1683" t="s">
        <v>1949</v>
      </c>
      <c r="H1683" t="s">
        <v>7266</v>
      </c>
      <c r="I1683" t="s">
        <v>7267</v>
      </c>
      <c r="J1683" t="s">
        <v>7268</v>
      </c>
    </row>
    <row r="1684" spans="1:10" x14ac:dyDescent="0.25">
      <c r="A1684" t="s">
        <v>128</v>
      </c>
      <c r="B1684" s="1">
        <v>45733</v>
      </c>
      <c r="C1684" t="s">
        <v>138</v>
      </c>
      <c r="D1684" t="s">
        <v>395</v>
      </c>
      <c r="E1684">
        <v>3.5</v>
      </c>
      <c r="F1684" t="s">
        <v>139</v>
      </c>
      <c r="G1684" t="s">
        <v>1949</v>
      </c>
      <c r="H1684" t="s">
        <v>7257</v>
      </c>
      <c r="I1684" t="s">
        <v>7258</v>
      </c>
      <c r="J1684" t="s">
        <v>7259</v>
      </c>
    </row>
    <row r="1685" spans="1:10" x14ac:dyDescent="0.25">
      <c r="A1685" t="s">
        <v>128</v>
      </c>
      <c r="B1685" s="1">
        <v>45733</v>
      </c>
      <c r="C1685" t="s">
        <v>138</v>
      </c>
      <c r="D1685" t="s">
        <v>758</v>
      </c>
      <c r="E1685">
        <v>3.5</v>
      </c>
      <c r="F1685" t="s">
        <v>139</v>
      </c>
      <c r="G1685" t="s">
        <v>1949</v>
      </c>
      <c r="H1685" t="s">
        <v>7245</v>
      </c>
      <c r="I1685" t="s">
        <v>7246</v>
      </c>
      <c r="J1685" t="s">
        <v>7247</v>
      </c>
    </row>
    <row r="1686" spans="1:10" x14ac:dyDescent="0.25">
      <c r="A1686" t="s">
        <v>128</v>
      </c>
      <c r="B1686" s="1">
        <v>45733</v>
      </c>
      <c r="C1686" t="s">
        <v>138</v>
      </c>
      <c r="D1686" t="s">
        <v>544</v>
      </c>
      <c r="E1686">
        <v>3.5</v>
      </c>
      <c r="F1686" t="s">
        <v>139</v>
      </c>
      <c r="G1686" t="s">
        <v>1949</v>
      </c>
      <c r="H1686" t="s">
        <v>7242</v>
      </c>
      <c r="I1686" t="s">
        <v>7243</v>
      </c>
      <c r="J1686" t="s">
        <v>7244</v>
      </c>
    </row>
    <row r="1687" spans="1:10" x14ac:dyDescent="0.25">
      <c r="A1687" t="s">
        <v>128</v>
      </c>
      <c r="B1687" s="1">
        <v>45733</v>
      </c>
      <c r="C1687" t="s">
        <v>138</v>
      </c>
      <c r="D1687" t="s">
        <v>1448</v>
      </c>
      <c r="E1687">
        <v>3.5</v>
      </c>
      <c r="F1687" t="s">
        <v>139</v>
      </c>
      <c r="G1687" t="s">
        <v>1949</v>
      </c>
      <c r="H1687" t="s">
        <v>7233</v>
      </c>
      <c r="I1687" t="s">
        <v>7234</v>
      </c>
      <c r="J1687" t="s">
        <v>7235</v>
      </c>
    </row>
    <row r="1688" spans="1:10" x14ac:dyDescent="0.25">
      <c r="A1688" t="s">
        <v>128</v>
      </c>
      <c r="B1688" s="1">
        <v>45734</v>
      </c>
      <c r="C1688" t="s">
        <v>138</v>
      </c>
      <c r="D1688" t="s">
        <v>7281</v>
      </c>
      <c r="E1688">
        <v>3.5</v>
      </c>
      <c r="F1688" t="s">
        <v>139</v>
      </c>
      <c r="G1688" t="s">
        <v>1950</v>
      </c>
      <c r="H1688" t="s">
        <v>7282</v>
      </c>
      <c r="I1688" t="s">
        <v>7283</v>
      </c>
      <c r="J1688" t="s">
        <v>7284</v>
      </c>
    </row>
    <row r="1689" spans="1:10" x14ac:dyDescent="0.25">
      <c r="A1689" t="s">
        <v>128</v>
      </c>
      <c r="B1689" s="1">
        <v>45734</v>
      </c>
      <c r="C1689" t="s">
        <v>138</v>
      </c>
      <c r="D1689" t="s">
        <v>7293</v>
      </c>
      <c r="E1689">
        <v>3.5</v>
      </c>
      <c r="F1689" t="s">
        <v>139</v>
      </c>
      <c r="G1689" t="s">
        <v>1950</v>
      </c>
      <c r="H1689" t="s">
        <v>7294</v>
      </c>
      <c r="I1689" t="s">
        <v>7295</v>
      </c>
      <c r="J1689" t="s">
        <v>7296</v>
      </c>
    </row>
    <row r="1690" spans="1:10" x14ac:dyDescent="0.25">
      <c r="A1690" t="s">
        <v>128</v>
      </c>
      <c r="B1690" s="1">
        <v>45734</v>
      </c>
      <c r="C1690" t="s">
        <v>138</v>
      </c>
      <c r="D1690" t="s">
        <v>380</v>
      </c>
      <c r="E1690">
        <v>3.5</v>
      </c>
      <c r="F1690" t="s">
        <v>139</v>
      </c>
      <c r="G1690" t="s">
        <v>1950</v>
      </c>
      <c r="H1690" t="s">
        <v>7269</v>
      </c>
      <c r="I1690" t="s">
        <v>7270</v>
      </c>
      <c r="J1690" t="s">
        <v>7271</v>
      </c>
    </row>
    <row r="1691" spans="1:10" x14ac:dyDescent="0.25">
      <c r="A1691" t="s">
        <v>128</v>
      </c>
      <c r="B1691" s="1">
        <v>45734</v>
      </c>
      <c r="C1691" t="s">
        <v>138</v>
      </c>
      <c r="D1691" t="s">
        <v>2583</v>
      </c>
      <c r="E1691">
        <v>3.5</v>
      </c>
      <c r="F1691" t="s">
        <v>139</v>
      </c>
      <c r="G1691" t="s">
        <v>1950</v>
      </c>
      <c r="H1691" t="s">
        <v>7285</v>
      </c>
      <c r="I1691" t="s">
        <v>7286</v>
      </c>
      <c r="J1691" t="s">
        <v>7287</v>
      </c>
    </row>
    <row r="1692" spans="1:10" x14ac:dyDescent="0.25">
      <c r="A1692" t="s">
        <v>128</v>
      </c>
      <c r="B1692" s="1">
        <v>45734</v>
      </c>
      <c r="C1692" t="s">
        <v>138</v>
      </c>
      <c r="D1692" t="s">
        <v>278</v>
      </c>
      <c r="E1692">
        <v>3.5</v>
      </c>
      <c r="F1692" t="s">
        <v>139</v>
      </c>
      <c r="G1692" t="s">
        <v>1950</v>
      </c>
      <c r="H1692" t="s">
        <v>7272</v>
      </c>
      <c r="I1692" t="s">
        <v>7273</v>
      </c>
      <c r="J1692" t="s">
        <v>7274</v>
      </c>
    </row>
    <row r="1693" spans="1:10" x14ac:dyDescent="0.25">
      <c r="A1693" t="s">
        <v>128</v>
      </c>
      <c r="B1693" s="1">
        <v>45734</v>
      </c>
      <c r="C1693" t="s">
        <v>138</v>
      </c>
      <c r="D1693" t="s">
        <v>1508</v>
      </c>
      <c r="E1693">
        <v>3.5</v>
      </c>
      <c r="F1693" t="s">
        <v>139</v>
      </c>
      <c r="G1693" t="s">
        <v>1950</v>
      </c>
      <c r="H1693" t="s">
        <v>7278</v>
      </c>
      <c r="I1693" t="s">
        <v>7279</v>
      </c>
      <c r="J1693" t="s">
        <v>7280</v>
      </c>
    </row>
    <row r="1694" spans="1:10" x14ac:dyDescent="0.25">
      <c r="A1694" t="s">
        <v>128</v>
      </c>
      <c r="B1694" s="1">
        <v>45734</v>
      </c>
      <c r="C1694" t="s">
        <v>138</v>
      </c>
      <c r="D1694" t="s">
        <v>716</v>
      </c>
      <c r="E1694">
        <v>3.5</v>
      </c>
      <c r="F1694" t="s">
        <v>139</v>
      </c>
      <c r="G1694" t="s">
        <v>1950</v>
      </c>
      <c r="H1694" t="s">
        <v>7275</v>
      </c>
      <c r="I1694" t="s">
        <v>7276</v>
      </c>
      <c r="J1694" t="s">
        <v>7277</v>
      </c>
    </row>
    <row r="1695" spans="1:10" x14ac:dyDescent="0.25">
      <c r="A1695" t="s">
        <v>128</v>
      </c>
      <c r="B1695" s="1">
        <v>45734</v>
      </c>
      <c r="C1695" t="s">
        <v>138</v>
      </c>
      <c r="D1695" t="s">
        <v>320</v>
      </c>
      <c r="E1695">
        <v>3.5</v>
      </c>
      <c r="F1695" t="s">
        <v>139</v>
      </c>
      <c r="G1695" t="s">
        <v>1950</v>
      </c>
      <c r="H1695" t="s">
        <v>7288</v>
      </c>
      <c r="I1695" t="s">
        <v>7289</v>
      </c>
      <c r="J1695" t="s">
        <v>7290</v>
      </c>
    </row>
    <row r="1696" spans="1:10" x14ac:dyDescent="0.25">
      <c r="A1696" t="s">
        <v>128</v>
      </c>
      <c r="B1696" s="1">
        <v>45734</v>
      </c>
      <c r="C1696" t="s">
        <v>138</v>
      </c>
      <c r="D1696" t="s">
        <v>7300</v>
      </c>
      <c r="E1696">
        <v>0</v>
      </c>
      <c r="F1696" t="s">
        <v>139</v>
      </c>
      <c r="G1696" t="s">
        <v>1950</v>
      </c>
      <c r="H1696" t="s">
        <v>7301</v>
      </c>
      <c r="I1696" t="s">
        <v>7302</v>
      </c>
      <c r="J1696" t="s">
        <v>7303</v>
      </c>
    </row>
    <row r="1697" spans="1:10" x14ac:dyDescent="0.25">
      <c r="A1697" t="s">
        <v>128</v>
      </c>
      <c r="B1697" s="1">
        <v>45734</v>
      </c>
      <c r="C1697" t="s">
        <v>138</v>
      </c>
      <c r="D1697" t="s">
        <v>387</v>
      </c>
      <c r="E1697">
        <v>3.5</v>
      </c>
      <c r="F1697" t="s">
        <v>139</v>
      </c>
      <c r="G1697" t="s">
        <v>1950</v>
      </c>
      <c r="H1697" t="s">
        <v>7297</v>
      </c>
      <c r="I1697" t="s">
        <v>7298</v>
      </c>
      <c r="J1697" t="s">
        <v>7299</v>
      </c>
    </row>
    <row r="1698" spans="1:10" x14ac:dyDescent="0.25">
      <c r="A1698" t="s">
        <v>128</v>
      </c>
      <c r="B1698" s="1">
        <v>45734</v>
      </c>
      <c r="C1698" t="s">
        <v>138</v>
      </c>
      <c r="D1698" t="s">
        <v>243</v>
      </c>
      <c r="E1698">
        <v>3.5</v>
      </c>
      <c r="F1698" t="s">
        <v>139</v>
      </c>
      <c r="G1698" t="s">
        <v>1950</v>
      </c>
      <c r="H1698" t="s">
        <v>7291</v>
      </c>
      <c r="I1698" t="s">
        <v>7289</v>
      </c>
      <c r="J1698" t="s">
        <v>7292</v>
      </c>
    </row>
    <row r="1699" spans="1:10" x14ac:dyDescent="0.25">
      <c r="A1699" t="s">
        <v>128</v>
      </c>
      <c r="B1699" s="1">
        <v>45735</v>
      </c>
      <c r="C1699" t="s">
        <v>138</v>
      </c>
      <c r="D1699" t="s">
        <v>870</v>
      </c>
      <c r="E1699">
        <v>3.5</v>
      </c>
      <c r="F1699" t="s">
        <v>139</v>
      </c>
      <c r="G1699" t="s">
        <v>1951</v>
      </c>
      <c r="H1699" t="s">
        <v>7307</v>
      </c>
      <c r="I1699" t="s">
        <v>7308</v>
      </c>
      <c r="J1699" t="s">
        <v>7309</v>
      </c>
    </row>
    <row r="1700" spans="1:10" x14ac:dyDescent="0.25">
      <c r="A1700" t="s">
        <v>128</v>
      </c>
      <c r="B1700" s="1">
        <v>45735</v>
      </c>
      <c r="C1700" t="s">
        <v>138</v>
      </c>
      <c r="D1700" t="s">
        <v>727</v>
      </c>
      <c r="E1700">
        <v>3.5</v>
      </c>
      <c r="F1700" t="s">
        <v>139</v>
      </c>
      <c r="G1700" t="s">
        <v>1951</v>
      </c>
      <c r="H1700" t="s">
        <v>7316</v>
      </c>
      <c r="I1700" t="s">
        <v>7317</v>
      </c>
      <c r="J1700" t="s">
        <v>7318</v>
      </c>
    </row>
    <row r="1701" spans="1:10" x14ac:dyDescent="0.25">
      <c r="A1701" t="s">
        <v>128</v>
      </c>
      <c r="B1701" s="1">
        <v>45735</v>
      </c>
      <c r="C1701" t="s">
        <v>138</v>
      </c>
      <c r="D1701" t="s">
        <v>459</v>
      </c>
      <c r="E1701">
        <v>3.5</v>
      </c>
      <c r="F1701" t="s">
        <v>139</v>
      </c>
      <c r="G1701" t="s">
        <v>1951</v>
      </c>
      <c r="H1701" t="s">
        <v>7304</v>
      </c>
      <c r="I1701" t="s">
        <v>7305</v>
      </c>
      <c r="J1701" t="s">
        <v>7306</v>
      </c>
    </row>
    <row r="1702" spans="1:10" x14ac:dyDescent="0.25">
      <c r="A1702" t="s">
        <v>128</v>
      </c>
      <c r="B1702" s="1">
        <v>45735</v>
      </c>
      <c r="C1702" t="s">
        <v>138</v>
      </c>
      <c r="D1702" t="s">
        <v>233</v>
      </c>
      <c r="E1702">
        <v>3.5</v>
      </c>
      <c r="F1702" t="s">
        <v>139</v>
      </c>
      <c r="G1702" t="s">
        <v>1951</v>
      </c>
      <c r="H1702" t="s">
        <v>7313</v>
      </c>
      <c r="I1702" t="s">
        <v>7314</v>
      </c>
      <c r="J1702" t="s">
        <v>7315</v>
      </c>
    </row>
    <row r="1703" spans="1:10" x14ac:dyDescent="0.25">
      <c r="A1703" t="s">
        <v>128</v>
      </c>
      <c r="B1703" s="1">
        <v>45735</v>
      </c>
      <c r="C1703" t="s">
        <v>138</v>
      </c>
      <c r="D1703" t="s">
        <v>292</v>
      </c>
      <c r="E1703">
        <v>3.5</v>
      </c>
      <c r="F1703" t="s">
        <v>139</v>
      </c>
      <c r="G1703" t="s">
        <v>1951</v>
      </c>
      <c r="H1703" t="s">
        <v>7310</v>
      </c>
      <c r="I1703" t="s">
        <v>7311</v>
      </c>
      <c r="J1703" t="s">
        <v>7312</v>
      </c>
    </row>
    <row r="1704" spans="1:10" x14ac:dyDescent="0.25">
      <c r="A1704" t="s">
        <v>128</v>
      </c>
      <c r="B1704" s="1">
        <v>45736</v>
      </c>
      <c r="C1704" t="s">
        <v>138</v>
      </c>
      <c r="D1704" t="s">
        <v>389</v>
      </c>
      <c r="E1704">
        <v>3.5</v>
      </c>
      <c r="F1704" t="s">
        <v>139</v>
      </c>
      <c r="G1704" t="s">
        <v>1952</v>
      </c>
      <c r="H1704" t="s">
        <v>7329</v>
      </c>
      <c r="I1704" t="s">
        <v>7330</v>
      </c>
      <c r="J1704" t="s">
        <v>7331</v>
      </c>
    </row>
    <row r="1705" spans="1:10" x14ac:dyDescent="0.25">
      <c r="A1705" t="s">
        <v>128</v>
      </c>
      <c r="B1705" s="1">
        <v>45736</v>
      </c>
      <c r="C1705" t="s">
        <v>138</v>
      </c>
      <c r="D1705" t="s">
        <v>6122</v>
      </c>
      <c r="E1705">
        <v>3.5</v>
      </c>
      <c r="F1705" t="s">
        <v>139</v>
      </c>
      <c r="G1705" t="s">
        <v>1952</v>
      </c>
      <c r="H1705" t="s">
        <v>7319</v>
      </c>
      <c r="I1705" t="s">
        <v>7320</v>
      </c>
      <c r="J1705" t="s">
        <v>7321</v>
      </c>
    </row>
    <row r="1706" spans="1:10" x14ac:dyDescent="0.25">
      <c r="A1706" t="s">
        <v>128</v>
      </c>
      <c r="B1706" s="1">
        <v>45736</v>
      </c>
      <c r="C1706" t="s">
        <v>138</v>
      </c>
      <c r="D1706" t="s">
        <v>731</v>
      </c>
      <c r="E1706">
        <v>3.5</v>
      </c>
      <c r="F1706" t="s">
        <v>139</v>
      </c>
      <c r="G1706" t="s">
        <v>1952</v>
      </c>
      <c r="H1706" t="s">
        <v>7326</v>
      </c>
      <c r="I1706" t="s">
        <v>7327</v>
      </c>
      <c r="J1706" t="s">
        <v>7328</v>
      </c>
    </row>
    <row r="1707" spans="1:10" x14ac:dyDescent="0.25">
      <c r="A1707" t="s">
        <v>128</v>
      </c>
      <c r="B1707" s="1">
        <v>45736</v>
      </c>
      <c r="C1707" t="s">
        <v>138</v>
      </c>
      <c r="D1707" t="s">
        <v>7322</v>
      </c>
      <c r="E1707">
        <v>0</v>
      </c>
      <c r="F1707" t="s">
        <v>139</v>
      </c>
      <c r="G1707" t="s">
        <v>1952</v>
      </c>
      <c r="H1707" t="s">
        <v>7323</v>
      </c>
      <c r="I1707" t="s">
        <v>7324</v>
      </c>
      <c r="J1707" t="s">
        <v>7325</v>
      </c>
    </row>
    <row r="1708" spans="1:10" x14ac:dyDescent="0.25">
      <c r="A1708" t="s">
        <v>128</v>
      </c>
      <c r="B1708" s="1">
        <v>45733</v>
      </c>
      <c r="C1708" t="s">
        <v>140</v>
      </c>
      <c r="D1708" t="s">
        <v>7345</v>
      </c>
      <c r="E1708">
        <v>3.5</v>
      </c>
      <c r="F1708" t="s">
        <v>126</v>
      </c>
      <c r="G1708" t="s">
        <v>1954</v>
      </c>
      <c r="H1708" t="s">
        <v>7346</v>
      </c>
      <c r="I1708" t="s">
        <v>7347</v>
      </c>
      <c r="J1708" t="s">
        <v>7348</v>
      </c>
    </row>
    <row r="1709" spans="1:10" x14ac:dyDescent="0.25">
      <c r="A1709" t="s">
        <v>128</v>
      </c>
      <c r="B1709" s="1">
        <v>45733</v>
      </c>
      <c r="C1709" t="s">
        <v>140</v>
      </c>
      <c r="D1709" t="s">
        <v>357</v>
      </c>
      <c r="E1709">
        <v>3.5</v>
      </c>
      <c r="F1709" t="s">
        <v>126</v>
      </c>
      <c r="G1709" t="s">
        <v>1954</v>
      </c>
      <c r="H1709" t="s">
        <v>7360</v>
      </c>
      <c r="I1709" t="s">
        <v>7361</v>
      </c>
      <c r="J1709" t="s">
        <v>7362</v>
      </c>
    </row>
    <row r="1710" spans="1:10" x14ac:dyDescent="0.25">
      <c r="A1710" t="s">
        <v>128</v>
      </c>
      <c r="B1710" s="1">
        <v>45733</v>
      </c>
      <c r="C1710" t="s">
        <v>140</v>
      </c>
      <c r="D1710" t="s">
        <v>7356</v>
      </c>
      <c r="E1710">
        <v>3.5</v>
      </c>
      <c r="F1710" t="s">
        <v>126</v>
      </c>
      <c r="G1710" t="s">
        <v>1954</v>
      </c>
      <c r="H1710" t="s">
        <v>7357</v>
      </c>
      <c r="I1710" t="s">
        <v>7358</v>
      </c>
      <c r="J1710" t="s">
        <v>7359</v>
      </c>
    </row>
    <row r="1711" spans="1:10" x14ac:dyDescent="0.25">
      <c r="A1711" t="s">
        <v>128</v>
      </c>
      <c r="B1711" s="1">
        <v>45733</v>
      </c>
      <c r="C1711" t="s">
        <v>140</v>
      </c>
      <c r="D1711" t="s">
        <v>7352</v>
      </c>
      <c r="E1711">
        <v>3.5</v>
      </c>
      <c r="F1711" t="s">
        <v>126</v>
      </c>
      <c r="G1711" t="s">
        <v>1954</v>
      </c>
      <c r="H1711" t="s">
        <v>7353</v>
      </c>
      <c r="I1711" t="s">
        <v>7354</v>
      </c>
      <c r="J1711" t="s">
        <v>7355</v>
      </c>
    </row>
    <row r="1712" spans="1:10" x14ac:dyDescent="0.25">
      <c r="A1712" t="s">
        <v>128</v>
      </c>
      <c r="B1712" s="1">
        <v>45733</v>
      </c>
      <c r="C1712" t="s">
        <v>140</v>
      </c>
      <c r="D1712" t="s">
        <v>293</v>
      </c>
      <c r="E1712">
        <v>3.5</v>
      </c>
      <c r="F1712" t="s">
        <v>126</v>
      </c>
      <c r="G1712" t="s">
        <v>1954</v>
      </c>
      <c r="H1712" t="s">
        <v>7332</v>
      </c>
      <c r="I1712" t="s">
        <v>7333</v>
      </c>
      <c r="J1712" t="s">
        <v>7334</v>
      </c>
    </row>
    <row r="1713" spans="1:10" x14ac:dyDescent="0.25">
      <c r="A1713" t="s">
        <v>128</v>
      </c>
      <c r="B1713" s="1">
        <v>45733</v>
      </c>
      <c r="C1713" t="s">
        <v>140</v>
      </c>
      <c r="D1713" t="s">
        <v>1439</v>
      </c>
      <c r="E1713">
        <v>3.5</v>
      </c>
      <c r="F1713" t="s">
        <v>126</v>
      </c>
      <c r="G1713" t="s">
        <v>1954</v>
      </c>
      <c r="H1713" t="s">
        <v>7349</v>
      </c>
      <c r="I1713" t="s">
        <v>7350</v>
      </c>
      <c r="J1713" t="s">
        <v>7351</v>
      </c>
    </row>
    <row r="1714" spans="1:10" x14ac:dyDescent="0.25">
      <c r="A1714" t="s">
        <v>128</v>
      </c>
      <c r="B1714" s="1">
        <v>45733</v>
      </c>
      <c r="C1714" t="s">
        <v>140</v>
      </c>
      <c r="D1714" t="s">
        <v>270</v>
      </c>
      <c r="E1714">
        <v>3.5</v>
      </c>
      <c r="F1714" t="s">
        <v>126</v>
      </c>
      <c r="G1714" t="s">
        <v>1954</v>
      </c>
      <c r="H1714" t="s">
        <v>7339</v>
      </c>
      <c r="I1714" t="s">
        <v>7340</v>
      </c>
      <c r="J1714" t="s">
        <v>7341</v>
      </c>
    </row>
    <row r="1715" spans="1:10" x14ac:dyDescent="0.25">
      <c r="A1715" t="s">
        <v>128</v>
      </c>
      <c r="B1715" s="1">
        <v>45733</v>
      </c>
      <c r="C1715" t="s">
        <v>140</v>
      </c>
      <c r="D1715" t="s">
        <v>7335</v>
      </c>
      <c r="E1715">
        <v>3.5</v>
      </c>
      <c r="F1715" t="s">
        <v>126</v>
      </c>
      <c r="G1715" t="s">
        <v>1954</v>
      </c>
      <c r="H1715" t="s">
        <v>7336</v>
      </c>
      <c r="I1715" t="s">
        <v>7337</v>
      </c>
      <c r="J1715" t="s">
        <v>7338</v>
      </c>
    </row>
    <row r="1716" spans="1:10" x14ac:dyDescent="0.25">
      <c r="A1716" t="s">
        <v>128</v>
      </c>
      <c r="B1716" s="1">
        <v>45733</v>
      </c>
      <c r="C1716" t="s">
        <v>140</v>
      </c>
      <c r="D1716" t="s">
        <v>636</v>
      </c>
      <c r="E1716">
        <v>3.5</v>
      </c>
      <c r="F1716" t="s">
        <v>126</v>
      </c>
      <c r="G1716" t="s">
        <v>1954</v>
      </c>
      <c r="H1716" t="s">
        <v>7339</v>
      </c>
      <c r="I1716" t="s">
        <v>7363</v>
      </c>
      <c r="J1716" t="s">
        <v>7364</v>
      </c>
    </row>
    <row r="1717" spans="1:10" x14ac:dyDescent="0.25">
      <c r="A1717" t="s">
        <v>128</v>
      </c>
      <c r="B1717" s="1">
        <v>45733</v>
      </c>
      <c r="C1717" t="s">
        <v>140</v>
      </c>
      <c r="D1717" t="s">
        <v>784</v>
      </c>
      <c r="E1717">
        <v>3.5</v>
      </c>
      <c r="F1717" t="s">
        <v>126</v>
      </c>
      <c r="G1717" t="s">
        <v>1954</v>
      </c>
      <c r="H1717" t="s">
        <v>7342</v>
      </c>
      <c r="I1717" t="s">
        <v>7343</v>
      </c>
      <c r="J1717" t="s">
        <v>7344</v>
      </c>
    </row>
    <row r="1718" spans="1:10" x14ac:dyDescent="0.25">
      <c r="A1718" t="s">
        <v>128</v>
      </c>
      <c r="B1718" s="1">
        <v>45734</v>
      </c>
      <c r="C1718" t="s">
        <v>140</v>
      </c>
      <c r="D1718" t="s">
        <v>7378</v>
      </c>
      <c r="E1718">
        <v>3.5</v>
      </c>
      <c r="F1718" t="s">
        <v>126</v>
      </c>
      <c r="G1718" t="s">
        <v>1955</v>
      </c>
      <c r="H1718" t="s">
        <v>7379</v>
      </c>
      <c r="I1718" t="s">
        <v>7380</v>
      </c>
      <c r="J1718" t="s">
        <v>7381</v>
      </c>
    </row>
    <row r="1719" spans="1:10" x14ac:dyDescent="0.25">
      <c r="A1719" t="s">
        <v>128</v>
      </c>
      <c r="B1719" s="1">
        <v>45734</v>
      </c>
      <c r="C1719" t="s">
        <v>140</v>
      </c>
      <c r="D1719" t="s">
        <v>287</v>
      </c>
      <c r="E1719">
        <v>3.5</v>
      </c>
      <c r="F1719" t="s">
        <v>126</v>
      </c>
      <c r="G1719" t="s">
        <v>1955</v>
      </c>
      <c r="H1719" t="s">
        <v>7365</v>
      </c>
      <c r="I1719" t="s">
        <v>7366</v>
      </c>
      <c r="J1719" t="s">
        <v>7367</v>
      </c>
    </row>
    <row r="1720" spans="1:10" x14ac:dyDescent="0.25">
      <c r="A1720" t="s">
        <v>128</v>
      </c>
      <c r="B1720" s="1">
        <v>45734</v>
      </c>
      <c r="C1720" t="s">
        <v>140</v>
      </c>
      <c r="D1720" t="s">
        <v>343</v>
      </c>
      <c r="E1720">
        <v>3.5</v>
      </c>
      <c r="F1720" t="s">
        <v>126</v>
      </c>
      <c r="G1720" t="s">
        <v>1955</v>
      </c>
      <c r="H1720" t="s">
        <v>7368</v>
      </c>
      <c r="I1720" t="s">
        <v>7369</v>
      </c>
      <c r="J1720" t="s">
        <v>7370</v>
      </c>
    </row>
    <row r="1721" spans="1:10" x14ac:dyDescent="0.25">
      <c r="A1721" t="s">
        <v>128</v>
      </c>
      <c r="B1721" s="1">
        <v>45734</v>
      </c>
      <c r="C1721" t="s">
        <v>140</v>
      </c>
      <c r="D1721" t="s">
        <v>7378</v>
      </c>
      <c r="E1721">
        <v>3.5</v>
      </c>
      <c r="F1721" t="s">
        <v>126</v>
      </c>
      <c r="G1721" t="s">
        <v>1955</v>
      </c>
      <c r="H1721" t="s">
        <v>7382</v>
      </c>
      <c r="I1721" t="s">
        <v>7383</v>
      </c>
      <c r="J1721" t="s">
        <v>7384</v>
      </c>
    </row>
    <row r="1722" spans="1:10" x14ac:dyDescent="0.25">
      <c r="A1722" t="s">
        <v>128</v>
      </c>
      <c r="B1722" s="1">
        <v>45734</v>
      </c>
      <c r="C1722" t="s">
        <v>140</v>
      </c>
      <c r="D1722" t="s">
        <v>2908</v>
      </c>
      <c r="E1722">
        <v>3.5</v>
      </c>
      <c r="F1722" t="s">
        <v>126</v>
      </c>
      <c r="G1722" t="s">
        <v>1955</v>
      </c>
      <c r="H1722" t="s">
        <v>7375</v>
      </c>
      <c r="I1722" t="s">
        <v>7376</v>
      </c>
      <c r="J1722" t="s">
        <v>7377</v>
      </c>
    </row>
    <row r="1723" spans="1:10" x14ac:dyDescent="0.25">
      <c r="A1723" t="s">
        <v>128</v>
      </c>
      <c r="B1723" s="1">
        <v>45734</v>
      </c>
      <c r="C1723" t="s">
        <v>140</v>
      </c>
      <c r="D1723" t="s">
        <v>1492</v>
      </c>
      <c r="E1723">
        <v>3.5</v>
      </c>
      <c r="F1723" t="s">
        <v>126</v>
      </c>
      <c r="G1723" t="s">
        <v>1955</v>
      </c>
      <c r="H1723" t="s">
        <v>7385</v>
      </c>
      <c r="I1723" t="s">
        <v>7386</v>
      </c>
      <c r="J1723" t="s">
        <v>7387</v>
      </c>
    </row>
    <row r="1724" spans="1:10" x14ac:dyDescent="0.25">
      <c r="A1724" t="s">
        <v>128</v>
      </c>
      <c r="B1724" s="1">
        <v>45734</v>
      </c>
      <c r="C1724" t="s">
        <v>140</v>
      </c>
      <c r="D1724" t="s">
        <v>7371</v>
      </c>
      <c r="E1724">
        <v>3.5</v>
      </c>
      <c r="F1724" t="s">
        <v>126</v>
      </c>
      <c r="G1724" t="s">
        <v>1955</v>
      </c>
      <c r="H1724" t="s">
        <v>7372</v>
      </c>
      <c r="I1724" t="s">
        <v>7373</v>
      </c>
      <c r="J1724" t="s">
        <v>7374</v>
      </c>
    </row>
    <row r="1725" spans="1:10" x14ac:dyDescent="0.25">
      <c r="A1725" t="s">
        <v>128</v>
      </c>
      <c r="B1725" s="1">
        <v>45735</v>
      </c>
      <c r="C1725" t="s">
        <v>140</v>
      </c>
      <c r="D1725" t="s">
        <v>7388</v>
      </c>
      <c r="E1725">
        <v>3.5</v>
      </c>
      <c r="F1725" t="s">
        <v>126</v>
      </c>
      <c r="G1725" t="s">
        <v>1956</v>
      </c>
      <c r="H1725" t="s">
        <v>7389</v>
      </c>
      <c r="I1725" t="s">
        <v>7390</v>
      </c>
      <c r="J1725" t="s">
        <v>7391</v>
      </c>
    </row>
    <row r="1726" spans="1:10" x14ac:dyDescent="0.25">
      <c r="A1726" t="s">
        <v>128</v>
      </c>
      <c r="B1726" s="1">
        <v>45735</v>
      </c>
      <c r="C1726" t="s">
        <v>140</v>
      </c>
      <c r="D1726" t="s">
        <v>1500</v>
      </c>
      <c r="E1726">
        <v>3.5</v>
      </c>
      <c r="F1726" t="s">
        <v>126</v>
      </c>
      <c r="G1726" t="s">
        <v>1956</v>
      </c>
      <c r="H1726" t="s">
        <v>7417</v>
      </c>
      <c r="I1726" t="s">
        <v>7418</v>
      </c>
      <c r="J1726" t="s">
        <v>7419</v>
      </c>
    </row>
    <row r="1727" spans="1:10" x14ac:dyDescent="0.25">
      <c r="A1727" t="s">
        <v>128</v>
      </c>
      <c r="B1727" s="1">
        <v>45735</v>
      </c>
      <c r="C1727" t="s">
        <v>140</v>
      </c>
      <c r="D1727" t="s">
        <v>711</v>
      </c>
      <c r="E1727">
        <v>3.5</v>
      </c>
      <c r="F1727" t="s">
        <v>126</v>
      </c>
      <c r="G1727" t="s">
        <v>1956</v>
      </c>
      <c r="H1727" t="s">
        <v>7411</v>
      </c>
      <c r="I1727" t="s">
        <v>7412</v>
      </c>
      <c r="J1727" t="s">
        <v>7413</v>
      </c>
    </row>
    <row r="1728" spans="1:10" x14ac:dyDescent="0.25">
      <c r="A1728" t="s">
        <v>128</v>
      </c>
      <c r="B1728" s="1">
        <v>45735</v>
      </c>
      <c r="C1728" t="s">
        <v>140</v>
      </c>
      <c r="D1728" t="s">
        <v>1650</v>
      </c>
      <c r="E1728">
        <v>3.5</v>
      </c>
      <c r="F1728" t="s">
        <v>126</v>
      </c>
      <c r="G1728" t="s">
        <v>1956</v>
      </c>
      <c r="H1728" t="s">
        <v>7404</v>
      </c>
      <c r="I1728" t="s">
        <v>7405</v>
      </c>
      <c r="J1728" t="s">
        <v>7406</v>
      </c>
    </row>
    <row r="1729" spans="1:10" x14ac:dyDescent="0.25">
      <c r="A1729" t="s">
        <v>128</v>
      </c>
      <c r="B1729" s="1">
        <v>45735</v>
      </c>
      <c r="C1729" t="s">
        <v>140</v>
      </c>
      <c r="D1729" t="s">
        <v>241</v>
      </c>
      <c r="E1729">
        <v>3.5</v>
      </c>
      <c r="F1729" t="s">
        <v>126</v>
      </c>
      <c r="G1729" t="s">
        <v>1956</v>
      </c>
      <c r="H1729" t="s">
        <v>7398</v>
      </c>
      <c r="I1729" t="s">
        <v>7399</v>
      </c>
      <c r="J1729" t="s">
        <v>7400</v>
      </c>
    </row>
    <row r="1730" spans="1:10" x14ac:dyDescent="0.25">
      <c r="A1730" t="s">
        <v>128</v>
      </c>
      <c r="B1730" s="1">
        <v>45735</v>
      </c>
      <c r="C1730" t="s">
        <v>140</v>
      </c>
      <c r="D1730" t="s">
        <v>7407</v>
      </c>
      <c r="E1730">
        <v>3.5</v>
      </c>
      <c r="F1730" t="s">
        <v>126</v>
      </c>
      <c r="G1730" t="s">
        <v>1956</v>
      </c>
      <c r="H1730" t="s">
        <v>7408</v>
      </c>
      <c r="I1730" t="s">
        <v>7409</v>
      </c>
      <c r="J1730" t="s">
        <v>7410</v>
      </c>
    </row>
    <row r="1731" spans="1:10" x14ac:dyDescent="0.25">
      <c r="A1731" t="s">
        <v>128</v>
      </c>
      <c r="B1731" s="1">
        <v>45735</v>
      </c>
      <c r="C1731" t="s">
        <v>140</v>
      </c>
      <c r="D1731" t="s">
        <v>837</v>
      </c>
      <c r="E1731">
        <v>3.5</v>
      </c>
      <c r="F1731" t="s">
        <v>126</v>
      </c>
      <c r="G1731" t="s">
        <v>1956</v>
      </c>
      <c r="H1731" t="s">
        <v>7392</v>
      </c>
      <c r="I1731" t="s">
        <v>7393</v>
      </c>
      <c r="J1731" t="s">
        <v>7394</v>
      </c>
    </row>
    <row r="1732" spans="1:10" x14ac:dyDescent="0.25">
      <c r="A1732" t="s">
        <v>128</v>
      </c>
      <c r="B1732" s="1">
        <v>45735</v>
      </c>
      <c r="C1732" t="s">
        <v>140</v>
      </c>
      <c r="D1732" t="s">
        <v>471</v>
      </c>
      <c r="E1732">
        <v>3.5</v>
      </c>
      <c r="F1732" t="s">
        <v>126</v>
      </c>
      <c r="G1732" t="s">
        <v>1956</v>
      </c>
      <c r="H1732" t="s">
        <v>7401</v>
      </c>
      <c r="I1732" t="s">
        <v>7402</v>
      </c>
      <c r="J1732" t="s">
        <v>7403</v>
      </c>
    </row>
    <row r="1733" spans="1:10" x14ac:dyDescent="0.25">
      <c r="A1733" t="s">
        <v>128</v>
      </c>
      <c r="B1733" s="1">
        <v>45735</v>
      </c>
      <c r="C1733" t="s">
        <v>140</v>
      </c>
      <c r="D1733" t="s">
        <v>785</v>
      </c>
      <c r="E1733">
        <v>3.5</v>
      </c>
      <c r="F1733" t="s">
        <v>126</v>
      </c>
      <c r="G1733" t="s">
        <v>1956</v>
      </c>
      <c r="H1733" t="s">
        <v>7414</v>
      </c>
      <c r="I1733" t="s">
        <v>7415</v>
      </c>
      <c r="J1733" t="s">
        <v>7416</v>
      </c>
    </row>
    <row r="1734" spans="1:10" x14ac:dyDescent="0.25">
      <c r="A1734" t="s">
        <v>128</v>
      </c>
      <c r="B1734" s="1">
        <v>45735</v>
      </c>
      <c r="C1734" t="s">
        <v>140</v>
      </c>
      <c r="D1734" t="s">
        <v>719</v>
      </c>
      <c r="E1734">
        <v>3.5</v>
      </c>
      <c r="F1734" t="s">
        <v>126</v>
      </c>
      <c r="G1734" t="s">
        <v>1956</v>
      </c>
      <c r="H1734" t="s">
        <v>7395</v>
      </c>
      <c r="I1734" t="s">
        <v>7396</v>
      </c>
      <c r="J1734" t="s">
        <v>7397</v>
      </c>
    </row>
    <row r="1735" spans="1:10" x14ac:dyDescent="0.25">
      <c r="A1735" t="s">
        <v>128</v>
      </c>
      <c r="B1735" s="1">
        <v>45736</v>
      </c>
      <c r="C1735" t="s">
        <v>140</v>
      </c>
      <c r="D1735" t="s">
        <v>450</v>
      </c>
      <c r="E1735">
        <v>3.5</v>
      </c>
      <c r="F1735" t="s">
        <v>126</v>
      </c>
      <c r="G1735" t="s">
        <v>1957</v>
      </c>
      <c r="H1735" t="s">
        <v>7436</v>
      </c>
      <c r="I1735" t="s">
        <v>7437</v>
      </c>
      <c r="J1735" t="s">
        <v>7438</v>
      </c>
    </row>
    <row r="1736" spans="1:10" x14ac:dyDescent="0.25">
      <c r="A1736" t="s">
        <v>128</v>
      </c>
      <c r="B1736" s="1">
        <v>45736</v>
      </c>
      <c r="C1736" t="s">
        <v>140</v>
      </c>
      <c r="D1736" t="s">
        <v>7432</v>
      </c>
      <c r="E1736">
        <v>3.5</v>
      </c>
      <c r="F1736" t="s">
        <v>126</v>
      </c>
      <c r="G1736" t="s">
        <v>1957</v>
      </c>
      <c r="H1736" t="s">
        <v>7433</v>
      </c>
      <c r="I1736" t="s">
        <v>7434</v>
      </c>
      <c r="J1736" t="s">
        <v>7435</v>
      </c>
    </row>
    <row r="1737" spans="1:10" x14ac:dyDescent="0.25">
      <c r="A1737" t="s">
        <v>128</v>
      </c>
      <c r="B1737" s="1">
        <v>45736</v>
      </c>
      <c r="C1737" t="s">
        <v>140</v>
      </c>
      <c r="D1737" t="s">
        <v>593</v>
      </c>
      <c r="E1737">
        <v>3.5</v>
      </c>
      <c r="F1737" t="s">
        <v>126</v>
      </c>
      <c r="G1737" t="s">
        <v>1957</v>
      </c>
      <c r="H1737" t="s">
        <v>7426</v>
      </c>
      <c r="I1737" t="s">
        <v>7427</v>
      </c>
      <c r="J1737" t="s">
        <v>7428</v>
      </c>
    </row>
    <row r="1738" spans="1:10" x14ac:dyDescent="0.25">
      <c r="A1738" t="s">
        <v>128</v>
      </c>
      <c r="B1738" s="1">
        <v>45736</v>
      </c>
      <c r="C1738" t="s">
        <v>140</v>
      </c>
      <c r="D1738" t="s">
        <v>592</v>
      </c>
      <c r="E1738">
        <v>3.5</v>
      </c>
      <c r="F1738" t="s">
        <v>126</v>
      </c>
      <c r="G1738" t="s">
        <v>1957</v>
      </c>
      <c r="H1738" t="s">
        <v>7426</v>
      </c>
      <c r="I1738" t="s">
        <v>7442</v>
      </c>
      <c r="J1738" t="s">
        <v>7443</v>
      </c>
    </row>
    <row r="1739" spans="1:10" x14ac:dyDescent="0.25">
      <c r="A1739" t="s">
        <v>128</v>
      </c>
      <c r="B1739" s="1">
        <v>45736</v>
      </c>
      <c r="C1739" t="s">
        <v>140</v>
      </c>
      <c r="D1739" t="s">
        <v>700</v>
      </c>
      <c r="E1739">
        <v>3.5</v>
      </c>
      <c r="F1739" t="s">
        <v>126</v>
      </c>
      <c r="G1739" t="s">
        <v>1957</v>
      </c>
      <c r="H1739" t="s">
        <v>7429</v>
      </c>
      <c r="I1739" t="s">
        <v>7430</v>
      </c>
      <c r="J1739" t="s">
        <v>7431</v>
      </c>
    </row>
    <row r="1740" spans="1:10" x14ac:dyDescent="0.25">
      <c r="A1740" t="s">
        <v>128</v>
      </c>
      <c r="B1740" s="1">
        <v>45736</v>
      </c>
      <c r="C1740" t="s">
        <v>140</v>
      </c>
      <c r="D1740" t="s">
        <v>458</v>
      </c>
      <c r="E1740">
        <v>3.5</v>
      </c>
      <c r="F1740" t="s">
        <v>126</v>
      </c>
      <c r="G1740" t="s">
        <v>1957</v>
      </c>
      <c r="H1740" t="s">
        <v>7439</v>
      </c>
      <c r="I1740" t="s">
        <v>7440</v>
      </c>
      <c r="J1740" t="s">
        <v>7441</v>
      </c>
    </row>
    <row r="1741" spans="1:10" x14ac:dyDescent="0.25">
      <c r="A1741" t="s">
        <v>128</v>
      </c>
      <c r="B1741" s="1">
        <v>45736</v>
      </c>
      <c r="C1741" t="s">
        <v>140</v>
      </c>
      <c r="D1741" t="s">
        <v>654</v>
      </c>
      <c r="E1741">
        <v>3.5</v>
      </c>
      <c r="F1741" t="s">
        <v>126</v>
      </c>
      <c r="G1741" t="s">
        <v>1957</v>
      </c>
      <c r="H1741" t="s">
        <v>7423</v>
      </c>
      <c r="I1741" t="s">
        <v>7424</v>
      </c>
      <c r="J1741" t="s">
        <v>7425</v>
      </c>
    </row>
    <row r="1742" spans="1:10" x14ac:dyDescent="0.25">
      <c r="A1742" t="s">
        <v>128</v>
      </c>
      <c r="B1742" s="1">
        <v>45736</v>
      </c>
      <c r="C1742" t="s">
        <v>140</v>
      </c>
      <c r="D1742" t="s">
        <v>357</v>
      </c>
      <c r="E1742">
        <v>3.5</v>
      </c>
      <c r="F1742" t="s">
        <v>126</v>
      </c>
      <c r="G1742" t="s">
        <v>1957</v>
      </c>
      <c r="H1742" t="s">
        <v>7420</v>
      </c>
      <c r="I1742" t="s">
        <v>7421</v>
      </c>
      <c r="J1742" t="s">
        <v>7422</v>
      </c>
    </row>
    <row r="1743" spans="1:10" x14ac:dyDescent="0.25">
      <c r="A1743" t="s">
        <v>128</v>
      </c>
      <c r="B1743" s="1">
        <v>45737</v>
      </c>
      <c r="C1743" t="s">
        <v>140</v>
      </c>
      <c r="D1743" t="s">
        <v>738</v>
      </c>
      <c r="E1743">
        <v>3.5</v>
      </c>
      <c r="F1743" t="s">
        <v>126</v>
      </c>
      <c r="G1743" t="s">
        <v>1958</v>
      </c>
      <c r="H1743" t="s">
        <v>7474</v>
      </c>
      <c r="I1743" t="s">
        <v>7475</v>
      </c>
      <c r="J1743" t="s">
        <v>7476</v>
      </c>
    </row>
    <row r="1744" spans="1:10" x14ac:dyDescent="0.25">
      <c r="A1744" t="s">
        <v>128</v>
      </c>
      <c r="B1744" s="1">
        <v>45737</v>
      </c>
      <c r="C1744" t="s">
        <v>140</v>
      </c>
      <c r="D1744" t="s">
        <v>3694</v>
      </c>
      <c r="E1744">
        <v>3.5</v>
      </c>
      <c r="F1744" t="s">
        <v>126</v>
      </c>
      <c r="G1744" t="s">
        <v>1958</v>
      </c>
      <c r="H1744" t="s">
        <v>7447</v>
      </c>
      <c r="I1744" t="s">
        <v>7448</v>
      </c>
      <c r="J1744" t="s">
        <v>7449</v>
      </c>
    </row>
    <row r="1745" spans="1:10" x14ac:dyDescent="0.25">
      <c r="A1745" t="s">
        <v>128</v>
      </c>
      <c r="B1745" s="1">
        <v>45737</v>
      </c>
      <c r="C1745" t="s">
        <v>140</v>
      </c>
      <c r="D1745" t="s">
        <v>648</v>
      </c>
      <c r="E1745">
        <v>3.5</v>
      </c>
      <c r="F1745" t="s">
        <v>126</v>
      </c>
      <c r="G1745" t="s">
        <v>1958</v>
      </c>
      <c r="H1745" t="s">
        <v>7450</v>
      </c>
      <c r="I1745" t="s">
        <v>7451</v>
      </c>
      <c r="J1745" t="s">
        <v>7452</v>
      </c>
    </row>
    <row r="1746" spans="1:10" x14ac:dyDescent="0.25">
      <c r="A1746" t="s">
        <v>128</v>
      </c>
      <c r="B1746" s="1">
        <v>45737</v>
      </c>
      <c r="C1746" t="s">
        <v>140</v>
      </c>
      <c r="D1746" t="s">
        <v>1666</v>
      </c>
      <c r="E1746">
        <v>3.5</v>
      </c>
      <c r="F1746" t="s">
        <v>126</v>
      </c>
      <c r="G1746" t="s">
        <v>1958</v>
      </c>
      <c r="H1746" t="s">
        <v>7468</v>
      </c>
      <c r="I1746" t="s">
        <v>7469</v>
      </c>
      <c r="J1746" t="s">
        <v>7470</v>
      </c>
    </row>
    <row r="1747" spans="1:10" x14ac:dyDescent="0.25">
      <c r="A1747" t="s">
        <v>128</v>
      </c>
      <c r="B1747" s="1">
        <v>45737</v>
      </c>
      <c r="C1747" t="s">
        <v>140</v>
      </c>
      <c r="D1747" t="s">
        <v>7464</v>
      </c>
      <c r="E1747">
        <v>3.5</v>
      </c>
      <c r="F1747" t="s">
        <v>126</v>
      </c>
      <c r="G1747" t="s">
        <v>1958</v>
      </c>
      <c r="H1747" t="s">
        <v>7465</v>
      </c>
      <c r="I1747" t="s">
        <v>7466</v>
      </c>
      <c r="J1747" t="s">
        <v>7467</v>
      </c>
    </row>
    <row r="1748" spans="1:10" x14ac:dyDescent="0.25">
      <c r="A1748" t="s">
        <v>128</v>
      </c>
      <c r="B1748" s="1">
        <v>45737</v>
      </c>
      <c r="C1748" t="s">
        <v>140</v>
      </c>
      <c r="D1748" t="s">
        <v>6036</v>
      </c>
      <c r="E1748">
        <v>3.5</v>
      </c>
      <c r="F1748" t="s">
        <v>126</v>
      </c>
      <c r="G1748" t="s">
        <v>1958</v>
      </c>
      <c r="H1748" t="s">
        <v>7444</v>
      </c>
      <c r="I1748" t="s">
        <v>7445</v>
      </c>
      <c r="J1748" t="s">
        <v>7446</v>
      </c>
    </row>
    <row r="1749" spans="1:10" x14ac:dyDescent="0.25">
      <c r="A1749" t="s">
        <v>128</v>
      </c>
      <c r="B1749" s="1">
        <v>45737</v>
      </c>
      <c r="C1749" t="s">
        <v>140</v>
      </c>
      <c r="D1749" t="s">
        <v>7453</v>
      </c>
      <c r="E1749">
        <v>3.5</v>
      </c>
      <c r="F1749" t="s">
        <v>126</v>
      </c>
      <c r="G1749" t="s">
        <v>1958</v>
      </c>
      <c r="H1749" t="s">
        <v>7454</v>
      </c>
      <c r="I1749" t="s">
        <v>7455</v>
      </c>
      <c r="J1749" t="s">
        <v>7455</v>
      </c>
    </row>
    <row r="1750" spans="1:10" x14ac:dyDescent="0.25">
      <c r="A1750" t="s">
        <v>128</v>
      </c>
      <c r="B1750" s="1">
        <v>45737</v>
      </c>
      <c r="C1750" t="s">
        <v>140</v>
      </c>
      <c r="D1750" t="s">
        <v>816</v>
      </c>
      <c r="E1750">
        <v>3.5</v>
      </c>
      <c r="F1750" t="s">
        <v>126</v>
      </c>
      <c r="G1750" t="s">
        <v>1958</v>
      </c>
      <c r="H1750" t="s">
        <v>7471</v>
      </c>
      <c r="I1750" t="s">
        <v>7472</v>
      </c>
      <c r="J1750" t="s">
        <v>7473</v>
      </c>
    </row>
    <row r="1751" spans="1:10" x14ac:dyDescent="0.25">
      <c r="A1751" t="s">
        <v>128</v>
      </c>
      <c r="B1751" s="1">
        <v>45737</v>
      </c>
      <c r="C1751" t="s">
        <v>140</v>
      </c>
      <c r="D1751" t="s">
        <v>1679</v>
      </c>
      <c r="E1751">
        <v>0</v>
      </c>
      <c r="F1751" t="s">
        <v>126</v>
      </c>
      <c r="G1751" t="s">
        <v>1958</v>
      </c>
      <c r="H1751" t="s">
        <v>7456</v>
      </c>
      <c r="I1751" t="s">
        <v>7457</v>
      </c>
      <c r="J1751" t="s">
        <v>7458</v>
      </c>
    </row>
    <row r="1752" spans="1:10" x14ac:dyDescent="0.25">
      <c r="A1752" t="s">
        <v>128</v>
      </c>
      <c r="B1752" s="1">
        <v>45737</v>
      </c>
      <c r="C1752" t="s">
        <v>140</v>
      </c>
      <c r="D1752" t="s">
        <v>365</v>
      </c>
      <c r="E1752">
        <v>3.5</v>
      </c>
      <c r="F1752" t="s">
        <v>126</v>
      </c>
      <c r="G1752" t="s">
        <v>1958</v>
      </c>
      <c r="H1752" t="s">
        <v>7459</v>
      </c>
      <c r="I1752" t="s">
        <v>7460</v>
      </c>
      <c r="J1752" t="s">
        <v>7460</v>
      </c>
    </row>
    <row r="1753" spans="1:10" x14ac:dyDescent="0.25">
      <c r="A1753" t="s">
        <v>128</v>
      </c>
      <c r="B1753" s="1">
        <v>45737</v>
      </c>
      <c r="C1753" t="s">
        <v>140</v>
      </c>
      <c r="D1753" t="s">
        <v>365</v>
      </c>
      <c r="E1753">
        <v>3.5</v>
      </c>
      <c r="F1753" t="s">
        <v>126</v>
      </c>
      <c r="G1753" t="s">
        <v>1958</v>
      </c>
      <c r="H1753" t="s">
        <v>7461</v>
      </c>
      <c r="I1753" t="s">
        <v>7462</v>
      </c>
      <c r="J1753" t="s">
        <v>7463</v>
      </c>
    </row>
    <row r="1754" spans="1:10" x14ac:dyDescent="0.25">
      <c r="A1754" t="s">
        <v>128</v>
      </c>
      <c r="B1754" s="1">
        <v>45738</v>
      </c>
      <c r="C1754" t="s">
        <v>140</v>
      </c>
      <c r="D1754" t="s">
        <v>646</v>
      </c>
      <c r="E1754">
        <v>3.5</v>
      </c>
      <c r="F1754" t="s">
        <v>126</v>
      </c>
      <c r="G1754" t="s">
        <v>1959</v>
      </c>
      <c r="H1754" t="s">
        <v>7492</v>
      </c>
      <c r="I1754" t="s">
        <v>7493</v>
      </c>
      <c r="J1754" t="s">
        <v>7494</v>
      </c>
    </row>
    <row r="1755" spans="1:10" x14ac:dyDescent="0.25">
      <c r="A1755" t="s">
        <v>128</v>
      </c>
      <c r="B1755" s="1">
        <v>45738</v>
      </c>
      <c r="C1755" t="s">
        <v>140</v>
      </c>
      <c r="D1755" t="s">
        <v>365</v>
      </c>
      <c r="E1755">
        <v>3.5</v>
      </c>
      <c r="F1755" t="s">
        <v>126</v>
      </c>
      <c r="G1755" t="s">
        <v>1959</v>
      </c>
      <c r="H1755" t="s">
        <v>7495</v>
      </c>
      <c r="I1755" t="s">
        <v>7496</v>
      </c>
      <c r="J1755" t="s">
        <v>7497</v>
      </c>
    </row>
    <row r="1756" spans="1:10" x14ac:dyDescent="0.25">
      <c r="A1756" t="s">
        <v>128</v>
      </c>
      <c r="B1756" s="1">
        <v>45738</v>
      </c>
      <c r="C1756" t="s">
        <v>140</v>
      </c>
      <c r="D1756" t="s">
        <v>7505</v>
      </c>
      <c r="E1756">
        <v>3.5</v>
      </c>
      <c r="F1756" t="s">
        <v>126</v>
      </c>
      <c r="G1756" t="s">
        <v>1959</v>
      </c>
      <c r="H1756" t="s">
        <v>7506</v>
      </c>
      <c r="I1756" t="s">
        <v>7507</v>
      </c>
      <c r="J1756" t="s">
        <v>7508</v>
      </c>
    </row>
    <row r="1757" spans="1:10" x14ac:dyDescent="0.25">
      <c r="A1757" t="s">
        <v>128</v>
      </c>
      <c r="B1757" s="1">
        <v>45738</v>
      </c>
      <c r="C1757" t="s">
        <v>140</v>
      </c>
      <c r="D1757" t="s">
        <v>770</v>
      </c>
      <c r="E1757">
        <v>3.5</v>
      </c>
      <c r="F1757" t="s">
        <v>126</v>
      </c>
      <c r="G1757" t="s">
        <v>1959</v>
      </c>
      <c r="H1757" t="s">
        <v>7498</v>
      </c>
      <c r="I1757" t="s">
        <v>7499</v>
      </c>
      <c r="J1757" t="s">
        <v>7500</v>
      </c>
    </row>
    <row r="1758" spans="1:10" x14ac:dyDescent="0.25">
      <c r="A1758" t="s">
        <v>128</v>
      </c>
      <c r="B1758" s="1">
        <v>45738</v>
      </c>
      <c r="C1758" t="s">
        <v>140</v>
      </c>
      <c r="D1758" t="s">
        <v>1462</v>
      </c>
      <c r="E1758">
        <v>3.5</v>
      </c>
      <c r="F1758" t="s">
        <v>126</v>
      </c>
      <c r="G1758" t="s">
        <v>1959</v>
      </c>
      <c r="H1758" t="s">
        <v>7489</v>
      </c>
      <c r="I1758" t="s">
        <v>7490</v>
      </c>
      <c r="J1758" t="s">
        <v>7491</v>
      </c>
    </row>
    <row r="1759" spans="1:10" x14ac:dyDescent="0.25">
      <c r="A1759" t="s">
        <v>128</v>
      </c>
      <c r="B1759" s="1">
        <v>45738</v>
      </c>
      <c r="C1759" t="s">
        <v>140</v>
      </c>
      <c r="D1759" t="s">
        <v>7501</v>
      </c>
      <c r="E1759">
        <v>3.5</v>
      </c>
      <c r="F1759" t="s">
        <v>126</v>
      </c>
      <c r="G1759" t="s">
        <v>1959</v>
      </c>
      <c r="H1759" t="s">
        <v>7502</v>
      </c>
      <c r="I1759" t="s">
        <v>7503</v>
      </c>
      <c r="J1759" t="s">
        <v>7504</v>
      </c>
    </row>
    <row r="1760" spans="1:10" x14ac:dyDescent="0.25">
      <c r="A1760" t="s">
        <v>128</v>
      </c>
      <c r="B1760" s="1">
        <v>45738</v>
      </c>
      <c r="C1760" t="s">
        <v>140</v>
      </c>
      <c r="D1760" t="s">
        <v>1661</v>
      </c>
      <c r="E1760">
        <v>3.5</v>
      </c>
      <c r="F1760" t="s">
        <v>126</v>
      </c>
      <c r="G1760" t="s">
        <v>1959</v>
      </c>
      <c r="H1760" t="s">
        <v>7477</v>
      </c>
      <c r="I1760" t="s">
        <v>7478</v>
      </c>
      <c r="J1760" t="s">
        <v>7479</v>
      </c>
    </row>
    <row r="1761" spans="1:10" x14ac:dyDescent="0.25">
      <c r="A1761" t="s">
        <v>128</v>
      </c>
      <c r="B1761" s="1">
        <v>45738</v>
      </c>
      <c r="C1761" t="s">
        <v>140</v>
      </c>
      <c r="D1761" t="s">
        <v>648</v>
      </c>
      <c r="E1761">
        <v>3.5</v>
      </c>
      <c r="F1761" t="s">
        <v>126</v>
      </c>
      <c r="G1761" t="s">
        <v>1959</v>
      </c>
      <c r="H1761" t="s">
        <v>7483</v>
      </c>
      <c r="I1761" t="s">
        <v>7484</v>
      </c>
      <c r="J1761" t="s">
        <v>7485</v>
      </c>
    </row>
    <row r="1762" spans="1:10" x14ac:dyDescent="0.25">
      <c r="A1762" t="s">
        <v>128</v>
      </c>
      <c r="B1762" s="1">
        <v>45738</v>
      </c>
      <c r="C1762" t="s">
        <v>140</v>
      </c>
      <c r="D1762" t="s">
        <v>1534</v>
      </c>
      <c r="E1762">
        <v>3.5</v>
      </c>
      <c r="F1762" t="s">
        <v>126</v>
      </c>
      <c r="G1762" t="s">
        <v>1959</v>
      </c>
      <c r="H1762" t="s">
        <v>7480</v>
      </c>
      <c r="I1762" t="s">
        <v>7481</v>
      </c>
      <c r="J1762" t="s">
        <v>7482</v>
      </c>
    </row>
    <row r="1763" spans="1:10" x14ac:dyDescent="0.25">
      <c r="A1763" t="s">
        <v>128</v>
      </c>
      <c r="B1763" s="1">
        <v>45738</v>
      </c>
      <c r="C1763" t="s">
        <v>140</v>
      </c>
      <c r="D1763" t="s">
        <v>365</v>
      </c>
      <c r="E1763">
        <v>3.5</v>
      </c>
      <c r="F1763" t="s">
        <v>126</v>
      </c>
      <c r="G1763" t="s">
        <v>1959</v>
      </c>
      <c r="H1763" t="s">
        <v>7486</v>
      </c>
      <c r="I1763" t="s">
        <v>7487</v>
      </c>
      <c r="J1763" t="s">
        <v>7488</v>
      </c>
    </row>
    <row r="1764" spans="1:10" x14ac:dyDescent="0.25">
      <c r="A1764" t="s">
        <v>128</v>
      </c>
      <c r="B1764" s="1">
        <v>45733</v>
      </c>
      <c r="C1764" t="s">
        <v>154</v>
      </c>
      <c r="D1764" t="s">
        <v>7509</v>
      </c>
      <c r="E1764">
        <v>3.5</v>
      </c>
      <c r="F1764" t="s">
        <v>130</v>
      </c>
      <c r="G1764" t="s">
        <v>1960</v>
      </c>
      <c r="H1764" t="s">
        <v>7510</v>
      </c>
      <c r="I1764" t="s">
        <v>7233</v>
      </c>
      <c r="J1764" t="s">
        <v>7511</v>
      </c>
    </row>
    <row r="1765" spans="1:10" x14ac:dyDescent="0.25">
      <c r="A1765" t="s">
        <v>128</v>
      </c>
      <c r="B1765" s="1">
        <v>45733</v>
      </c>
      <c r="C1765" t="s">
        <v>154</v>
      </c>
      <c r="D1765" t="s">
        <v>552</v>
      </c>
      <c r="E1765">
        <v>3.5</v>
      </c>
      <c r="F1765" t="s">
        <v>130</v>
      </c>
      <c r="G1765" t="s">
        <v>1960</v>
      </c>
      <c r="H1765" t="s">
        <v>7520</v>
      </c>
      <c r="I1765" t="s">
        <v>7521</v>
      </c>
      <c r="J1765" t="s">
        <v>7522</v>
      </c>
    </row>
    <row r="1766" spans="1:10" x14ac:dyDescent="0.25">
      <c r="A1766" t="s">
        <v>128</v>
      </c>
      <c r="B1766" s="1">
        <v>45733</v>
      </c>
      <c r="C1766" t="s">
        <v>154</v>
      </c>
      <c r="D1766" t="s">
        <v>2996</v>
      </c>
      <c r="E1766">
        <v>3.5</v>
      </c>
      <c r="F1766" t="s">
        <v>130</v>
      </c>
      <c r="G1766" t="s">
        <v>1960</v>
      </c>
      <c r="H1766" t="s">
        <v>7267</v>
      </c>
      <c r="I1766" t="s">
        <v>7530</v>
      </c>
      <c r="J1766" t="s">
        <v>7531</v>
      </c>
    </row>
    <row r="1767" spans="1:10" x14ac:dyDescent="0.25">
      <c r="A1767" t="s">
        <v>128</v>
      </c>
      <c r="B1767" s="1">
        <v>45733</v>
      </c>
      <c r="C1767" t="s">
        <v>154</v>
      </c>
      <c r="D1767" t="s">
        <v>789</v>
      </c>
      <c r="E1767">
        <v>3.5</v>
      </c>
      <c r="F1767" t="s">
        <v>130</v>
      </c>
      <c r="G1767" t="s">
        <v>1960</v>
      </c>
      <c r="H1767" t="s">
        <v>7532</v>
      </c>
      <c r="I1767" t="s">
        <v>7533</v>
      </c>
      <c r="J1767" t="s">
        <v>7534</v>
      </c>
    </row>
    <row r="1768" spans="1:10" x14ac:dyDescent="0.25">
      <c r="A1768" t="s">
        <v>128</v>
      </c>
      <c r="B1768" s="1">
        <v>45733</v>
      </c>
      <c r="C1768" t="s">
        <v>154</v>
      </c>
      <c r="D1768" t="s">
        <v>7523</v>
      </c>
      <c r="E1768">
        <v>7</v>
      </c>
      <c r="F1768" t="s">
        <v>130</v>
      </c>
      <c r="G1768" t="s">
        <v>1960</v>
      </c>
      <c r="H1768" t="s">
        <v>7524</v>
      </c>
      <c r="I1768" t="s">
        <v>7525</v>
      </c>
      <c r="J1768" t="s">
        <v>7526</v>
      </c>
    </row>
    <row r="1769" spans="1:10" x14ac:dyDescent="0.25">
      <c r="A1769" t="s">
        <v>128</v>
      </c>
      <c r="B1769" s="1">
        <v>45733</v>
      </c>
      <c r="C1769" t="s">
        <v>154</v>
      </c>
      <c r="D1769" t="s">
        <v>7512</v>
      </c>
      <c r="E1769">
        <v>3.5</v>
      </c>
      <c r="F1769" t="s">
        <v>130</v>
      </c>
      <c r="G1769" t="s">
        <v>1960</v>
      </c>
      <c r="H1769" t="s">
        <v>7513</v>
      </c>
      <c r="I1769" t="s">
        <v>7514</v>
      </c>
      <c r="J1769" t="s">
        <v>7515</v>
      </c>
    </row>
    <row r="1770" spans="1:10" x14ac:dyDescent="0.25">
      <c r="A1770" t="s">
        <v>128</v>
      </c>
      <c r="B1770" s="1">
        <v>45733</v>
      </c>
      <c r="C1770" t="s">
        <v>154</v>
      </c>
      <c r="D1770" t="s">
        <v>7516</v>
      </c>
      <c r="E1770">
        <v>3.5</v>
      </c>
      <c r="F1770" t="s">
        <v>130</v>
      </c>
      <c r="G1770" t="s">
        <v>1960</v>
      </c>
      <c r="H1770" t="s">
        <v>7517</v>
      </c>
      <c r="I1770" t="s">
        <v>7518</v>
      </c>
      <c r="J1770" t="s">
        <v>7519</v>
      </c>
    </row>
    <row r="1771" spans="1:10" x14ac:dyDescent="0.25">
      <c r="A1771" t="s">
        <v>128</v>
      </c>
      <c r="B1771" s="1">
        <v>45733</v>
      </c>
      <c r="C1771" t="s">
        <v>154</v>
      </c>
      <c r="D1771" t="s">
        <v>2752</v>
      </c>
      <c r="E1771">
        <v>3.5</v>
      </c>
      <c r="F1771" t="s">
        <v>130</v>
      </c>
      <c r="G1771" t="s">
        <v>1960</v>
      </c>
      <c r="H1771" t="s">
        <v>7527</v>
      </c>
      <c r="I1771" t="s">
        <v>7528</v>
      </c>
      <c r="J1771" t="s">
        <v>7529</v>
      </c>
    </row>
    <row r="1772" spans="1:10" x14ac:dyDescent="0.25">
      <c r="A1772" t="s">
        <v>128</v>
      </c>
      <c r="B1772" s="1">
        <v>45734</v>
      </c>
      <c r="C1772" t="s">
        <v>154</v>
      </c>
      <c r="D1772" t="s">
        <v>321</v>
      </c>
      <c r="E1772">
        <v>3.5</v>
      </c>
      <c r="F1772" t="s">
        <v>130</v>
      </c>
      <c r="G1772" t="s">
        <v>1961</v>
      </c>
      <c r="H1772" t="s">
        <v>7542</v>
      </c>
      <c r="I1772" t="s">
        <v>7543</v>
      </c>
      <c r="J1772" t="s">
        <v>7544</v>
      </c>
    </row>
    <row r="1773" spans="1:10" x14ac:dyDescent="0.25">
      <c r="A1773" t="s">
        <v>128</v>
      </c>
      <c r="B1773" s="1">
        <v>45734</v>
      </c>
      <c r="C1773" t="s">
        <v>154</v>
      </c>
      <c r="D1773" t="s">
        <v>676</v>
      </c>
      <c r="E1773">
        <v>3.5</v>
      </c>
      <c r="F1773" t="s">
        <v>130</v>
      </c>
      <c r="G1773" t="s">
        <v>1961</v>
      </c>
      <c r="H1773" t="s">
        <v>7545</v>
      </c>
      <c r="I1773" t="s">
        <v>7546</v>
      </c>
      <c r="J1773" t="s">
        <v>7555</v>
      </c>
    </row>
    <row r="1774" spans="1:10" x14ac:dyDescent="0.25">
      <c r="A1774" t="s">
        <v>128</v>
      </c>
      <c r="B1774" s="1">
        <v>45734</v>
      </c>
      <c r="C1774" t="s">
        <v>154</v>
      </c>
      <c r="D1774" t="s">
        <v>265</v>
      </c>
      <c r="E1774">
        <v>3.5</v>
      </c>
      <c r="F1774" t="s">
        <v>130</v>
      </c>
      <c r="G1774" t="s">
        <v>1961</v>
      </c>
      <c r="H1774" t="s">
        <v>7552</v>
      </c>
      <c r="I1774" t="s">
        <v>7553</v>
      </c>
      <c r="J1774" t="s">
        <v>7554</v>
      </c>
    </row>
    <row r="1775" spans="1:10" x14ac:dyDescent="0.25">
      <c r="A1775" t="s">
        <v>128</v>
      </c>
      <c r="B1775" s="1">
        <v>45734</v>
      </c>
      <c r="C1775" t="s">
        <v>154</v>
      </c>
      <c r="D1775" t="s">
        <v>7535</v>
      </c>
      <c r="E1775">
        <v>3.5</v>
      </c>
      <c r="F1775" t="s">
        <v>130</v>
      </c>
      <c r="G1775" t="s">
        <v>1961</v>
      </c>
      <c r="H1775" t="s">
        <v>7536</v>
      </c>
      <c r="I1775" t="s">
        <v>7537</v>
      </c>
      <c r="J1775" t="s">
        <v>7538</v>
      </c>
    </row>
    <row r="1776" spans="1:10" x14ac:dyDescent="0.25">
      <c r="A1776" t="s">
        <v>128</v>
      </c>
      <c r="B1776" s="1">
        <v>45734</v>
      </c>
      <c r="C1776" t="s">
        <v>154</v>
      </c>
      <c r="D1776" t="s">
        <v>7568</v>
      </c>
      <c r="E1776">
        <v>3.5</v>
      </c>
      <c r="F1776" t="s">
        <v>130</v>
      </c>
      <c r="G1776" t="s">
        <v>1961</v>
      </c>
      <c r="H1776" t="s">
        <v>7569</v>
      </c>
      <c r="I1776" t="s">
        <v>7570</v>
      </c>
      <c r="J1776" t="s">
        <v>7571</v>
      </c>
    </row>
    <row r="1777" spans="1:10" x14ac:dyDescent="0.25">
      <c r="A1777" t="s">
        <v>128</v>
      </c>
      <c r="B1777" s="1">
        <v>45734</v>
      </c>
      <c r="C1777" t="s">
        <v>154</v>
      </c>
      <c r="D1777" t="s">
        <v>1450</v>
      </c>
      <c r="E1777">
        <v>3.5</v>
      </c>
      <c r="F1777" t="s">
        <v>130</v>
      </c>
      <c r="G1777" t="s">
        <v>1961</v>
      </c>
      <c r="H1777" t="s">
        <v>7561</v>
      </c>
      <c r="I1777" t="s">
        <v>7562</v>
      </c>
      <c r="J1777" t="s">
        <v>7563</v>
      </c>
    </row>
    <row r="1778" spans="1:10" x14ac:dyDescent="0.25">
      <c r="A1778" t="s">
        <v>128</v>
      </c>
      <c r="B1778" s="1">
        <v>45734</v>
      </c>
      <c r="C1778" t="s">
        <v>154</v>
      </c>
      <c r="D1778" t="s">
        <v>732</v>
      </c>
      <c r="E1778">
        <v>3.5</v>
      </c>
      <c r="F1778" t="s">
        <v>130</v>
      </c>
      <c r="G1778" t="s">
        <v>1961</v>
      </c>
      <c r="H1778" t="s">
        <v>7558</v>
      </c>
      <c r="I1778" t="s">
        <v>7559</v>
      </c>
      <c r="J1778" t="s">
        <v>7560</v>
      </c>
    </row>
    <row r="1779" spans="1:10" x14ac:dyDescent="0.25">
      <c r="A1779" t="s">
        <v>128</v>
      </c>
      <c r="B1779" s="1">
        <v>45734</v>
      </c>
      <c r="C1779" t="s">
        <v>154</v>
      </c>
      <c r="D1779" t="s">
        <v>7564</v>
      </c>
      <c r="E1779">
        <v>3.5</v>
      </c>
      <c r="F1779" t="s">
        <v>130</v>
      </c>
      <c r="G1779" t="s">
        <v>1961</v>
      </c>
      <c r="H1779" t="s">
        <v>7565</v>
      </c>
      <c r="I1779" t="s">
        <v>7566</v>
      </c>
      <c r="J1779" t="s">
        <v>7567</v>
      </c>
    </row>
    <row r="1780" spans="1:10" x14ac:dyDescent="0.25">
      <c r="A1780" t="s">
        <v>128</v>
      </c>
      <c r="B1780" s="1">
        <v>45734</v>
      </c>
      <c r="C1780" t="s">
        <v>154</v>
      </c>
      <c r="D1780" t="s">
        <v>673</v>
      </c>
      <c r="E1780">
        <v>3.5</v>
      </c>
      <c r="F1780" t="s">
        <v>130</v>
      </c>
      <c r="G1780" t="s">
        <v>1961</v>
      </c>
      <c r="H1780" t="s">
        <v>7545</v>
      </c>
      <c r="I1780" t="s">
        <v>7556</v>
      </c>
      <c r="J1780" t="s">
        <v>7557</v>
      </c>
    </row>
    <row r="1781" spans="1:10" x14ac:dyDescent="0.25">
      <c r="A1781" t="s">
        <v>128</v>
      </c>
      <c r="B1781" s="1">
        <v>45734</v>
      </c>
      <c r="C1781" t="s">
        <v>154</v>
      </c>
      <c r="D1781" t="s">
        <v>566</v>
      </c>
      <c r="E1781">
        <v>3.5</v>
      </c>
      <c r="F1781" t="s">
        <v>130</v>
      </c>
      <c r="G1781" t="s">
        <v>1961</v>
      </c>
      <c r="H1781" t="s">
        <v>7539</v>
      </c>
      <c r="I1781" t="s">
        <v>7540</v>
      </c>
      <c r="J1781" t="s">
        <v>7541</v>
      </c>
    </row>
    <row r="1782" spans="1:10" x14ac:dyDescent="0.25">
      <c r="A1782" t="s">
        <v>128</v>
      </c>
      <c r="B1782" s="1">
        <v>45734</v>
      </c>
      <c r="C1782" t="s">
        <v>154</v>
      </c>
      <c r="D1782" t="s">
        <v>3840</v>
      </c>
      <c r="E1782">
        <v>3.5</v>
      </c>
      <c r="F1782" t="s">
        <v>130</v>
      </c>
      <c r="G1782" t="s">
        <v>1961</v>
      </c>
      <c r="H1782" t="s">
        <v>7545</v>
      </c>
      <c r="I1782" t="s">
        <v>7546</v>
      </c>
      <c r="J1782" t="s">
        <v>7547</v>
      </c>
    </row>
    <row r="1783" spans="1:10" x14ac:dyDescent="0.25">
      <c r="A1783" t="s">
        <v>128</v>
      </c>
      <c r="B1783" s="1">
        <v>45734</v>
      </c>
      <c r="C1783" t="s">
        <v>154</v>
      </c>
      <c r="D1783" t="s">
        <v>7548</v>
      </c>
      <c r="E1783">
        <v>3.5</v>
      </c>
      <c r="F1783" t="s">
        <v>130</v>
      </c>
      <c r="G1783" t="s">
        <v>1961</v>
      </c>
      <c r="H1783" t="s">
        <v>7549</v>
      </c>
      <c r="I1783" t="s">
        <v>7550</v>
      </c>
      <c r="J1783" t="s">
        <v>7551</v>
      </c>
    </row>
    <row r="1784" spans="1:10" x14ac:dyDescent="0.25">
      <c r="A1784" t="s">
        <v>128</v>
      </c>
      <c r="B1784" s="1">
        <v>45735</v>
      </c>
      <c r="C1784" t="s">
        <v>154</v>
      </c>
      <c r="D1784" t="s">
        <v>269</v>
      </c>
      <c r="E1784">
        <v>3.5</v>
      </c>
      <c r="F1784" t="s">
        <v>130</v>
      </c>
      <c r="G1784" t="s">
        <v>1962</v>
      </c>
      <c r="H1784" t="s">
        <v>7588</v>
      </c>
      <c r="I1784" t="s">
        <v>7573</v>
      </c>
      <c r="J1784" t="s">
        <v>7589</v>
      </c>
    </row>
    <row r="1785" spans="1:10" x14ac:dyDescent="0.25">
      <c r="A1785" t="s">
        <v>128</v>
      </c>
      <c r="B1785" s="1">
        <v>45735</v>
      </c>
      <c r="C1785" t="s">
        <v>154</v>
      </c>
      <c r="D1785" t="s">
        <v>7584</v>
      </c>
      <c r="E1785">
        <v>3.5</v>
      </c>
      <c r="F1785" t="s">
        <v>130</v>
      </c>
      <c r="G1785" t="s">
        <v>1962</v>
      </c>
      <c r="H1785" t="s">
        <v>7585</v>
      </c>
      <c r="I1785" t="s">
        <v>7586</v>
      </c>
      <c r="J1785" t="s">
        <v>7587</v>
      </c>
    </row>
    <row r="1786" spans="1:10" x14ac:dyDescent="0.25">
      <c r="A1786" t="s">
        <v>128</v>
      </c>
      <c r="B1786" s="1">
        <v>45735</v>
      </c>
      <c r="C1786" t="s">
        <v>154</v>
      </c>
      <c r="D1786" t="s">
        <v>1538</v>
      </c>
      <c r="E1786">
        <v>3.5</v>
      </c>
      <c r="F1786" t="s">
        <v>130</v>
      </c>
      <c r="G1786" t="s">
        <v>1962</v>
      </c>
      <c r="H1786" t="s">
        <v>7605</v>
      </c>
      <c r="I1786" t="s">
        <v>7606</v>
      </c>
      <c r="J1786" t="s">
        <v>7607</v>
      </c>
    </row>
    <row r="1787" spans="1:10" x14ac:dyDescent="0.25">
      <c r="A1787" t="s">
        <v>128</v>
      </c>
      <c r="B1787" s="1">
        <v>45735</v>
      </c>
      <c r="C1787" t="s">
        <v>154</v>
      </c>
      <c r="D1787" t="s">
        <v>530</v>
      </c>
      <c r="E1787">
        <v>3.5</v>
      </c>
      <c r="F1787" t="s">
        <v>130</v>
      </c>
      <c r="G1787" t="s">
        <v>1962</v>
      </c>
      <c r="H1787" t="s">
        <v>7597</v>
      </c>
      <c r="I1787" t="s">
        <v>7598</v>
      </c>
      <c r="J1787" t="s">
        <v>7599</v>
      </c>
    </row>
    <row r="1788" spans="1:10" x14ac:dyDescent="0.25">
      <c r="A1788" t="s">
        <v>128</v>
      </c>
      <c r="B1788" s="1">
        <v>45735</v>
      </c>
      <c r="C1788" t="s">
        <v>154</v>
      </c>
      <c r="D1788" t="s">
        <v>1640</v>
      </c>
      <c r="E1788">
        <v>3.5</v>
      </c>
      <c r="F1788" t="s">
        <v>130</v>
      </c>
      <c r="G1788" t="s">
        <v>1962</v>
      </c>
      <c r="H1788" t="s">
        <v>7600</v>
      </c>
      <c r="I1788" t="s">
        <v>7601</v>
      </c>
      <c r="J1788" t="s">
        <v>7602</v>
      </c>
    </row>
    <row r="1789" spans="1:10" x14ac:dyDescent="0.25">
      <c r="A1789" t="s">
        <v>128</v>
      </c>
      <c r="B1789" s="1">
        <v>45735</v>
      </c>
      <c r="C1789" t="s">
        <v>154</v>
      </c>
      <c r="D1789" t="s">
        <v>1691</v>
      </c>
      <c r="E1789">
        <v>3.5</v>
      </c>
      <c r="F1789" t="s">
        <v>130</v>
      </c>
      <c r="G1789" t="s">
        <v>1962</v>
      </c>
      <c r="H1789" t="s">
        <v>7608</v>
      </c>
      <c r="I1789" t="s">
        <v>7609</v>
      </c>
      <c r="J1789" t="s">
        <v>7610</v>
      </c>
    </row>
    <row r="1790" spans="1:10" x14ac:dyDescent="0.25">
      <c r="A1790" t="s">
        <v>128</v>
      </c>
      <c r="B1790" s="1">
        <v>45735</v>
      </c>
      <c r="C1790" t="s">
        <v>154</v>
      </c>
      <c r="D1790" t="s">
        <v>276</v>
      </c>
      <c r="E1790">
        <v>3.5</v>
      </c>
      <c r="F1790" t="s">
        <v>130</v>
      </c>
      <c r="G1790" t="s">
        <v>1962</v>
      </c>
      <c r="H1790" t="s">
        <v>7603</v>
      </c>
      <c r="I1790" t="s">
        <v>7573</v>
      </c>
      <c r="J1790" t="s">
        <v>7604</v>
      </c>
    </row>
    <row r="1791" spans="1:10" x14ac:dyDescent="0.25">
      <c r="A1791" t="s">
        <v>128</v>
      </c>
      <c r="B1791" s="1">
        <v>45735</v>
      </c>
      <c r="C1791" t="s">
        <v>154</v>
      </c>
      <c r="D1791" t="s">
        <v>567</v>
      </c>
      <c r="E1791">
        <v>3.5</v>
      </c>
      <c r="F1791" t="s">
        <v>130</v>
      </c>
      <c r="G1791" t="s">
        <v>1962</v>
      </c>
      <c r="H1791" t="s">
        <v>7581</v>
      </c>
      <c r="I1791" t="s">
        <v>7582</v>
      </c>
      <c r="J1791" t="s">
        <v>7583</v>
      </c>
    </row>
    <row r="1792" spans="1:10" x14ac:dyDescent="0.25">
      <c r="A1792" t="s">
        <v>128</v>
      </c>
      <c r="B1792" s="1">
        <v>45735</v>
      </c>
      <c r="C1792" t="s">
        <v>154</v>
      </c>
      <c r="D1792" t="s">
        <v>7593</v>
      </c>
      <c r="E1792">
        <v>3.5</v>
      </c>
      <c r="F1792" t="s">
        <v>130</v>
      </c>
      <c r="G1792" t="s">
        <v>1962</v>
      </c>
      <c r="H1792" t="s">
        <v>7594</v>
      </c>
      <c r="I1792" t="s">
        <v>7595</v>
      </c>
      <c r="J1792" t="s">
        <v>7596</v>
      </c>
    </row>
    <row r="1793" spans="1:10" x14ac:dyDescent="0.25">
      <c r="A1793" t="s">
        <v>128</v>
      </c>
      <c r="B1793" s="1">
        <v>45735</v>
      </c>
      <c r="C1793" t="s">
        <v>154</v>
      </c>
      <c r="D1793" t="s">
        <v>1521</v>
      </c>
      <c r="E1793">
        <v>3.5</v>
      </c>
      <c r="F1793" t="s">
        <v>130</v>
      </c>
      <c r="G1793" t="s">
        <v>1962</v>
      </c>
      <c r="H1793" t="s">
        <v>7590</v>
      </c>
      <c r="I1793" t="s">
        <v>7591</v>
      </c>
      <c r="J1793" t="s">
        <v>7592</v>
      </c>
    </row>
    <row r="1794" spans="1:10" x14ac:dyDescent="0.25">
      <c r="A1794" t="s">
        <v>128</v>
      </c>
      <c r="B1794" s="1">
        <v>45735</v>
      </c>
      <c r="C1794" t="s">
        <v>154</v>
      </c>
      <c r="D1794" t="s">
        <v>603</v>
      </c>
      <c r="E1794">
        <v>3.5</v>
      </c>
      <c r="F1794" t="s">
        <v>130</v>
      </c>
      <c r="G1794" t="s">
        <v>1962</v>
      </c>
      <c r="H1794" t="s">
        <v>7575</v>
      </c>
      <c r="I1794" t="s">
        <v>7573</v>
      </c>
      <c r="J1794" t="s">
        <v>7576</v>
      </c>
    </row>
    <row r="1795" spans="1:10" x14ac:dyDescent="0.25">
      <c r="A1795" t="s">
        <v>128</v>
      </c>
      <c r="B1795" s="1">
        <v>45735</v>
      </c>
      <c r="C1795" t="s">
        <v>154</v>
      </c>
      <c r="D1795" t="s">
        <v>7577</v>
      </c>
      <c r="E1795">
        <v>3.5</v>
      </c>
      <c r="F1795" t="s">
        <v>130</v>
      </c>
      <c r="G1795" t="s">
        <v>1962</v>
      </c>
      <c r="H1795" t="s">
        <v>7578</v>
      </c>
      <c r="I1795" t="s">
        <v>7579</v>
      </c>
      <c r="J1795" t="s">
        <v>7580</v>
      </c>
    </row>
    <row r="1796" spans="1:10" x14ac:dyDescent="0.25">
      <c r="A1796" t="s">
        <v>128</v>
      </c>
      <c r="B1796" s="1">
        <v>45735</v>
      </c>
      <c r="C1796" t="s">
        <v>154</v>
      </c>
      <c r="D1796" t="s">
        <v>1510</v>
      </c>
      <c r="E1796">
        <v>3.5</v>
      </c>
      <c r="F1796" t="s">
        <v>130</v>
      </c>
      <c r="G1796" t="s">
        <v>1962</v>
      </c>
      <c r="H1796" t="s">
        <v>7572</v>
      </c>
      <c r="I1796" t="s">
        <v>7573</v>
      </c>
      <c r="J1796" t="s">
        <v>7574</v>
      </c>
    </row>
    <row r="1797" spans="1:10" x14ac:dyDescent="0.25">
      <c r="A1797" t="s">
        <v>128</v>
      </c>
      <c r="B1797" s="1">
        <v>45736</v>
      </c>
      <c r="C1797" t="s">
        <v>154</v>
      </c>
      <c r="D1797" t="s">
        <v>524</v>
      </c>
      <c r="E1797">
        <v>3.5</v>
      </c>
      <c r="F1797" t="s">
        <v>130</v>
      </c>
      <c r="G1797" t="s">
        <v>1963</v>
      </c>
      <c r="H1797" t="s">
        <v>7633</v>
      </c>
      <c r="I1797" t="s">
        <v>7634</v>
      </c>
      <c r="J1797" t="s">
        <v>7635</v>
      </c>
    </row>
    <row r="1798" spans="1:10" x14ac:dyDescent="0.25">
      <c r="A1798" t="s">
        <v>128</v>
      </c>
      <c r="B1798" s="1">
        <v>45736</v>
      </c>
      <c r="C1798" t="s">
        <v>154</v>
      </c>
      <c r="D1798" t="s">
        <v>603</v>
      </c>
      <c r="E1798">
        <v>3.5</v>
      </c>
      <c r="F1798" t="s">
        <v>130</v>
      </c>
      <c r="G1798" t="s">
        <v>1963</v>
      </c>
      <c r="H1798" t="s">
        <v>7642</v>
      </c>
      <c r="I1798" t="s">
        <v>7643</v>
      </c>
      <c r="J1798" t="s">
        <v>7644</v>
      </c>
    </row>
    <row r="1799" spans="1:10" x14ac:dyDescent="0.25">
      <c r="A1799" t="s">
        <v>128</v>
      </c>
      <c r="B1799" s="1">
        <v>45736</v>
      </c>
      <c r="C1799" t="s">
        <v>154</v>
      </c>
      <c r="D1799" t="s">
        <v>710</v>
      </c>
      <c r="E1799">
        <v>3.5</v>
      </c>
      <c r="F1799" t="s">
        <v>130</v>
      </c>
      <c r="G1799" t="s">
        <v>1963</v>
      </c>
      <c r="H1799" t="s">
        <v>7616</v>
      </c>
      <c r="I1799" t="s">
        <v>7617</v>
      </c>
      <c r="J1799" t="s">
        <v>7618</v>
      </c>
    </row>
    <row r="1800" spans="1:10" x14ac:dyDescent="0.25">
      <c r="A1800" t="s">
        <v>128</v>
      </c>
      <c r="B1800" s="1">
        <v>45736</v>
      </c>
      <c r="C1800" t="s">
        <v>154</v>
      </c>
      <c r="D1800" t="s">
        <v>779</v>
      </c>
      <c r="E1800">
        <v>3.5</v>
      </c>
      <c r="F1800" t="s">
        <v>130</v>
      </c>
      <c r="G1800" t="s">
        <v>1963</v>
      </c>
      <c r="H1800" t="s">
        <v>7639</v>
      </c>
      <c r="I1800" t="s">
        <v>7640</v>
      </c>
      <c r="J1800" t="s">
        <v>7641</v>
      </c>
    </row>
    <row r="1801" spans="1:10" x14ac:dyDescent="0.25">
      <c r="A1801" t="s">
        <v>128</v>
      </c>
      <c r="B1801" s="1">
        <v>45736</v>
      </c>
      <c r="C1801" t="s">
        <v>154</v>
      </c>
      <c r="D1801" t="s">
        <v>7626</v>
      </c>
      <c r="E1801">
        <v>3.5</v>
      </c>
      <c r="F1801" t="s">
        <v>130</v>
      </c>
      <c r="G1801" t="s">
        <v>1963</v>
      </c>
      <c r="H1801" t="s">
        <v>7627</v>
      </c>
      <c r="I1801" t="s">
        <v>7628</v>
      </c>
      <c r="J1801" t="s">
        <v>7629</v>
      </c>
    </row>
    <row r="1802" spans="1:10" x14ac:dyDescent="0.25">
      <c r="A1802" t="s">
        <v>128</v>
      </c>
      <c r="B1802" s="1">
        <v>45736</v>
      </c>
      <c r="C1802" t="s">
        <v>154</v>
      </c>
      <c r="D1802" t="s">
        <v>524</v>
      </c>
      <c r="E1802">
        <v>3.5</v>
      </c>
      <c r="F1802" t="s">
        <v>130</v>
      </c>
      <c r="G1802" t="s">
        <v>1963</v>
      </c>
      <c r="H1802" t="s">
        <v>7636</v>
      </c>
      <c r="I1802" t="s">
        <v>7637</v>
      </c>
      <c r="J1802" t="s">
        <v>7638</v>
      </c>
    </row>
    <row r="1803" spans="1:10" x14ac:dyDescent="0.25">
      <c r="A1803" t="s">
        <v>128</v>
      </c>
      <c r="B1803" s="1">
        <v>45736</v>
      </c>
      <c r="C1803" t="s">
        <v>154</v>
      </c>
      <c r="D1803" t="s">
        <v>780</v>
      </c>
      <c r="E1803">
        <v>3.5</v>
      </c>
      <c r="F1803" t="s">
        <v>130</v>
      </c>
      <c r="G1803" t="s">
        <v>1963</v>
      </c>
      <c r="H1803" t="s">
        <v>7630</v>
      </c>
      <c r="I1803" t="s">
        <v>7631</v>
      </c>
      <c r="J1803" t="s">
        <v>7632</v>
      </c>
    </row>
    <row r="1804" spans="1:10" x14ac:dyDescent="0.25">
      <c r="A1804" t="s">
        <v>128</v>
      </c>
      <c r="B1804" s="1">
        <v>45736</v>
      </c>
      <c r="C1804" t="s">
        <v>154</v>
      </c>
      <c r="D1804" t="s">
        <v>232</v>
      </c>
      <c r="E1804">
        <v>3.5</v>
      </c>
      <c r="F1804" t="s">
        <v>130</v>
      </c>
      <c r="G1804" t="s">
        <v>1963</v>
      </c>
      <c r="H1804" t="s">
        <v>7619</v>
      </c>
      <c r="I1804" t="s">
        <v>7620</v>
      </c>
      <c r="J1804" t="s">
        <v>7621</v>
      </c>
    </row>
    <row r="1805" spans="1:10" x14ac:dyDescent="0.25">
      <c r="A1805" t="s">
        <v>128</v>
      </c>
      <c r="B1805" s="1">
        <v>45736</v>
      </c>
      <c r="C1805" t="s">
        <v>154</v>
      </c>
      <c r="D1805" t="s">
        <v>728</v>
      </c>
      <c r="E1805">
        <v>3.5</v>
      </c>
      <c r="F1805" t="s">
        <v>130</v>
      </c>
      <c r="G1805" t="s">
        <v>1963</v>
      </c>
      <c r="H1805" t="s">
        <v>7614</v>
      </c>
      <c r="I1805" t="s">
        <v>7615</v>
      </c>
      <c r="J1805" t="s">
        <v>7615</v>
      </c>
    </row>
    <row r="1806" spans="1:10" x14ac:dyDescent="0.25">
      <c r="A1806" t="s">
        <v>128</v>
      </c>
      <c r="B1806" s="1">
        <v>45736</v>
      </c>
      <c r="C1806" t="s">
        <v>154</v>
      </c>
      <c r="D1806" t="s">
        <v>7622</v>
      </c>
      <c r="E1806">
        <v>3.5</v>
      </c>
      <c r="F1806" t="s">
        <v>130</v>
      </c>
      <c r="G1806" t="s">
        <v>1963</v>
      </c>
      <c r="H1806" t="s">
        <v>7623</v>
      </c>
      <c r="I1806" t="s">
        <v>7624</v>
      </c>
      <c r="J1806" t="s">
        <v>7625</v>
      </c>
    </row>
    <row r="1807" spans="1:10" x14ac:dyDescent="0.25">
      <c r="A1807" t="s">
        <v>128</v>
      </c>
      <c r="B1807" s="1">
        <v>45736</v>
      </c>
      <c r="C1807" t="s">
        <v>154</v>
      </c>
      <c r="D1807" t="s">
        <v>905</v>
      </c>
      <c r="E1807">
        <v>3.5</v>
      </c>
      <c r="F1807" t="s">
        <v>130</v>
      </c>
      <c r="G1807" t="s">
        <v>1963</v>
      </c>
      <c r="H1807" t="s">
        <v>7611</v>
      </c>
      <c r="I1807" t="s">
        <v>7612</v>
      </c>
      <c r="J1807" t="s">
        <v>7613</v>
      </c>
    </row>
    <row r="1808" spans="1:10" x14ac:dyDescent="0.25">
      <c r="A1808" t="s">
        <v>128</v>
      </c>
      <c r="B1808" s="1">
        <v>45737</v>
      </c>
      <c r="C1808" t="s">
        <v>154</v>
      </c>
      <c r="D1808" t="s">
        <v>5288</v>
      </c>
      <c r="E1808">
        <v>3.5</v>
      </c>
      <c r="F1808" t="s">
        <v>130</v>
      </c>
      <c r="G1808" t="s">
        <v>1964</v>
      </c>
      <c r="H1808" t="s">
        <v>7664</v>
      </c>
      <c r="I1808" t="s">
        <v>7665</v>
      </c>
      <c r="J1808" t="s">
        <v>7666</v>
      </c>
    </row>
    <row r="1809" spans="1:10" x14ac:dyDescent="0.25">
      <c r="A1809" t="s">
        <v>128</v>
      </c>
      <c r="B1809" s="1">
        <v>45737</v>
      </c>
      <c r="C1809" t="s">
        <v>154</v>
      </c>
      <c r="D1809" t="s">
        <v>7577</v>
      </c>
      <c r="E1809">
        <v>3.5</v>
      </c>
      <c r="F1809" t="s">
        <v>130</v>
      </c>
      <c r="G1809" t="s">
        <v>1964</v>
      </c>
      <c r="H1809" t="s">
        <v>7667</v>
      </c>
      <c r="I1809" t="s">
        <v>7668</v>
      </c>
      <c r="J1809" t="s">
        <v>7669</v>
      </c>
    </row>
    <row r="1810" spans="1:10" x14ac:dyDescent="0.25">
      <c r="A1810" t="s">
        <v>128</v>
      </c>
      <c r="B1810" s="1">
        <v>45737</v>
      </c>
      <c r="C1810" t="s">
        <v>154</v>
      </c>
      <c r="D1810" t="s">
        <v>354</v>
      </c>
      <c r="E1810">
        <v>3.5</v>
      </c>
      <c r="F1810" t="s">
        <v>130</v>
      </c>
      <c r="G1810" t="s">
        <v>1964</v>
      </c>
      <c r="H1810" t="s">
        <v>7645</v>
      </c>
      <c r="I1810" t="s">
        <v>7646</v>
      </c>
      <c r="J1810" t="s">
        <v>7647</v>
      </c>
    </row>
    <row r="1811" spans="1:10" x14ac:dyDescent="0.25">
      <c r="A1811" t="s">
        <v>128</v>
      </c>
      <c r="B1811" s="1">
        <v>45737</v>
      </c>
      <c r="C1811" t="s">
        <v>154</v>
      </c>
      <c r="D1811" t="s">
        <v>7648</v>
      </c>
      <c r="E1811">
        <v>3.5</v>
      </c>
      <c r="F1811" t="s">
        <v>130</v>
      </c>
      <c r="G1811" t="s">
        <v>1964</v>
      </c>
      <c r="H1811" t="s">
        <v>7649</v>
      </c>
      <c r="I1811" t="s">
        <v>7650</v>
      </c>
      <c r="J1811" t="s">
        <v>7651</v>
      </c>
    </row>
    <row r="1812" spans="1:10" x14ac:dyDescent="0.25">
      <c r="A1812" t="s">
        <v>128</v>
      </c>
      <c r="B1812" s="1">
        <v>45737</v>
      </c>
      <c r="C1812" t="s">
        <v>154</v>
      </c>
      <c r="D1812" t="s">
        <v>460</v>
      </c>
      <c r="E1812">
        <v>3.5</v>
      </c>
      <c r="F1812" t="s">
        <v>130</v>
      </c>
      <c r="G1812" t="s">
        <v>1964</v>
      </c>
      <c r="H1812" t="s">
        <v>7655</v>
      </c>
      <c r="I1812" t="s">
        <v>7653</v>
      </c>
      <c r="J1812" t="s">
        <v>7656</v>
      </c>
    </row>
    <row r="1813" spans="1:10" x14ac:dyDescent="0.25">
      <c r="A1813" t="s">
        <v>128</v>
      </c>
      <c r="B1813" s="1">
        <v>45737</v>
      </c>
      <c r="C1813" t="s">
        <v>154</v>
      </c>
      <c r="D1813" t="s">
        <v>7657</v>
      </c>
      <c r="E1813">
        <v>3.5</v>
      </c>
      <c r="F1813" t="s">
        <v>130</v>
      </c>
      <c r="G1813" t="s">
        <v>1964</v>
      </c>
      <c r="H1813" t="s">
        <v>7658</v>
      </c>
      <c r="I1813" t="s">
        <v>7659</v>
      </c>
      <c r="J1813" t="s">
        <v>7660</v>
      </c>
    </row>
    <row r="1814" spans="1:10" x14ac:dyDescent="0.25">
      <c r="A1814" t="s">
        <v>128</v>
      </c>
      <c r="B1814" s="1">
        <v>45737</v>
      </c>
      <c r="C1814" t="s">
        <v>154</v>
      </c>
      <c r="D1814" t="s">
        <v>592</v>
      </c>
      <c r="E1814">
        <v>3.5</v>
      </c>
      <c r="F1814" t="s">
        <v>130</v>
      </c>
      <c r="G1814" t="s">
        <v>1964</v>
      </c>
      <c r="H1814" t="s">
        <v>7652</v>
      </c>
      <c r="I1814" t="s">
        <v>7653</v>
      </c>
      <c r="J1814" t="s">
        <v>7654</v>
      </c>
    </row>
    <row r="1815" spans="1:10" x14ac:dyDescent="0.25">
      <c r="A1815" t="s">
        <v>128</v>
      </c>
      <c r="B1815" s="1">
        <v>45737</v>
      </c>
      <c r="C1815" t="s">
        <v>154</v>
      </c>
      <c r="D1815" t="s">
        <v>867</v>
      </c>
      <c r="E1815">
        <v>3.5</v>
      </c>
      <c r="F1815" t="s">
        <v>130</v>
      </c>
      <c r="G1815" t="s">
        <v>1964</v>
      </c>
      <c r="H1815" t="s">
        <v>7661</v>
      </c>
      <c r="I1815" t="s">
        <v>7662</v>
      </c>
      <c r="J1815" t="s">
        <v>7663</v>
      </c>
    </row>
    <row r="1816" spans="1:10" x14ac:dyDescent="0.25">
      <c r="A1816" t="s">
        <v>128</v>
      </c>
      <c r="B1816" s="1">
        <v>45738</v>
      </c>
      <c r="C1816" t="s">
        <v>154</v>
      </c>
      <c r="D1816" t="s">
        <v>7693</v>
      </c>
      <c r="E1816">
        <v>3.5</v>
      </c>
      <c r="F1816" t="s">
        <v>130</v>
      </c>
      <c r="G1816" t="s">
        <v>1965</v>
      </c>
      <c r="H1816" t="s">
        <v>7694</v>
      </c>
      <c r="I1816" t="s">
        <v>7695</v>
      </c>
      <c r="J1816" t="s">
        <v>7696</v>
      </c>
    </row>
    <row r="1817" spans="1:10" x14ac:dyDescent="0.25">
      <c r="A1817" t="s">
        <v>128</v>
      </c>
      <c r="B1817" s="1">
        <v>45738</v>
      </c>
      <c r="C1817" t="s">
        <v>154</v>
      </c>
      <c r="D1817" t="s">
        <v>1559</v>
      </c>
      <c r="E1817">
        <v>3.5</v>
      </c>
      <c r="F1817" t="s">
        <v>130</v>
      </c>
      <c r="G1817" t="s">
        <v>1965</v>
      </c>
      <c r="H1817" t="s">
        <v>7684</v>
      </c>
      <c r="I1817" t="s">
        <v>7685</v>
      </c>
      <c r="J1817" t="s">
        <v>7686</v>
      </c>
    </row>
    <row r="1818" spans="1:10" x14ac:dyDescent="0.25">
      <c r="A1818" t="s">
        <v>128</v>
      </c>
      <c r="B1818" s="1">
        <v>45738</v>
      </c>
      <c r="C1818" t="s">
        <v>154</v>
      </c>
      <c r="D1818" t="s">
        <v>7674</v>
      </c>
      <c r="E1818">
        <v>3.5</v>
      </c>
      <c r="F1818" t="s">
        <v>130</v>
      </c>
      <c r="G1818" t="s">
        <v>1965</v>
      </c>
      <c r="H1818" t="s">
        <v>7675</v>
      </c>
      <c r="I1818" t="s">
        <v>7676</v>
      </c>
      <c r="J1818" t="s">
        <v>7677</v>
      </c>
    </row>
    <row r="1819" spans="1:10" x14ac:dyDescent="0.25">
      <c r="A1819" t="s">
        <v>128</v>
      </c>
      <c r="B1819" s="1">
        <v>45738</v>
      </c>
      <c r="C1819" t="s">
        <v>154</v>
      </c>
      <c r="D1819" t="s">
        <v>754</v>
      </c>
      <c r="E1819">
        <v>3.5</v>
      </c>
      <c r="F1819" t="s">
        <v>130</v>
      </c>
      <c r="G1819" t="s">
        <v>1965</v>
      </c>
      <c r="H1819" t="s">
        <v>7681</v>
      </c>
      <c r="I1819" t="s">
        <v>7682</v>
      </c>
      <c r="J1819" t="s">
        <v>7683</v>
      </c>
    </row>
    <row r="1820" spans="1:10" x14ac:dyDescent="0.25">
      <c r="A1820" t="s">
        <v>128</v>
      </c>
      <c r="B1820" s="1">
        <v>45738</v>
      </c>
      <c r="C1820" t="s">
        <v>154</v>
      </c>
      <c r="D1820" t="s">
        <v>547</v>
      </c>
      <c r="E1820">
        <v>3.5</v>
      </c>
      <c r="F1820" t="s">
        <v>130</v>
      </c>
      <c r="G1820" t="s">
        <v>1965</v>
      </c>
      <c r="H1820" t="s">
        <v>7690</v>
      </c>
      <c r="I1820" t="s">
        <v>7691</v>
      </c>
      <c r="J1820" t="s">
        <v>7692</v>
      </c>
    </row>
    <row r="1821" spans="1:10" x14ac:dyDescent="0.25">
      <c r="A1821" t="s">
        <v>128</v>
      </c>
      <c r="B1821" s="1">
        <v>45738</v>
      </c>
      <c r="C1821" t="s">
        <v>154</v>
      </c>
      <c r="D1821" t="s">
        <v>2632</v>
      </c>
      <c r="E1821">
        <v>3.5</v>
      </c>
      <c r="F1821" t="s">
        <v>130</v>
      </c>
      <c r="G1821" t="s">
        <v>1965</v>
      </c>
      <c r="H1821" t="s">
        <v>7687</v>
      </c>
      <c r="I1821" t="s">
        <v>7688</v>
      </c>
      <c r="J1821" t="s">
        <v>7689</v>
      </c>
    </row>
    <row r="1822" spans="1:10" x14ac:dyDescent="0.25">
      <c r="A1822" t="s">
        <v>128</v>
      </c>
      <c r="B1822" s="1">
        <v>45738</v>
      </c>
      <c r="C1822" t="s">
        <v>154</v>
      </c>
      <c r="D1822" t="s">
        <v>1541</v>
      </c>
      <c r="E1822">
        <v>3.5</v>
      </c>
      <c r="F1822" t="s">
        <v>130</v>
      </c>
      <c r="G1822" t="s">
        <v>1965</v>
      </c>
      <c r="H1822" t="s">
        <v>7678</v>
      </c>
      <c r="I1822" t="s">
        <v>7679</v>
      </c>
      <c r="J1822" t="s">
        <v>7680</v>
      </c>
    </row>
    <row r="1823" spans="1:10" x14ac:dyDescent="0.25">
      <c r="A1823" t="s">
        <v>128</v>
      </c>
      <c r="B1823" s="1">
        <v>45738</v>
      </c>
      <c r="C1823" t="s">
        <v>154</v>
      </c>
      <c r="D1823" t="s">
        <v>527</v>
      </c>
      <c r="E1823">
        <v>3.5</v>
      </c>
      <c r="F1823" t="s">
        <v>130</v>
      </c>
      <c r="G1823" t="s">
        <v>1965</v>
      </c>
      <c r="H1823" t="s">
        <v>7697</v>
      </c>
      <c r="I1823" t="s">
        <v>7698</v>
      </c>
      <c r="J1823" t="s">
        <v>7699</v>
      </c>
    </row>
    <row r="1824" spans="1:10" x14ac:dyDescent="0.25">
      <c r="A1824" t="s">
        <v>128</v>
      </c>
      <c r="B1824" s="1">
        <v>45738</v>
      </c>
      <c r="C1824" t="s">
        <v>154</v>
      </c>
      <c r="D1824" t="s">
        <v>7670</v>
      </c>
      <c r="E1824">
        <v>3.5</v>
      </c>
      <c r="F1824" t="s">
        <v>130</v>
      </c>
      <c r="G1824" t="s">
        <v>1965</v>
      </c>
      <c r="H1824" t="s">
        <v>7671</v>
      </c>
      <c r="I1824" t="s">
        <v>7672</v>
      </c>
      <c r="J1824" t="s">
        <v>7673</v>
      </c>
    </row>
    <row r="1825" spans="1:10" x14ac:dyDescent="0.25">
      <c r="A1825" t="s">
        <v>128</v>
      </c>
      <c r="B1825" s="1">
        <v>45733</v>
      </c>
      <c r="C1825" t="s">
        <v>211</v>
      </c>
      <c r="D1825" t="s">
        <v>1468</v>
      </c>
      <c r="E1825">
        <v>3.5</v>
      </c>
      <c r="F1825" t="s">
        <v>189</v>
      </c>
      <c r="G1825" t="s">
        <v>1966</v>
      </c>
      <c r="H1825" t="s">
        <v>7703</v>
      </c>
      <c r="I1825" t="s">
        <v>7704</v>
      </c>
      <c r="J1825" t="s">
        <v>7705</v>
      </c>
    </row>
    <row r="1826" spans="1:10" x14ac:dyDescent="0.25">
      <c r="A1826" t="s">
        <v>128</v>
      </c>
      <c r="B1826" s="1">
        <v>45733</v>
      </c>
      <c r="C1826" t="s">
        <v>211</v>
      </c>
      <c r="D1826" t="s">
        <v>6828</v>
      </c>
      <c r="E1826">
        <v>3.5</v>
      </c>
      <c r="F1826" t="s">
        <v>189</v>
      </c>
      <c r="G1826" t="s">
        <v>1966</v>
      </c>
      <c r="H1826" t="s">
        <v>7721</v>
      </c>
      <c r="I1826" t="s">
        <v>7722</v>
      </c>
      <c r="J1826" t="s">
        <v>7723</v>
      </c>
    </row>
    <row r="1827" spans="1:10" x14ac:dyDescent="0.25">
      <c r="A1827" t="s">
        <v>128</v>
      </c>
      <c r="B1827" s="1">
        <v>45733</v>
      </c>
      <c r="C1827" t="s">
        <v>211</v>
      </c>
      <c r="D1827" t="s">
        <v>7717</v>
      </c>
      <c r="E1827">
        <v>3.5</v>
      </c>
      <c r="F1827" t="s">
        <v>189</v>
      </c>
      <c r="G1827" t="s">
        <v>1966</v>
      </c>
      <c r="H1827" t="s">
        <v>7718</v>
      </c>
      <c r="I1827" t="s">
        <v>7719</v>
      </c>
      <c r="J1827" t="s">
        <v>7720</v>
      </c>
    </row>
    <row r="1828" spans="1:10" x14ac:dyDescent="0.25">
      <c r="A1828" t="s">
        <v>128</v>
      </c>
      <c r="B1828" s="1">
        <v>45733</v>
      </c>
      <c r="C1828" t="s">
        <v>211</v>
      </c>
      <c r="D1828" t="s">
        <v>7709</v>
      </c>
      <c r="E1828">
        <v>3.5</v>
      </c>
      <c r="F1828" t="s">
        <v>189</v>
      </c>
      <c r="G1828" t="s">
        <v>1966</v>
      </c>
      <c r="H1828" t="s">
        <v>7710</v>
      </c>
      <c r="I1828" t="s">
        <v>7711</v>
      </c>
      <c r="J1828" t="s">
        <v>7712</v>
      </c>
    </row>
    <row r="1829" spans="1:10" x14ac:dyDescent="0.25">
      <c r="A1829" t="s">
        <v>128</v>
      </c>
      <c r="B1829" s="1">
        <v>45733</v>
      </c>
      <c r="C1829" t="s">
        <v>211</v>
      </c>
      <c r="D1829" t="s">
        <v>524</v>
      </c>
      <c r="E1829">
        <v>3.5</v>
      </c>
      <c r="F1829" t="s">
        <v>189</v>
      </c>
      <c r="G1829" t="s">
        <v>1966</v>
      </c>
      <c r="H1829" t="s">
        <v>7700</v>
      </c>
      <c r="I1829" t="s">
        <v>7701</v>
      </c>
      <c r="J1829" t="s">
        <v>7702</v>
      </c>
    </row>
    <row r="1830" spans="1:10" x14ac:dyDescent="0.25">
      <c r="A1830" t="s">
        <v>128</v>
      </c>
      <c r="B1830" s="1">
        <v>45733</v>
      </c>
      <c r="C1830" t="s">
        <v>211</v>
      </c>
      <c r="D1830" t="s">
        <v>1676</v>
      </c>
      <c r="E1830">
        <v>3.5</v>
      </c>
      <c r="F1830" t="s">
        <v>189</v>
      </c>
      <c r="G1830" t="s">
        <v>1966</v>
      </c>
      <c r="H1830" t="s">
        <v>7706</v>
      </c>
      <c r="I1830" t="s">
        <v>7707</v>
      </c>
      <c r="J1830" t="s">
        <v>7708</v>
      </c>
    </row>
    <row r="1831" spans="1:10" x14ac:dyDescent="0.25">
      <c r="A1831" t="s">
        <v>128</v>
      </c>
      <c r="B1831" s="1">
        <v>45733</v>
      </c>
      <c r="C1831" t="s">
        <v>211</v>
      </c>
      <c r="D1831" t="s">
        <v>7713</v>
      </c>
      <c r="E1831">
        <v>3.5</v>
      </c>
      <c r="F1831" t="s">
        <v>189</v>
      </c>
      <c r="G1831" t="s">
        <v>1966</v>
      </c>
      <c r="H1831" t="s">
        <v>7714</v>
      </c>
      <c r="I1831" t="s">
        <v>7715</v>
      </c>
      <c r="J1831" t="s">
        <v>7716</v>
      </c>
    </row>
    <row r="1832" spans="1:10" x14ac:dyDescent="0.25">
      <c r="A1832" t="s">
        <v>128</v>
      </c>
      <c r="B1832" s="1">
        <v>45734</v>
      </c>
      <c r="C1832" t="s">
        <v>211</v>
      </c>
      <c r="D1832" t="s">
        <v>1568</v>
      </c>
      <c r="E1832">
        <v>3.5</v>
      </c>
      <c r="F1832" t="s">
        <v>189</v>
      </c>
      <c r="G1832" t="s">
        <v>1967</v>
      </c>
      <c r="H1832" t="s">
        <v>7752</v>
      </c>
      <c r="I1832" t="s">
        <v>7753</v>
      </c>
      <c r="J1832" t="s">
        <v>7754</v>
      </c>
    </row>
    <row r="1833" spans="1:10" x14ac:dyDescent="0.25">
      <c r="A1833" t="s">
        <v>128</v>
      </c>
      <c r="B1833" s="1">
        <v>45734</v>
      </c>
      <c r="C1833" t="s">
        <v>211</v>
      </c>
      <c r="D1833" t="s">
        <v>1517</v>
      </c>
      <c r="E1833">
        <v>3.5</v>
      </c>
      <c r="F1833" t="s">
        <v>189</v>
      </c>
      <c r="G1833" t="s">
        <v>1967</v>
      </c>
      <c r="H1833" t="s">
        <v>7749</v>
      </c>
      <c r="I1833" t="s">
        <v>7750</v>
      </c>
      <c r="J1833" t="s">
        <v>7751</v>
      </c>
    </row>
    <row r="1834" spans="1:10" x14ac:dyDescent="0.25">
      <c r="A1834" t="s">
        <v>128</v>
      </c>
      <c r="B1834" s="1">
        <v>45734</v>
      </c>
      <c r="C1834" t="s">
        <v>211</v>
      </c>
      <c r="D1834" t="s">
        <v>308</v>
      </c>
      <c r="E1834">
        <v>3.5</v>
      </c>
      <c r="F1834" t="s">
        <v>189</v>
      </c>
      <c r="G1834" t="s">
        <v>1967</v>
      </c>
      <c r="H1834" t="s">
        <v>7737</v>
      </c>
      <c r="I1834" t="s">
        <v>7738</v>
      </c>
      <c r="J1834" t="s">
        <v>7739</v>
      </c>
    </row>
    <row r="1835" spans="1:10" x14ac:dyDescent="0.25">
      <c r="A1835" t="s">
        <v>128</v>
      </c>
      <c r="B1835" s="1">
        <v>45734</v>
      </c>
      <c r="C1835" t="s">
        <v>211</v>
      </c>
      <c r="D1835" t="s">
        <v>415</v>
      </c>
      <c r="E1835">
        <v>3.5</v>
      </c>
      <c r="F1835" t="s">
        <v>189</v>
      </c>
      <c r="G1835" t="s">
        <v>1967</v>
      </c>
      <c r="H1835" t="s">
        <v>7740</v>
      </c>
      <c r="I1835" t="s">
        <v>7741</v>
      </c>
      <c r="J1835" t="s">
        <v>7742</v>
      </c>
    </row>
    <row r="1836" spans="1:10" x14ac:dyDescent="0.25">
      <c r="A1836" t="s">
        <v>128</v>
      </c>
      <c r="B1836" s="1">
        <v>45734</v>
      </c>
      <c r="C1836" t="s">
        <v>211</v>
      </c>
      <c r="D1836" t="s">
        <v>524</v>
      </c>
      <c r="E1836">
        <v>3.5</v>
      </c>
      <c r="F1836" t="s">
        <v>189</v>
      </c>
      <c r="G1836" t="s">
        <v>1967</v>
      </c>
      <c r="H1836" t="s">
        <v>7755</v>
      </c>
      <c r="I1836" t="s">
        <v>7756</v>
      </c>
      <c r="J1836" t="s">
        <v>7757</v>
      </c>
    </row>
    <row r="1837" spans="1:10" x14ac:dyDescent="0.25">
      <c r="A1837" t="s">
        <v>128</v>
      </c>
      <c r="B1837" s="1">
        <v>45734</v>
      </c>
      <c r="C1837" t="s">
        <v>211</v>
      </c>
      <c r="D1837" t="s">
        <v>922</v>
      </c>
      <c r="E1837">
        <v>3.5</v>
      </c>
      <c r="F1837" t="s">
        <v>189</v>
      </c>
      <c r="G1837" t="s">
        <v>1967</v>
      </c>
      <c r="H1837" t="s">
        <v>7746</v>
      </c>
      <c r="I1837" t="s">
        <v>7747</v>
      </c>
      <c r="J1837" t="s">
        <v>7748</v>
      </c>
    </row>
    <row r="1838" spans="1:10" x14ac:dyDescent="0.25">
      <c r="A1838" t="s">
        <v>128</v>
      </c>
      <c r="B1838" s="1">
        <v>45734</v>
      </c>
      <c r="C1838" t="s">
        <v>211</v>
      </c>
      <c r="D1838" t="s">
        <v>532</v>
      </c>
      <c r="E1838">
        <v>3.5</v>
      </c>
      <c r="F1838" t="s">
        <v>189</v>
      </c>
      <c r="G1838" t="s">
        <v>1967</v>
      </c>
      <c r="H1838" t="s">
        <v>7724</v>
      </c>
      <c r="I1838" t="s">
        <v>7725</v>
      </c>
      <c r="J1838" t="s">
        <v>7726</v>
      </c>
    </row>
    <row r="1839" spans="1:10" x14ac:dyDescent="0.25">
      <c r="A1839" t="s">
        <v>128</v>
      </c>
      <c r="B1839" s="1">
        <v>45734</v>
      </c>
      <c r="C1839" t="s">
        <v>211</v>
      </c>
      <c r="D1839" t="s">
        <v>7733</v>
      </c>
      <c r="E1839">
        <v>3.5</v>
      </c>
      <c r="F1839" t="s">
        <v>189</v>
      </c>
      <c r="G1839" t="s">
        <v>1967</v>
      </c>
      <c r="H1839" t="s">
        <v>7734</v>
      </c>
      <c r="I1839" t="s">
        <v>7735</v>
      </c>
      <c r="J1839" t="s">
        <v>7736</v>
      </c>
    </row>
    <row r="1840" spans="1:10" x14ac:dyDescent="0.25">
      <c r="A1840" t="s">
        <v>128</v>
      </c>
      <c r="B1840" s="1">
        <v>45734</v>
      </c>
      <c r="C1840" t="s">
        <v>211</v>
      </c>
      <c r="D1840" t="s">
        <v>682</v>
      </c>
      <c r="E1840">
        <v>3.5</v>
      </c>
      <c r="F1840" t="s">
        <v>189</v>
      </c>
      <c r="G1840" t="s">
        <v>1967</v>
      </c>
      <c r="H1840" t="s">
        <v>7730</v>
      </c>
      <c r="I1840" t="s">
        <v>7731</v>
      </c>
      <c r="J1840" t="s">
        <v>7732</v>
      </c>
    </row>
    <row r="1841" spans="1:10" x14ac:dyDescent="0.25">
      <c r="A1841" t="s">
        <v>128</v>
      </c>
      <c r="B1841" s="1">
        <v>45734</v>
      </c>
      <c r="C1841" t="s">
        <v>211</v>
      </c>
      <c r="D1841" t="s">
        <v>418</v>
      </c>
      <c r="E1841">
        <v>3.5</v>
      </c>
      <c r="F1841" t="s">
        <v>189</v>
      </c>
      <c r="G1841" t="s">
        <v>1967</v>
      </c>
      <c r="H1841" t="s">
        <v>7743</v>
      </c>
      <c r="I1841" t="s">
        <v>7744</v>
      </c>
      <c r="J1841" t="s">
        <v>7745</v>
      </c>
    </row>
    <row r="1842" spans="1:10" x14ac:dyDescent="0.25">
      <c r="A1842" t="s">
        <v>128</v>
      </c>
      <c r="B1842" s="1">
        <v>45734</v>
      </c>
      <c r="C1842" t="s">
        <v>211</v>
      </c>
      <c r="D1842" t="s">
        <v>601</v>
      </c>
      <c r="E1842">
        <v>3.5</v>
      </c>
      <c r="F1842" t="s">
        <v>189</v>
      </c>
      <c r="G1842" t="s">
        <v>1967</v>
      </c>
      <c r="H1842" t="s">
        <v>7727</v>
      </c>
      <c r="I1842" t="s">
        <v>7728</v>
      </c>
      <c r="J1842" t="s">
        <v>7729</v>
      </c>
    </row>
    <row r="1843" spans="1:10" x14ac:dyDescent="0.25">
      <c r="A1843" t="s">
        <v>128</v>
      </c>
      <c r="B1843" s="1">
        <v>45735</v>
      </c>
      <c r="C1843" t="s">
        <v>211</v>
      </c>
      <c r="D1843" t="s">
        <v>3259</v>
      </c>
      <c r="E1843">
        <v>3.5</v>
      </c>
      <c r="F1843" t="s">
        <v>189</v>
      </c>
      <c r="G1843" t="s">
        <v>1968</v>
      </c>
      <c r="H1843" t="s">
        <v>7758</v>
      </c>
      <c r="I1843" t="s">
        <v>7759</v>
      </c>
      <c r="J1843" t="s">
        <v>7760</v>
      </c>
    </row>
    <row r="1844" spans="1:10" x14ac:dyDescent="0.25">
      <c r="A1844" t="s">
        <v>128</v>
      </c>
      <c r="B1844" s="1">
        <v>45735</v>
      </c>
      <c r="C1844" t="s">
        <v>211</v>
      </c>
      <c r="D1844" t="s">
        <v>556</v>
      </c>
      <c r="E1844">
        <v>3.5</v>
      </c>
      <c r="F1844" t="s">
        <v>189</v>
      </c>
      <c r="G1844" t="s">
        <v>1968</v>
      </c>
      <c r="H1844" t="s">
        <v>7764</v>
      </c>
      <c r="I1844" t="s">
        <v>7765</v>
      </c>
      <c r="J1844" t="s">
        <v>7766</v>
      </c>
    </row>
    <row r="1845" spans="1:10" x14ac:dyDescent="0.25">
      <c r="A1845" t="s">
        <v>128</v>
      </c>
      <c r="B1845" s="1">
        <v>45735</v>
      </c>
      <c r="C1845" t="s">
        <v>211</v>
      </c>
      <c r="D1845" t="s">
        <v>2389</v>
      </c>
      <c r="E1845">
        <v>3.5</v>
      </c>
      <c r="F1845" t="s">
        <v>189</v>
      </c>
      <c r="G1845" t="s">
        <v>1968</v>
      </c>
      <c r="H1845" t="s">
        <v>7775</v>
      </c>
      <c r="I1845" t="s">
        <v>7776</v>
      </c>
      <c r="J1845" t="s">
        <v>7777</v>
      </c>
    </row>
    <row r="1846" spans="1:10" x14ac:dyDescent="0.25">
      <c r="A1846" t="s">
        <v>128</v>
      </c>
      <c r="B1846" s="1">
        <v>45735</v>
      </c>
      <c r="C1846" t="s">
        <v>211</v>
      </c>
      <c r="D1846" t="s">
        <v>7767</v>
      </c>
      <c r="E1846">
        <v>0</v>
      </c>
      <c r="F1846" t="s">
        <v>189</v>
      </c>
      <c r="G1846" t="s">
        <v>1968</v>
      </c>
      <c r="H1846" t="s">
        <v>7768</v>
      </c>
      <c r="I1846" t="s">
        <v>7769</v>
      </c>
      <c r="J1846" t="s">
        <v>7770</v>
      </c>
    </row>
    <row r="1847" spans="1:10" x14ac:dyDescent="0.25">
      <c r="A1847" t="s">
        <v>128</v>
      </c>
      <c r="B1847" s="1">
        <v>45735</v>
      </c>
      <c r="C1847" t="s">
        <v>211</v>
      </c>
      <c r="D1847" t="s">
        <v>7622</v>
      </c>
      <c r="E1847">
        <v>3.5</v>
      </c>
      <c r="F1847" t="s">
        <v>189</v>
      </c>
      <c r="G1847" t="s">
        <v>1968</v>
      </c>
      <c r="H1847" t="s">
        <v>7761</v>
      </c>
      <c r="I1847" t="s">
        <v>7762</v>
      </c>
      <c r="J1847" t="s">
        <v>7763</v>
      </c>
    </row>
    <row r="1848" spans="1:10" x14ac:dyDescent="0.25">
      <c r="A1848" t="s">
        <v>128</v>
      </c>
      <c r="B1848" s="1">
        <v>45735</v>
      </c>
      <c r="C1848" t="s">
        <v>211</v>
      </c>
      <c r="D1848" t="s">
        <v>7778</v>
      </c>
      <c r="E1848">
        <v>3.5</v>
      </c>
      <c r="F1848" t="s">
        <v>189</v>
      </c>
      <c r="G1848" t="s">
        <v>1968</v>
      </c>
      <c r="H1848" t="s">
        <v>7779</v>
      </c>
      <c r="I1848" t="s">
        <v>7780</v>
      </c>
      <c r="J1848" t="s">
        <v>7781</v>
      </c>
    </row>
    <row r="1849" spans="1:10" x14ac:dyDescent="0.25">
      <c r="A1849" t="s">
        <v>128</v>
      </c>
      <c r="B1849" s="1">
        <v>45735</v>
      </c>
      <c r="C1849" t="s">
        <v>211</v>
      </c>
      <c r="D1849" t="s">
        <v>522</v>
      </c>
      <c r="E1849">
        <v>3.5</v>
      </c>
      <c r="F1849" t="s">
        <v>189</v>
      </c>
      <c r="G1849" t="s">
        <v>1968</v>
      </c>
      <c r="H1849" t="s">
        <v>7758</v>
      </c>
      <c r="I1849" t="s">
        <v>7759</v>
      </c>
      <c r="J1849" t="s">
        <v>7771</v>
      </c>
    </row>
    <row r="1850" spans="1:10" x14ac:dyDescent="0.25">
      <c r="A1850" t="s">
        <v>128</v>
      </c>
      <c r="B1850" s="1">
        <v>45735</v>
      </c>
      <c r="C1850" t="s">
        <v>211</v>
      </c>
      <c r="D1850" t="s">
        <v>4090</v>
      </c>
      <c r="E1850">
        <v>3.5</v>
      </c>
      <c r="F1850" t="s">
        <v>189</v>
      </c>
      <c r="G1850" t="s">
        <v>1968</v>
      </c>
      <c r="H1850" t="s">
        <v>7772</v>
      </c>
      <c r="I1850" t="s">
        <v>7773</v>
      </c>
      <c r="J1850" t="s">
        <v>7774</v>
      </c>
    </row>
    <row r="1851" spans="1:10" x14ac:dyDescent="0.25">
      <c r="A1851" t="s">
        <v>128</v>
      </c>
      <c r="B1851" s="1">
        <v>45736</v>
      </c>
      <c r="C1851" t="s">
        <v>211</v>
      </c>
      <c r="D1851" t="s">
        <v>729</v>
      </c>
      <c r="E1851">
        <v>3.5</v>
      </c>
      <c r="F1851" t="s">
        <v>189</v>
      </c>
      <c r="G1851" t="s">
        <v>1969</v>
      </c>
      <c r="H1851" t="s">
        <v>7785</v>
      </c>
      <c r="I1851" t="s">
        <v>7786</v>
      </c>
      <c r="J1851" t="s">
        <v>7787</v>
      </c>
    </row>
    <row r="1852" spans="1:10" x14ac:dyDescent="0.25">
      <c r="A1852" t="s">
        <v>128</v>
      </c>
      <c r="B1852" s="1">
        <v>45736</v>
      </c>
      <c r="C1852" t="s">
        <v>211</v>
      </c>
      <c r="D1852" t="s">
        <v>909</v>
      </c>
      <c r="E1852">
        <v>3.5</v>
      </c>
      <c r="F1852" t="s">
        <v>189</v>
      </c>
      <c r="G1852" t="s">
        <v>1969</v>
      </c>
      <c r="H1852" t="s">
        <v>7788</v>
      </c>
      <c r="I1852" t="s">
        <v>7789</v>
      </c>
      <c r="J1852" t="s">
        <v>7790</v>
      </c>
    </row>
    <row r="1853" spans="1:10" x14ac:dyDescent="0.25">
      <c r="A1853" t="s">
        <v>128</v>
      </c>
      <c r="B1853" s="1">
        <v>45736</v>
      </c>
      <c r="C1853" t="s">
        <v>211</v>
      </c>
      <c r="D1853" t="s">
        <v>691</v>
      </c>
      <c r="E1853">
        <v>3.5</v>
      </c>
      <c r="F1853" t="s">
        <v>189</v>
      </c>
      <c r="G1853" t="s">
        <v>1969</v>
      </c>
      <c r="H1853" t="s">
        <v>7794</v>
      </c>
      <c r="I1853" t="s">
        <v>7795</v>
      </c>
      <c r="J1853" t="s">
        <v>7796</v>
      </c>
    </row>
    <row r="1854" spans="1:10" x14ac:dyDescent="0.25">
      <c r="A1854" t="s">
        <v>128</v>
      </c>
      <c r="B1854" s="1">
        <v>45736</v>
      </c>
      <c r="C1854" t="s">
        <v>211</v>
      </c>
      <c r="D1854" t="s">
        <v>344</v>
      </c>
      <c r="E1854">
        <v>3.5</v>
      </c>
      <c r="F1854" t="s">
        <v>189</v>
      </c>
      <c r="G1854" t="s">
        <v>1969</v>
      </c>
      <c r="H1854" t="s">
        <v>7782</v>
      </c>
      <c r="I1854" t="s">
        <v>7783</v>
      </c>
      <c r="J1854" t="s">
        <v>7784</v>
      </c>
    </row>
    <row r="1855" spans="1:10" x14ac:dyDescent="0.25">
      <c r="A1855" t="s">
        <v>128</v>
      </c>
      <c r="B1855" s="1">
        <v>45736</v>
      </c>
      <c r="C1855" t="s">
        <v>211</v>
      </c>
      <c r="D1855" t="s">
        <v>355</v>
      </c>
      <c r="E1855">
        <v>3.5</v>
      </c>
      <c r="F1855" t="s">
        <v>189</v>
      </c>
      <c r="G1855" t="s">
        <v>1969</v>
      </c>
      <c r="H1855" t="s">
        <v>7791</v>
      </c>
      <c r="I1855" t="s">
        <v>7792</v>
      </c>
      <c r="J1855" t="s">
        <v>7793</v>
      </c>
    </row>
    <row r="1856" spans="1:10" x14ac:dyDescent="0.25">
      <c r="A1856" t="s">
        <v>128</v>
      </c>
      <c r="B1856" s="1">
        <v>45736</v>
      </c>
      <c r="C1856" t="s">
        <v>211</v>
      </c>
      <c r="D1856" t="s">
        <v>7797</v>
      </c>
      <c r="E1856">
        <v>3.5</v>
      </c>
      <c r="F1856" t="s">
        <v>189</v>
      </c>
      <c r="G1856" t="s">
        <v>1969</v>
      </c>
      <c r="H1856" t="s">
        <v>7798</v>
      </c>
      <c r="I1856" t="s">
        <v>7799</v>
      </c>
      <c r="J1856" t="s">
        <v>7800</v>
      </c>
    </row>
    <row r="1857" spans="1:10" x14ac:dyDescent="0.25">
      <c r="A1857" t="s">
        <v>128</v>
      </c>
      <c r="B1857" s="1">
        <v>45736</v>
      </c>
      <c r="C1857" t="s">
        <v>211</v>
      </c>
      <c r="D1857" t="s">
        <v>1632</v>
      </c>
      <c r="E1857">
        <v>3.5</v>
      </c>
      <c r="F1857" t="s">
        <v>189</v>
      </c>
      <c r="G1857" t="s">
        <v>1969</v>
      </c>
      <c r="H1857" t="s">
        <v>7801</v>
      </c>
      <c r="I1857" t="s">
        <v>7795</v>
      </c>
      <c r="J1857" t="s">
        <v>7802</v>
      </c>
    </row>
    <row r="1858" spans="1:10" x14ac:dyDescent="0.25">
      <c r="A1858" t="s">
        <v>128</v>
      </c>
      <c r="B1858" s="1">
        <v>45737</v>
      </c>
      <c r="C1858" t="s">
        <v>211</v>
      </c>
      <c r="D1858" t="s">
        <v>418</v>
      </c>
      <c r="E1858">
        <v>3.5</v>
      </c>
      <c r="F1858" t="s">
        <v>189</v>
      </c>
      <c r="G1858" t="s">
        <v>1970</v>
      </c>
      <c r="H1858" t="s">
        <v>7803</v>
      </c>
      <c r="I1858" t="s">
        <v>7804</v>
      </c>
      <c r="J1858" t="s">
        <v>7805</v>
      </c>
    </row>
    <row r="1859" spans="1:10" x14ac:dyDescent="0.25">
      <c r="A1859" t="s">
        <v>128</v>
      </c>
      <c r="B1859" s="1">
        <v>45737</v>
      </c>
      <c r="C1859" t="s">
        <v>211</v>
      </c>
      <c r="D1859" t="s">
        <v>415</v>
      </c>
      <c r="E1859">
        <v>3.5</v>
      </c>
      <c r="F1859" t="s">
        <v>189</v>
      </c>
      <c r="G1859" t="s">
        <v>1970</v>
      </c>
      <c r="H1859" t="s">
        <v>7815</v>
      </c>
      <c r="I1859" t="s">
        <v>7816</v>
      </c>
      <c r="J1859" t="s">
        <v>7817</v>
      </c>
    </row>
    <row r="1860" spans="1:10" x14ac:dyDescent="0.25">
      <c r="A1860" t="s">
        <v>128</v>
      </c>
      <c r="B1860" s="1">
        <v>45737</v>
      </c>
      <c r="C1860" t="s">
        <v>211</v>
      </c>
      <c r="D1860" t="s">
        <v>250</v>
      </c>
      <c r="E1860">
        <v>3.5</v>
      </c>
      <c r="F1860" t="s">
        <v>189</v>
      </c>
      <c r="G1860" t="s">
        <v>1970</v>
      </c>
      <c r="H1860" t="s">
        <v>7824</v>
      </c>
      <c r="I1860" t="s">
        <v>7825</v>
      </c>
      <c r="J1860" t="s">
        <v>7826</v>
      </c>
    </row>
    <row r="1861" spans="1:10" x14ac:dyDescent="0.25">
      <c r="A1861" t="s">
        <v>128</v>
      </c>
      <c r="B1861" s="1">
        <v>45737</v>
      </c>
      <c r="C1861" t="s">
        <v>211</v>
      </c>
      <c r="D1861" t="s">
        <v>526</v>
      </c>
      <c r="E1861">
        <v>3.5</v>
      </c>
      <c r="F1861" t="s">
        <v>189</v>
      </c>
      <c r="G1861" t="s">
        <v>1970</v>
      </c>
      <c r="H1861" t="s">
        <v>7806</v>
      </c>
      <c r="I1861" t="s">
        <v>7807</v>
      </c>
      <c r="J1861" t="s">
        <v>7808</v>
      </c>
    </row>
    <row r="1862" spans="1:10" x14ac:dyDescent="0.25">
      <c r="A1862" t="s">
        <v>128</v>
      </c>
      <c r="B1862" s="1">
        <v>45737</v>
      </c>
      <c r="C1862" t="s">
        <v>211</v>
      </c>
      <c r="D1862" t="s">
        <v>1636</v>
      </c>
      <c r="E1862">
        <v>0</v>
      </c>
      <c r="F1862" t="s">
        <v>189</v>
      </c>
      <c r="G1862" t="s">
        <v>1970</v>
      </c>
      <c r="H1862" t="s">
        <v>7822</v>
      </c>
      <c r="I1862" t="s">
        <v>7823</v>
      </c>
      <c r="J1862" t="s">
        <v>7823</v>
      </c>
    </row>
    <row r="1863" spans="1:10" x14ac:dyDescent="0.25">
      <c r="A1863" t="s">
        <v>128</v>
      </c>
      <c r="B1863" s="1">
        <v>45737</v>
      </c>
      <c r="C1863" t="s">
        <v>211</v>
      </c>
      <c r="D1863" t="s">
        <v>747</v>
      </c>
      <c r="E1863">
        <v>3.5</v>
      </c>
      <c r="F1863" t="s">
        <v>189</v>
      </c>
      <c r="G1863" t="s">
        <v>1970</v>
      </c>
      <c r="H1863" t="s">
        <v>7809</v>
      </c>
      <c r="I1863" t="s">
        <v>7810</v>
      </c>
      <c r="J1863" t="s">
        <v>7811</v>
      </c>
    </row>
    <row r="1864" spans="1:10" x14ac:dyDescent="0.25">
      <c r="A1864" t="s">
        <v>128</v>
      </c>
      <c r="B1864" s="1">
        <v>45737</v>
      </c>
      <c r="C1864" t="s">
        <v>211</v>
      </c>
      <c r="D1864" t="s">
        <v>667</v>
      </c>
      <c r="E1864">
        <v>3.5</v>
      </c>
      <c r="F1864" t="s">
        <v>189</v>
      </c>
      <c r="G1864" t="s">
        <v>1970</v>
      </c>
      <c r="H1864" t="s">
        <v>7827</v>
      </c>
      <c r="I1864" t="s">
        <v>7828</v>
      </c>
      <c r="J1864" t="s">
        <v>7829</v>
      </c>
    </row>
    <row r="1865" spans="1:10" x14ac:dyDescent="0.25">
      <c r="A1865" t="s">
        <v>128</v>
      </c>
      <c r="B1865" s="1">
        <v>45737</v>
      </c>
      <c r="C1865" t="s">
        <v>211</v>
      </c>
      <c r="D1865" t="s">
        <v>7812</v>
      </c>
      <c r="E1865">
        <v>3.5</v>
      </c>
      <c r="F1865" t="s">
        <v>189</v>
      </c>
      <c r="G1865" t="s">
        <v>1970</v>
      </c>
      <c r="H1865" t="s">
        <v>7813</v>
      </c>
      <c r="I1865" t="s">
        <v>7814</v>
      </c>
      <c r="J1865" t="s">
        <v>7814</v>
      </c>
    </row>
    <row r="1866" spans="1:10" x14ac:dyDescent="0.25">
      <c r="A1866" t="s">
        <v>128</v>
      </c>
      <c r="B1866" s="1">
        <v>45737</v>
      </c>
      <c r="C1866" t="s">
        <v>211</v>
      </c>
      <c r="D1866" t="s">
        <v>7818</v>
      </c>
      <c r="E1866">
        <v>3.5</v>
      </c>
      <c r="F1866" t="s">
        <v>189</v>
      </c>
      <c r="G1866" t="s">
        <v>1970</v>
      </c>
      <c r="H1866" t="s">
        <v>7819</v>
      </c>
      <c r="I1866" t="s">
        <v>7820</v>
      </c>
      <c r="J1866" t="s">
        <v>7821</v>
      </c>
    </row>
    <row r="1867" spans="1:10" x14ac:dyDescent="0.25">
      <c r="A1867" t="s">
        <v>128</v>
      </c>
      <c r="B1867" s="1">
        <v>45737</v>
      </c>
      <c r="C1867" t="s">
        <v>211</v>
      </c>
      <c r="D1867" t="s">
        <v>1505</v>
      </c>
      <c r="E1867">
        <v>3.5</v>
      </c>
      <c r="F1867" t="s">
        <v>189</v>
      </c>
      <c r="G1867" t="s">
        <v>1970</v>
      </c>
      <c r="H1867" t="s">
        <v>7830</v>
      </c>
      <c r="I1867" t="s">
        <v>7831</v>
      </c>
      <c r="J1867" t="s">
        <v>7832</v>
      </c>
    </row>
    <row r="1868" spans="1:10" x14ac:dyDescent="0.25">
      <c r="A1868" t="s">
        <v>128</v>
      </c>
      <c r="B1868" s="1">
        <v>45733</v>
      </c>
      <c r="C1868" t="s">
        <v>283</v>
      </c>
      <c r="D1868" t="s">
        <v>902</v>
      </c>
      <c r="E1868">
        <v>3.5</v>
      </c>
      <c r="F1868" t="s">
        <v>197</v>
      </c>
      <c r="G1868" t="s">
        <v>1971</v>
      </c>
      <c r="H1868" t="s">
        <v>7851</v>
      </c>
      <c r="I1868" t="s">
        <v>7040</v>
      </c>
      <c r="J1868" t="s">
        <v>7852</v>
      </c>
    </row>
    <row r="1869" spans="1:10" x14ac:dyDescent="0.25">
      <c r="A1869" t="s">
        <v>128</v>
      </c>
      <c r="B1869" s="1">
        <v>45733</v>
      </c>
      <c r="C1869" t="s">
        <v>283</v>
      </c>
      <c r="D1869" t="s">
        <v>344</v>
      </c>
      <c r="E1869">
        <v>3.5</v>
      </c>
      <c r="F1869" t="s">
        <v>197</v>
      </c>
      <c r="G1869" t="s">
        <v>1971</v>
      </c>
      <c r="H1869" t="s">
        <v>7836</v>
      </c>
      <c r="I1869" t="s">
        <v>7837</v>
      </c>
      <c r="J1869" t="s">
        <v>7838</v>
      </c>
    </row>
    <row r="1870" spans="1:10" x14ac:dyDescent="0.25">
      <c r="A1870" t="s">
        <v>128</v>
      </c>
      <c r="B1870" s="1">
        <v>45733</v>
      </c>
      <c r="C1870" t="s">
        <v>283</v>
      </c>
      <c r="D1870" t="s">
        <v>273</v>
      </c>
      <c r="E1870">
        <v>3.5</v>
      </c>
      <c r="F1870" t="s">
        <v>197</v>
      </c>
      <c r="G1870" t="s">
        <v>1971</v>
      </c>
      <c r="H1870" t="s">
        <v>7842</v>
      </c>
      <c r="I1870" t="s">
        <v>7843</v>
      </c>
      <c r="J1870" t="s">
        <v>7844</v>
      </c>
    </row>
    <row r="1871" spans="1:10" x14ac:dyDescent="0.25">
      <c r="A1871" t="s">
        <v>128</v>
      </c>
      <c r="B1871" s="1">
        <v>45733</v>
      </c>
      <c r="C1871" t="s">
        <v>283</v>
      </c>
      <c r="D1871" t="s">
        <v>834</v>
      </c>
      <c r="E1871">
        <v>3.5</v>
      </c>
      <c r="F1871" t="s">
        <v>197</v>
      </c>
      <c r="G1871" t="s">
        <v>1971</v>
      </c>
      <c r="H1871" t="s">
        <v>7848</v>
      </c>
      <c r="I1871" t="s">
        <v>7849</v>
      </c>
      <c r="J1871" t="s">
        <v>7850</v>
      </c>
    </row>
    <row r="1872" spans="1:10" x14ac:dyDescent="0.25">
      <c r="A1872" t="s">
        <v>128</v>
      </c>
      <c r="B1872" s="1">
        <v>45733</v>
      </c>
      <c r="C1872" t="s">
        <v>283</v>
      </c>
      <c r="D1872" t="s">
        <v>1618</v>
      </c>
      <c r="E1872">
        <v>3.5</v>
      </c>
      <c r="F1872" t="s">
        <v>197</v>
      </c>
      <c r="G1872" t="s">
        <v>1971</v>
      </c>
      <c r="H1872" t="s">
        <v>7845</v>
      </c>
      <c r="I1872" t="s">
        <v>7846</v>
      </c>
      <c r="J1872" t="s">
        <v>7847</v>
      </c>
    </row>
    <row r="1873" spans="1:10" x14ac:dyDescent="0.25">
      <c r="A1873" t="s">
        <v>128</v>
      </c>
      <c r="B1873" s="1">
        <v>45733</v>
      </c>
      <c r="C1873" t="s">
        <v>283</v>
      </c>
      <c r="D1873" t="s">
        <v>454</v>
      </c>
      <c r="E1873">
        <v>3.5</v>
      </c>
      <c r="F1873" t="s">
        <v>197</v>
      </c>
      <c r="G1873" t="s">
        <v>1971</v>
      </c>
      <c r="H1873" t="s">
        <v>7833</v>
      </c>
      <c r="I1873" t="s">
        <v>7834</v>
      </c>
      <c r="J1873" t="s">
        <v>7835</v>
      </c>
    </row>
    <row r="1874" spans="1:10" x14ac:dyDescent="0.25">
      <c r="A1874" t="s">
        <v>128</v>
      </c>
      <c r="B1874" s="1">
        <v>45733</v>
      </c>
      <c r="C1874" t="s">
        <v>283</v>
      </c>
      <c r="D1874" t="s">
        <v>677</v>
      </c>
      <c r="E1874">
        <v>3.5</v>
      </c>
      <c r="F1874" t="s">
        <v>197</v>
      </c>
      <c r="G1874" t="s">
        <v>1971</v>
      </c>
      <c r="H1874" t="s">
        <v>7839</v>
      </c>
      <c r="I1874" t="s">
        <v>7840</v>
      </c>
      <c r="J1874" t="s">
        <v>7841</v>
      </c>
    </row>
    <row r="1875" spans="1:10" x14ac:dyDescent="0.25">
      <c r="A1875" t="s">
        <v>128</v>
      </c>
      <c r="B1875" s="1">
        <v>45734</v>
      </c>
      <c r="C1875" t="s">
        <v>283</v>
      </c>
      <c r="D1875" t="s">
        <v>514</v>
      </c>
      <c r="E1875">
        <v>0</v>
      </c>
      <c r="F1875" t="s">
        <v>197</v>
      </c>
      <c r="G1875" t="s">
        <v>1972</v>
      </c>
      <c r="H1875" t="s">
        <v>7856</v>
      </c>
      <c r="I1875" t="s">
        <v>7857</v>
      </c>
      <c r="J1875" t="s">
        <v>7858</v>
      </c>
    </row>
    <row r="1876" spans="1:10" x14ac:dyDescent="0.25">
      <c r="A1876" t="s">
        <v>128</v>
      </c>
      <c r="B1876" s="1">
        <v>45734</v>
      </c>
      <c r="C1876" t="s">
        <v>283</v>
      </c>
      <c r="D1876" t="s">
        <v>754</v>
      </c>
      <c r="E1876">
        <v>3.5</v>
      </c>
      <c r="F1876" t="s">
        <v>197</v>
      </c>
      <c r="G1876" t="s">
        <v>1972</v>
      </c>
      <c r="H1876" t="s">
        <v>7859</v>
      </c>
      <c r="I1876" t="s">
        <v>7860</v>
      </c>
      <c r="J1876" t="s">
        <v>7861</v>
      </c>
    </row>
    <row r="1877" spans="1:10" x14ac:dyDescent="0.25">
      <c r="A1877" t="s">
        <v>128</v>
      </c>
      <c r="B1877" s="1">
        <v>45734</v>
      </c>
      <c r="C1877" t="s">
        <v>283</v>
      </c>
      <c r="D1877" t="s">
        <v>7867</v>
      </c>
      <c r="E1877">
        <v>3.5</v>
      </c>
      <c r="F1877" t="s">
        <v>197</v>
      </c>
      <c r="G1877" t="s">
        <v>1972</v>
      </c>
      <c r="H1877" t="s">
        <v>7868</v>
      </c>
      <c r="I1877" t="s">
        <v>7869</v>
      </c>
      <c r="J1877" t="s">
        <v>7870</v>
      </c>
    </row>
    <row r="1878" spans="1:10" x14ac:dyDescent="0.25">
      <c r="A1878" t="s">
        <v>128</v>
      </c>
      <c r="B1878" s="1">
        <v>45734</v>
      </c>
      <c r="C1878" t="s">
        <v>283</v>
      </c>
      <c r="D1878" t="s">
        <v>7862</v>
      </c>
      <c r="E1878">
        <v>3.5</v>
      </c>
      <c r="F1878" t="s">
        <v>197</v>
      </c>
      <c r="G1878" t="s">
        <v>1972</v>
      </c>
      <c r="H1878" t="s">
        <v>7863</v>
      </c>
      <c r="I1878" t="s">
        <v>7864</v>
      </c>
      <c r="J1878" t="s">
        <v>7865</v>
      </c>
    </row>
    <row r="1879" spans="1:10" x14ac:dyDescent="0.25">
      <c r="A1879" t="s">
        <v>128</v>
      </c>
      <c r="B1879" s="1">
        <v>45734</v>
      </c>
      <c r="C1879" t="s">
        <v>283</v>
      </c>
      <c r="D1879" t="s">
        <v>550</v>
      </c>
      <c r="E1879">
        <v>3.5</v>
      </c>
      <c r="F1879" t="s">
        <v>197</v>
      </c>
      <c r="G1879" t="s">
        <v>1972</v>
      </c>
      <c r="H1879" t="s">
        <v>7853</v>
      </c>
      <c r="I1879" t="s">
        <v>7866</v>
      </c>
      <c r="J1879" t="s">
        <v>7866</v>
      </c>
    </row>
    <row r="1880" spans="1:10" x14ac:dyDescent="0.25">
      <c r="A1880" t="s">
        <v>128</v>
      </c>
      <c r="B1880" s="1">
        <v>45734</v>
      </c>
      <c r="C1880" t="s">
        <v>283</v>
      </c>
      <c r="D1880" t="s">
        <v>483</v>
      </c>
      <c r="E1880">
        <v>3.5</v>
      </c>
      <c r="F1880" t="s">
        <v>197</v>
      </c>
      <c r="G1880" t="s">
        <v>1972</v>
      </c>
      <c r="H1880" t="s">
        <v>7853</v>
      </c>
      <c r="I1880" t="s">
        <v>7854</v>
      </c>
      <c r="J1880" t="s">
        <v>7855</v>
      </c>
    </row>
    <row r="1881" spans="1:10" x14ac:dyDescent="0.25">
      <c r="A1881" t="s">
        <v>128</v>
      </c>
      <c r="B1881" s="1">
        <v>45734</v>
      </c>
      <c r="C1881" t="s">
        <v>141</v>
      </c>
      <c r="D1881" t="s">
        <v>219</v>
      </c>
      <c r="E1881">
        <v>3.5</v>
      </c>
      <c r="F1881" t="s">
        <v>142</v>
      </c>
      <c r="G1881" t="s">
        <v>1973</v>
      </c>
      <c r="H1881" t="s">
        <v>7878</v>
      </c>
      <c r="I1881" t="s">
        <v>7879</v>
      </c>
      <c r="J1881" t="s">
        <v>7880</v>
      </c>
    </row>
    <row r="1882" spans="1:10" x14ac:dyDescent="0.25">
      <c r="A1882" t="s">
        <v>128</v>
      </c>
      <c r="B1882" s="1">
        <v>45734</v>
      </c>
      <c r="C1882" t="s">
        <v>141</v>
      </c>
      <c r="D1882" t="s">
        <v>371</v>
      </c>
      <c r="E1882">
        <v>3.5</v>
      </c>
      <c r="F1882" t="s">
        <v>142</v>
      </c>
      <c r="G1882" t="s">
        <v>1973</v>
      </c>
      <c r="H1882" t="s">
        <v>7884</v>
      </c>
      <c r="I1882" t="s">
        <v>7885</v>
      </c>
      <c r="J1882" t="s">
        <v>7886</v>
      </c>
    </row>
    <row r="1883" spans="1:10" x14ac:dyDescent="0.25">
      <c r="A1883" t="s">
        <v>128</v>
      </c>
      <c r="B1883" s="1">
        <v>45734</v>
      </c>
      <c r="C1883" t="s">
        <v>141</v>
      </c>
      <c r="D1883" t="s">
        <v>309</v>
      </c>
      <c r="E1883">
        <v>3.5</v>
      </c>
      <c r="F1883" t="s">
        <v>142</v>
      </c>
      <c r="G1883" t="s">
        <v>1973</v>
      </c>
      <c r="H1883" t="s">
        <v>7890</v>
      </c>
      <c r="I1883" t="s">
        <v>7891</v>
      </c>
      <c r="J1883" t="s">
        <v>7892</v>
      </c>
    </row>
    <row r="1884" spans="1:10" x14ac:dyDescent="0.25">
      <c r="A1884" t="s">
        <v>128</v>
      </c>
      <c r="B1884" s="1">
        <v>45734</v>
      </c>
      <c r="C1884" t="s">
        <v>141</v>
      </c>
      <c r="D1884" t="s">
        <v>723</v>
      </c>
      <c r="E1884">
        <v>3.5</v>
      </c>
      <c r="F1884" t="s">
        <v>142</v>
      </c>
      <c r="G1884" t="s">
        <v>1973</v>
      </c>
      <c r="H1884" t="s">
        <v>7875</v>
      </c>
      <c r="I1884" t="s">
        <v>7876</v>
      </c>
      <c r="J1884" t="s">
        <v>7877</v>
      </c>
    </row>
    <row r="1885" spans="1:10" x14ac:dyDescent="0.25">
      <c r="A1885" t="s">
        <v>128</v>
      </c>
      <c r="B1885" s="1">
        <v>45734</v>
      </c>
      <c r="C1885" t="s">
        <v>141</v>
      </c>
      <c r="D1885" t="s">
        <v>510</v>
      </c>
      <c r="E1885">
        <v>3.5</v>
      </c>
      <c r="F1885" t="s">
        <v>142</v>
      </c>
      <c r="G1885" t="s">
        <v>1973</v>
      </c>
      <c r="H1885" t="s">
        <v>7887</v>
      </c>
      <c r="I1885" t="s">
        <v>7888</v>
      </c>
      <c r="J1885" t="s">
        <v>7889</v>
      </c>
    </row>
    <row r="1886" spans="1:10" x14ac:dyDescent="0.25">
      <c r="A1886" t="s">
        <v>128</v>
      </c>
      <c r="B1886" s="1">
        <v>45734</v>
      </c>
      <c r="C1886" t="s">
        <v>141</v>
      </c>
      <c r="D1886" t="s">
        <v>4882</v>
      </c>
      <c r="E1886">
        <v>3.5</v>
      </c>
      <c r="F1886" t="s">
        <v>142</v>
      </c>
      <c r="G1886" t="s">
        <v>1973</v>
      </c>
      <c r="H1886" t="s">
        <v>7881</v>
      </c>
      <c r="I1886" t="s">
        <v>7882</v>
      </c>
      <c r="J1886" t="s">
        <v>7883</v>
      </c>
    </row>
    <row r="1887" spans="1:10" x14ac:dyDescent="0.25">
      <c r="A1887" t="s">
        <v>128</v>
      </c>
      <c r="B1887" s="1">
        <v>45734</v>
      </c>
      <c r="C1887" t="s">
        <v>141</v>
      </c>
      <c r="D1887" t="s">
        <v>7871</v>
      </c>
      <c r="E1887">
        <v>3.5</v>
      </c>
      <c r="F1887" t="s">
        <v>142</v>
      </c>
      <c r="G1887" t="s">
        <v>1973</v>
      </c>
      <c r="H1887" t="s">
        <v>7872</v>
      </c>
      <c r="I1887" t="s">
        <v>7873</v>
      </c>
      <c r="J1887" t="s">
        <v>7874</v>
      </c>
    </row>
    <row r="1888" spans="1:10" x14ac:dyDescent="0.25">
      <c r="A1888" t="s">
        <v>128</v>
      </c>
      <c r="B1888" s="1">
        <v>45735</v>
      </c>
      <c r="C1888" t="s">
        <v>141</v>
      </c>
      <c r="D1888" t="s">
        <v>4506</v>
      </c>
      <c r="E1888">
        <v>3.5</v>
      </c>
      <c r="F1888" t="s">
        <v>142</v>
      </c>
      <c r="G1888" t="s">
        <v>1974</v>
      </c>
      <c r="H1888" t="s">
        <v>7909</v>
      </c>
      <c r="I1888" t="s">
        <v>7910</v>
      </c>
      <c r="J1888" t="s">
        <v>7911</v>
      </c>
    </row>
    <row r="1889" spans="1:10" x14ac:dyDescent="0.25">
      <c r="A1889" t="s">
        <v>128</v>
      </c>
      <c r="B1889" s="1">
        <v>45735</v>
      </c>
      <c r="C1889" t="s">
        <v>141</v>
      </c>
      <c r="D1889" t="s">
        <v>7896</v>
      </c>
      <c r="E1889">
        <v>3.5</v>
      </c>
      <c r="F1889" t="s">
        <v>142</v>
      </c>
      <c r="G1889" t="s">
        <v>1974</v>
      </c>
      <c r="H1889" t="s">
        <v>7897</v>
      </c>
      <c r="I1889" t="s">
        <v>7898</v>
      </c>
      <c r="J1889" t="s">
        <v>7899</v>
      </c>
    </row>
    <row r="1890" spans="1:10" x14ac:dyDescent="0.25">
      <c r="A1890" t="s">
        <v>128</v>
      </c>
      <c r="B1890" s="1">
        <v>45735</v>
      </c>
      <c r="C1890" t="s">
        <v>141</v>
      </c>
      <c r="D1890" t="s">
        <v>452</v>
      </c>
      <c r="E1890">
        <v>3.5</v>
      </c>
      <c r="F1890" t="s">
        <v>142</v>
      </c>
      <c r="G1890" t="s">
        <v>1974</v>
      </c>
      <c r="H1890" t="s">
        <v>7915</v>
      </c>
      <c r="I1890" t="s">
        <v>7916</v>
      </c>
      <c r="J1890" t="s">
        <v>7917</v>
      </c>
    </row>
    <row r="1891" spans="1:10" x14ac:dyDescent="0.25">
      <c r="A1891" t="s">
        <v>128</v>
      </c>
      <c r="B1891" s="1">
        <v>45735</v>
      </c>
      <c r="C1891" t="s">
        <v>141</v>
      </c>
      <c r="D1891" t="s">
        <v>466</v>
      </c>
      <c r="E1891">
        <v>3.5</v>
      </c>
      <c r="F1891" t="s">
        <v>142</v>
      </c>
      <c r="G1891" t="s">
        <v>1974</v>
      </c>
      <c r="H1891" t="s">
        <v>7893</v>
      </c>
      <c r="I1891" t="s">
        <v>7894</v>
      </c>
      <c r="J1891" t="s">
        <v>7895</v>
      </c>
    </row>
    <row r="1892" spans="1:10" x14ac:dyDescent="0.25">
      <c r="A1892" t="s">
        <v>128</v>
      </c>
      <c r="B1892" s="1">
        <v>45735</v>
      </c>
      <c r="C1892" t="s">
        <v>141</v>
      </c>
      <c r="D1892" t="s">
        <v>404</v>
      </c>
      <c r="E1892">
        <v>3.5</v>
      </c>
      <c r="F1892" t="s">
        <v>142</v>
      </c>
      <c r="G1892" t="s">
        <v>1974</v>
      </c>
      <c r="H1892" t="s">
        <v>7906</v>
      </c>
      <c r="I1892" t="s">
        <v>7907</v>
      </c>
      <c r="J1892" t="s">
        <v>7908</v>
      </c>
    </row>
    <row r="1893" spans="1:10" x14ac:dyDescent="0.25">
      <c r="A1893" t="s">
        <v>128</v>
      </c>
      <c r="B1893" s="1">
        <v>45735</v>
      </c>
      <c r="C1893" t="s">
        <v>141</v>
      </c>
      <c r="D1893" t="s">
        <v>1440</v>
      </c>
      <c r="E1893">
        <v>3.5</v>
      </c>
      <c r="F1893" t="s">
        <v>142</v>
      </c>
      <c r="G1893" t="s">
        <v>1974</v>
      </c>
      <c r="H1893" t="s">
        <v>7900</v>
      </c>
      <c r="I1893" t="s">
        <v>7901</v>
      </c>
      <c r="J1893" t="s">
        <v>7902</v>
      </c>
    </row>
    <row r="1894" spans="1:10" x14ac:dyDescent="0.25">
      <c r="A1894" t="s">
        <v>128</v>
      </c>
      <c r="B1894" s="1">
        <v>45735</v>
      </c>
      <c r="C1894" t="s">
        <v>141</v>
      </c>
      <c r="D1894" t="s">
        <v>361</v>
      </c>
      <c r="E1894">
        <v>3.5</v>
      </c>
      <c r="F1894" t="s">
        <v>142</v>
      </c>
      <c r="G1894" t="s">
        <v>1974</v>
      </c>
      <c r="H1894" t="s">
        <v>7918</v>
      </c>
      <c r="I1894" t="s">
        <v>7919</v>
      </c>
      <c r="J1894" t="s">
        <v>7920</v>
      </c>
    </row>
    <row r="1895" spans="1:10" x14ac:dyDescent="0.25">
      <c r="A1895" t="s">
        <v>128</v>
      </c>
      <c r="B1895" s="1">
        <v>45735</v>
      </c>
      <c r="C1895" t="s">
        <v>141</v>
      </c>
      <c r="D1895" t="s">
        <v>5288</v>
      </c>
      <c r="E1895">
        <v>3.5</v>
      </c>
      <c r="F1895" t="s">
        <v>142</v>
      </c>
      <c r="G1895" t="s">
        <v>1974</v>
      </c>
      <c r="H1895" t="s">
        <v>7903</v>
      </c>
      <c r="I1895" t="s">
        <v>7904</v>
      </c>
      <c r="J1895" t="s">
        <v>7905</v>
      </c>
    </row>
    <row r="1896" spans="1:10" x14ac:dyDescent="0.25">
      <c r="A1896" t="s">
        <v>128</v>
      </c>
      <c r="B1896" s="1">
        <v>45735</v>
      </c>
      <c r="C1896" t="s">
        <v>141</v>
      </c>
      <c r="D1896" t="s">
        <v>1675</v>
      </c>
      <c r="E1896">
        <v>3.5</v>
      </c>
      <c r="F1896" t="s">
        <v>142</v>
      </c>
      <c r="G1896" t="s">
        <v>1974</v>
      </c>
      <c r="H1896" t="s">
        <v>7912</v>
      </c>
      <c r="I1896" t="s">
        <v>7913</v>
      </c>
      <c r="J1896" t="s">
        <v>7914</v>
      </c>
    </row>
    <row r="1897" spans="1:10" x14ac:dyDescent="0.25">
      <c r="A1897" t="s">
        <v>128</v>
      </c>
      <c r="B1897" s="1">
        <v>45733</v>
      </c>
      <c r="C1897" t="s">
        <v>212</v>
      </c>
      <c r="D1897" t="s">
        <v>472</v>
      </c>
      <c r="E1897">
        <v>3.5</v>
      </c>
      <c r="F1897" t="s">
        <v>199</v>
      </c>
      <c r="G1897" t="s">
        <v>1975</v>
      </c>
      <c r="H1897" t="s">
        <v>7921</v>
      </c>
      <c r="I1897" t="s">
        <v>7922</v>
      </c>
      <c r="J1897" t="s">
        <v>7923</v>
      </c>
    </row>
    <row r="1898" spans="1:10" x14ac:dyDescent="0.25">
      <c r="A1898" t="s">
        <v>128</v>
      </c>
      <c r="B1898" s="1">
        <v>45733</v>
      </c>
      <c r="C1898" t="s">
        <v>212</v>
      </c>
      <c r="D1898" t="s">
        <v>618</v>
      </c>
      <c r="E1898">
        <v>3.5</v>
      </c>
      <c r="F1898" t="s">
        <v>199</v>
      </c>
      <c r="G1898" t="s">
        <v>1975</v>
      </c>
      <c r="H1898" t="s">
        <v>7934</v>
      </c>
      <c r="I1898" t="s">
        <v>7935</v>
      </c>
      <c r="J1898" t="s">
        <v>7936</v>
      </c>
    </row>
    <row r="1899" spans="1:10" x14ac:dyDescent="0.25">
      <c r="A1899" t="s">
        <v>128</v>
      </c>
      <c r="B1899" s="1">
        <v>45733</v>
      </c>
      <c r="C1899" t="s">
        <v>212</v>
      </c>
      <c r="D1899" t="s">
        <v>2193</v>
      </c>
      <c r="E1899">
        <v>3.5</v>
      </c>
      <c r="F1899" t="s">
        <v>199</v>
      </c>
      <c r="G1899" t="s">
        <v>1975</v>
      </c>
      <c r="H1899" t="s">
        <v>7940</v>
      </c>
      <c r="I1899" t="s">
        <v>7941</v>
      </c>
      <c r="J1899" t="s">
        <v>7942</v>
      </c>
    </row>
    <row r="1900" spans="1:10" x14ac:dyDescent="0.25">
      <c r="A1900" t="s">
        <v>128</v>
      </c>
      <c r="B1900" s="1">
        <v>45733</v>
      </c>
      <c r="C1900" t="s">
        <v>212</v>
      </c>
      <c r="D1900" t="s">
        <v>7930</v>
      </c>
      <c r="E1900">
        <v>3.5</v>
      </c>
      <c r="F1900" t="s">
        <v>199</v>
      </c>
      <c r="G1900" t="s">
        <v>1975</v>
      </c>
      <c r="H1900" t="s">
        <v>7931</v>
      </c>
      <c r="I1900" t="s">
        <v>7932</v>
      </c>
      <c r="J1900" t="s">
        <v>7933</v>
      </c>
    </row>
    <row r="1901" spans="1:10" x14ac:dyDescent="0.25">
      <c r="A1901" t="s">
        <v>128</v>
      </c>
      <c r="B1901" s="1">
        <v>45733</v>
      </c>
      <c r="C1901" t="s">
        <v>212</v>
      </c>
      <c r="D1901" t="s">
        <v>3554</v>
      </c>
      <c r="E1901">
        <v>3.5</v>
      </c>
      <c r="F1901" t="s">
        <v>199</v>
      </c>
      <c r="G1901" t="s">
        <v>1975</v>
      </c>
      <c r="H1901" t="s">
        <v>7937</v>
      </c>
      <c r="I1901" t="s">
        <v>7938</v>
      </c>
      <c r="J1901" t="s">
        <v>7939</v>
      </c>
    </row>
    <row r="1902" spans="1:10" x14ac:dyDescent="0.25">
      <c r="A1902" t="s">
        <v>128</v>
      </c>
      <c r="B1902" s="1">
        <v>45733</v>
      </c>
      <c r="C1902" t="s">
        <v>212</v>
      </c>
      <c r="D1902" t="s">
        <v>3394</v>
      </c>
      <c r="E1902">
        <v>3.5</v>
      </c>
      <c r="F1902" t="s">
        <v>199</v>
      </c>
      <c r="G1902" t="s">
        <v>1975</v>
      </c>
      <c r="H1902" t="s">
        <v>7924</v>
      </c>
      <c r="I1902" t="s">
        <v>7925</v>
      </c>
      <c r="J1902" t="s">
        <v>7926</v>
      </c>
    </row>
    <row r="1903" spans="1:10" x14ac:dyDescent="0.25">
      <c r="A1903" t="s">
        <v>128</v>
      </c>
      <c r="B1903" s="1">
        <v>45733</v>
      </c>
      <c r="C1903" t="s">
        <v>212</v>
      </c>
      <c r="D1903" t="s">
        <v>620</v>
      </c>
      <c r="E1903">
        <v>3.5</v>
      </c>
      <c r="F1903" t="s">
        <v>199</v>
      </c>
      <c r="G1903" t="s">
        <v>1975</v>
      </c>
      <c r="H1903" t="s">
        <v>7927</v>
      </c>
      <c r="I1903" t="s">
        <v>7928</v>
      </c>
      <c r="J1903" t="s">
        <v>7929</v>
      </c>
    </row>
    <row r="1904" spans="1:10" x14ac:dyDescent="0.25">
      <c r="A1904" t="s">
        <v>128</v>
      </c>
      <c r="B1904" s="1">
        <v>45734</v>
      </c>
      <c r="C1904" t="s">
        <v>212</v>
      </c>
      <c r="D1904" t="s">
        <v>354</v>
      </c>
      <c r="E1904">
        <v>3.5</v>
      </c>
      <c r="F1904" t="s">
        <v>199</v>
      </c>
      <c r="G1904" t="s">
        <v>1976</v>
      </c>
      <c r="H1904" t="s">
        <v>7955</v>
      </c>
      <c r="I1904" t="s">
        <v>7956</v>
      </c>
      <c r="J1904" t="s">
        <v>7957</v>
      </c>
    </row>
    <row r="1905" spans="1:10" x14ac:dyDescent="0.25">
      <c r="A1905" t="s">
        <v>128</v>
      </c>
      <c r="B1905" s="1">
        <v>45734</v>
      </c>
      <c r="C1905" t="s">
        <v>212</v>
      </c>
      <c r="D1905" t="s">
        <v>7019</v>
      </c>
      <c r="E1905">
        <v>3.5</v>
      </c>
      <c r="F1905" t="s">
        <v>199</v>
      </c>
      <c r="G1905" t="s">
        <v>1976</v>
      </c>
      <c r="H1905" t="s">
        <v>7968</v>
      </c>
      <c r="I1905" t="s">
        <v>7969</v>
      </c>
      <c r="J1905" t="s">
        <v>7970</v>
      </c>
    </row>
    <row r="1906" spans="1:10" x14ac:dyDescent="0.25">
      <c r="A1906" t="s">
        <v>128</v>
      </c>
      <c r="B1906" s="1">
        <v>45734</v>
      </c>
      <c r="C1906" t="s">
        <v>212</v>
      </c>
      <c r="D1906" t="s">
        <v>339</v>
      </c>
      <c r="E1906">
        <v>3.5</v>
      </c>
      <c r="F1906" t="s">
        <v>199</v>
      </c>
      <c r="G1906" t="s">
        <v>1976</v>
      </c>
      <c r="H1906" t="s">
        <v>7943</v>
      </c>
      <c r="I1906" t="s">
        <v>7944</v>
      </c>
      <c r="J1906" t="s">
        <v>7945</v>
      </c>
    </row>
    <row r="1907" spans="1:10" x14ac:dyDescent="0.25">
      <c r="A1907" t="s">
        <v>128</v>
      </c>
      <c r="B1907" s="1">
        <v>45734</v>
      </c>
      <c r="C1907" t="s">
        <v>212</v>
      </c>
      <c r="D1907" t="s">
        <v>7958</v>
      </c>
      <c r="E1907">
        <v>3.5</v>
      </c>
      <c r="F1907" t="s">
        <v>199</v>
      </c>
      <c r="G1907" t="s">
        <v>1976</v>
      </c>
      <c r="H1907" t="s">
        <v>7959</v>
      </c>
      <c r="I1907" t="s">
        <v>7960</v>
      </c>
      <c r="J1907" t="s">
        <v>7961</v>
      </c>
    </row>
    <row r="1908" spans="1:10" x14ac:dyDescent="0.25">
      <c r="A1908" t="s">
        <v>128</v>
      </c>
      <c r="B1908" s="1">
        <v>45734</v>
      </c>
      <c r="C1908" t="s">
        <v>212</v>
      </c>
      <c r="D1908" t="s">
        <v>436</v>
      </c>
      <c r="E1908">
        <v>3.5</v>
      </c>
      <c r="F1908" t="s">
        <v>199</v>
      </c>
      <c r="G1908" t="s">
        <v>1976</v>
      </c>
      <c r="H1908" t="s">
        <v>7965</v>
      </c>
      <c r="I1908" t="s">
        <v>7966</v>
      </c>
      <c r="J1908" t="s">
        <v>7967</v>
      </c>
    </row>
    <row r="1909" spans="1:10" x14ac:dyDescent="0.25">
      <c r="A1909" t="s">
        <v>128</v>
      </c>
      <c r="B1909" s="1">
        <v>45734</v>
      </c>
      <c r="C1909" t="s">
        <v>212</v>
      </c>
      <c r="D1909" t="s">
        <v>472</v>
      </c>
      <c r="E1909">
        <v>3.5</v>
      </c>
      <c r="F1909" t="s">
        <v>199</v>
      </c>
      <c r="G1909" t="s">
        <v>1976</v>
      </c>
      <c r="H1909" t="s">
        <v>7949</v>
      </c>
      <c r="I1909" t="s">
        <v>7950</v>
      </c>
      <c r="J1909" t="s">
        <v>7951</v>
      </c>
    </row>
    <row r="1910" spans="1:10" x14ac:dyDescent="0.25">
      <c r="A1910" t="s">
        <v>128</v>
      </c>
      <c r="B1910" s="1">
        <v>45734</v>
      </c>
      <c r="C1910" t="s">
        <v>212</v>
      </c>
      <c r="D1910" t="s">
        <v>3239</v>
      </c>
      <c r="E1910">
        <v>3.5</v>
      </c>
      <c r="F1910" t="s">
        <v>199</v>
      </c>
      <c r="G1910" t="s">
        <v>1976</v>
      </c>
      <c r="H1910" t="s">
        <v>7946</v>
      </c>
      <c r="I1910" t="s">
        <v>7947</v>
      </c>
      <c r="J1910" t="s">
        <v>7948</v>
      </c>
    </row>
    <row r="1911" spans="1:10" x14ac:dyDescent="0.25">
      <c r="A1911" t="s">
        <v>128</v>
      </c>
      <c r="B1911" s="1">
        <v>45734</v>
      </c>
      <c r="C1911" t="s">
        <v>212</v>
      </c>
      <c r="D1911" t="s">
        <v>7971</v>
      </c>
      <c r="E1911">
        <v>3.5</v>
      </c>
      <c r="F1911" t="s">
        <v>199</v>
      </c>
      <c r="G1911" t="s">
        <v>1976</v>
      </c>
      <c r="H1911" t="s">
        <v>7972</v>
      </c>
      <c r="I1911" t="s">
        <v>7973</v>
      </c>
      <c r="J1911" t="s">
        <v>7974</v>
      </c>
    </row>
    <row r="1912" spans="1:10" x14ac:dyDescent="0.25">
      <c r="A1912" t="s">
        <v>128</v>
      </c>
      <c r="B1912" s="1">
        <v>45734</v>
      </c>
      <c r="C1912" t="s">
        <v>212</v>
      </c>
      <c r="D1912" t="s">
        <v>841</v>
      </c>
      <c r="E1912">
        <v>3.5</v>
      </c>
      <c r="F1912" t="s">
        <v>199</v>
      </c>
      <c r="G1912" t="s">
        <v>1976</v>
      </c>
      <c r="H1912" t="s">
        <v>7962</v>
      </c>
      <c r="I1912" t="s">
        <v>7963</v>
      </c>
      <c r="J1912" t="s">
        <v>7964</v>
      </c>
    </row>
    <row r="1913" spans="1:10" x14ac:dyDescent="0.25">
      <c r="A1913" t="s">
        <v>128</v>
      </c>
      <c r="B1913" s="1">
        <v>45734</v>
      </c>
      <c r="C1913" t="s">
        <v>212</v>
      </c>
      <c r="D1913" t="s">
        <v>338</v>
      </c>
      <c r="E1913">
        <v>3.5</v>
      </c>
      <c r="F1913" t="s">
        <v>199</v>
      </c>
      <c r="G1913" t="s">
        <v>1976</v>
      </c>
      <c r="H1913" t="s">
        <v>7952</v>
      </c>
      <c r="I1913" t="s">
        <v>7953</v>
      </c>
      <c r="J1913" t="s">
        <v>7954</v>
      </c>
    </row>
    <row r="1914" spans="1:10" x14ac:dyDescent="0.25">
      <c r="A1914" t="s">
        <v>128</v>
      </c>
      <c r="B1914" s="1">
        <v>45735</v>
      </c>
      <c r="C1914" t="s">
        <v>212</v>
      </c>
      <c r="D1914" t="s">
        <v>8006</v>
      </c>
      <c r="E1914">
        <v>3.5</v>
      </c>
      <c r="F1914" t="s">
        <v>199</v>
      </c>
      <c r="G1914" t="s">
        <v>1977</v>
      </c>
      <c r="H1914" t="s">
        <v>8007</v>
      </c>
      <c r="I1914" t="s">
        <v>8008</v>
      </c>
      <c r="J1914" t="s">
        <v>8009</v>
      </c>
    </row>
    <row r="1915" spans="1:10" x14ac:dyDescent="0.25">
      <c r="A1915" t="s">
        <v>128</v>
      </c>
      <c r="B1915" s="1">
        <v>45735</v>
      </c>
      <c r="C1915" t="s">
        <v>212</v>
      </c>
      <c r="D1915" t="s">
        <v>592</v>
      </c>
      <c r="E1915">
        <v>3.5</v>
      </c>
      <c r="F1915" t="s">
        <v>199</v>
      </c>
      <c r="G1915" t="s">
        <v>1977</v>
      </c>
      <c r="H1915" t="s">
        <v>7987</v>
      </c>
      <c r="I1915" t="s">
        <v>7988</v>
      </c>
      <c r="J1915" t="s">
        <v>7989</v>
      </c>
    </row>
    <row r="1916" spans="1:10" x14ac:dyDescent="0.25">
      <c r="A1916" t="s">
        <v>128</v>
      </c>
      <c r="B1916" s="1">
        <v>45735</v>
      </c>
      <c r="C1916" t="s">
        <v>212</v>
      </c>
      <c r="D1916" t="s">
        <v>769</v>
      </c>
      <c r="E1916">
        <v>3.5</v>
      </c>
      <c r="F1916" t="s">
        <v>199</v>
      </c>
      <c r="G1916" t="s">
        <v>1977</v>
      </c>
      <c r="H1916" t="s">
        <v>7984</v>
      </c>
      <c r="I1916" t="s">
        <v>7985</v>
      </c>
      <c r="J1916" t="s">
        <v>7986</v>
      </c>
    </row>
    <row r="1917" spans="1:10" x14ac:dyDescent="0.25">
      <c r="A1917" t="s">
        <v>128</v>
      </c>
      <c r="B1917" s="1">
        <v>45735</v>
      </c>
      <c r="C1917" t="s">
        <v>212</v>
      </c>
      <c r="D1917" t="s">
        <v>1489</v>
      </c>
      <c r="E1917">
        <v>3.5</v>
      </c>
      <c r="F1917" t="s">
        <v>199</v>
      </c>
      <c r="G1917" t="s">
        <v>1977</v>
      </c>
      <c r="H1917" t="s">
        <v>8003</v>
      </c>
      <c r="I1917" t="s">
        <v>8004</v>
      </c>
      <c r="J1917" t="s">
        <v>8005</v>
      </c>
    </row>
    <row r="1918" spans="1:10" x14ac:dyDescent="0.25">
      <c r="A1918" t="s">
        <v>128</v>
      </c>
      <c r="B1918" s="1">
        <v>45735</v>
      </c>
      <c r="C1918" t="s">
        <v>212</v>
      </c>
      <c r="D1918" t="s">
        <v>365</v>
      </c>
      <c r="E1918">
        <v>3.5</v>
      </c>
      <c r="F1918" t="s">
        <v>199</v>
      </c>
      <c r="G1918" t="s">
        <v>1977</v>
      </c>
      <c r="H1918" t="s">
        <v>7981</v>
      </c>
      <c r="I1918" t="s">
        <v>7982</v>
      </c>
      <c r="J1918" t="s">
        <v>7983</v>
      </c>
    </row>
    <row r="1919" spans="1:10" x14ac:dyDescent="0.25">
      <c r="A1919" t="s">
        <v>128</v>
      </c>
      <c r="B1919" s="1">
        <v>45735</v>
      </c>
      <c r="C1919" t="s">
        <v>212</v>
      </c>
      <c r="D1919" t="s">
        <v>913</v>
      </c>
      <c r="E1919">
        <v>3.5</v>
      </c>
      <c r="F1919" t="s">
        <v>199</v>
      </c>
      <c r="G1919" t="s">
        <v>1977</v>
      </c>
      <c r="H1919" t="s">
        <v>7997</v>
      </c>
      <c r="I1919" t="s">
        <v>7998</v>
      </c>
      <c r="J1919" t="s">
        <v>7999</v>
      </c>
    </row>
    <row r="1920" spans="1:10" x14ac:dyDescent="0.25">
      <c r="A1920" t="s">
        <v>128</v>
      </c>
      <c r="B1920" s="1">
        <v>45735</v>
      </c>
      <c r="C1920" t="s">
        <v>212</v>
      </c>
      <c r="D1920" t="s">
        <v>623</v>
      </c>
      <c r="E1920">
        <v>3.5</v>
      </c>
      <c r="F1920" t="s">
        <v>199</v>
      </c>
      <c r="G1920" t="s">
        <v>1977</v>
      </c>
      <c r="H1920" t="s">
        <v>7978</v>
      </c>
      <c r="I1920" t="s">
        <v>7979</v>
      </c>
      <c r="J1920" t="s">
        <v>7980</v>
      </c>
    </row>
    <row r="1921" spans="1:10" x14ac:dyDescent="0.25">
      <c r="A1921" t="s">
        <v>128</v>
      </c>
      <c r="B1921" s="1">
        <v>45735</v>
      </c>
      <c r="C1921" t="s">
        <v>212</v>
      </c>
      <c r="D1921" t="s">
        <v>7990</v>
      </c>
      <c r="E1921">
        <v>3.5</v>
      </c>
      <c r="F1921" t="s">
        <v>199</v>
      </c>
      <c r="G1921" t="s">
        <v>1977</v>
      </c>
      <c r="H1921" t="s">
        <v>7991</v>
      </c>
      <c r="I1921" t="s">
        <v>7992</v>
      </c>
      <c r="J1921" t="s">
        <v>7993</v>
      </c>
    </row>
    <row r="1922" spans="1:10" x14ac:dyDescent="0.25">
      <c r="A1922" t="s">
        <v>128</v>
      </c>
      <c r="B1922" s="1">
        <v>45735</v>
      </c>
      <c r="C1922" t="s">
        <v>212</v>
      </c>
      <c r="D1922" t="s">
        <v>7535</v>
      </c>
      <c r="E1922">
        <v>3.5</v>
      </c>
      <c r="F1922" t="s">
        <v>199</v>
      </c>
      <c r="G1922" t="s">
        <v>1977</v>
      </c>
      <c r="H1922" t="s">
        <v>7994</v>
      </c>
      <c r="I1922" t="s">
        <v>7995</v>
      </c>
      <c r="J1922" t="s">
        <v>7996</v>
      </c>
    </row>
    <row r="1923" spans="1:10" x14ac:dyDescent="0.25">
      <c r="A1923" t="s">
        <v>128</v>
      </c>
      <c r="B1923" s="1">
        <v>45735</v>
      </c>
      <c r="C1923" t="s">
        <v>212</v>
      </c>
      <c r="D1923" t="s">
        <v>900</v>
      </c>
      <c r="E1923">
        <v>3.5</v>
      </c>
      <c r="F1923" t="s">
        <v>199</v>
      </c>
      <c r="G1923" t="s">
        <v>1977</v>
      </c>
      <c r="H1923" t="s">
        <v>8000</v>
      </c>
      <c r="I1923" t="s">
        <v>8001</v>
      </c>
      <c r="J1923" t="s">
        <v>8002</v>
      </c>
    </row>
    <row r="1924" spans="1:10" x14ac:dyDescent="0.25">
      <c r="A1924" t="s">
        <v>128</v>
      </c>
      <c r="B1924" s="1">
        <v>45735</v>
      </c>
      <c r="C1924" t="s">
        <v>212</v>
      </c>
      <c r="D1924" t="s">
        <v>3694</v>
      </c>
      <c r="E1924">
        <v>3.5</v>
      </c>
      <c r="F1924" t="s">
        <v>199</v>
      </c>
      <c r="G1924" t="s">
        <v>1977</v>
      </c>
      <c r="H1924" t="s">
        <v>7975</v>
      </c>
      <c r="I1924" t="s">
        <v>7976</v>
      </c>
      <c r="J1924" t="s">
        <v>7977</v>
      </c>
    </row>
    <row r="1925" spans="1:10" x14ac:dyDescent="0.25">
      <c r="A1925" t="s">
        <v>128</v>
      </c>
      <c r="B1925" s="1">
        <v>45736</v>
      </c>
      <c r="C1925" t="s">
        <v>212</v>
      </c>
      <c r="D1925" t="s">
        <v>8013</v>
      </c>
      <c r="E1925">
        <v>3.5</v>
      </c>
      <c r="F1925" t="s">
        <v>199</v>
      </c>
      <c r="G1925" t="s">
        <v>1978</v>
      </c>
      <c r="H1925" t="s">
        <v>8014</v>
      </c>
      <c r="I1925" t="s">
        <v>8015</v>
      </c>
      <c r="J1925" t="s">
        <v>8016</v>
      </c>
    </row>
    <row r="1926" spans="1:10" x14ac:dyDescent="0.25">
      <c r="A1926" t="s">
        <v>128</v>
      </c>
      <c r="B1926" s="1">
        <v>45736</v>
      </c>
      <c r="C1926" t="s">
        <v>212</v>
      </c>
      <c r="D1926" t="s">
        <v>436</v>
      </c>
      <c r="E1926">
        <v>3.5</v>
      </c>
      <c r="F1926" t="s">
        <v>199</v>
      </c>
      <c r="G1926" t="s">
        <v>1978</v>
      </c>
      <c r="H1926" t="s">
        <v>8029</v>
      </c>
      <c r="I1926" t="s">
        <v>8030</v>
      </c>
      <c r="J1926" t="s">
        <v>8031</v>
      </c>
    </row>
    <row r="1927" spans="1:10" x14ac:dyDescent="0.25">
      <c r="A1927" t="s">
        <v>128</v>
      </c>
      <c r="B1927" s="1">
        <v>45736</v>
      </c>
      <c r="C1927" t="s">
        <v>212</v>
      </c>
      <c r="D1927" t="s">
        <v>474</v>
      </c>
      <c r="E1927">
        <v>3.5</v>
      </c>
      <c r="F1927" t="s">
        <v>199</v>
      </c>
      <c r="G1927" t="s">
        <v>1978</v>
      </c>
      <c r="H1927" t="s">
        <v>8010</v>
      </c>
      <c r="I1927" t="s">
        <v>8022</v>
      </c>
      <c r="J1927" t="s">
        <v>8023</v>
      </c>
    </row>
    <row r="1928" spans="1:10" x14ac:dyDescent="0.25">
      <c r="A1928" t="s">
        <v>128</v>
      </c>
      <c r="B1928" s="1">
        <v>45736</v>
      </c>
      <c r="C1928" t="s">
        <v>212</v>
      </c>
      <c r="D1928" t="s">
        <v>833</v>
      </c>
      <c r="E1928">
        <v>3.5</v>
      </c>
      <c r="F1928" t="s">
        <v>199</v>
      </c>
      <c r="G1928" t="s">
        <v>1978</v>
      </c>
      <c r="H1928" t="s">
        <v>8010</v>
      </c>
      <c r="I1928" t="s">
        <v>8017</v>
      </c>
      <c r="J1928" t="s">
        <v>8018</v>
      </c>
    </row>
    <row r="1929" spans="1:10" x14ac:dyDescent="0.25">
      <c r="A1929" t="s">
        <v>128</v>
      </c>
      <c r="B1929" s="1">
        <v>45736</v>
      </c>
      <c r="C1929" t="s">
        <v>212</v>
      </c>
      <c r="D1929" t="s">
        <v>822</v>
      </c>
      <c r="E1929">
        <v>3.5</v>
      </c>
      <c r="F1929" t="s">
        <v>199</v>
      </c>
      <c r="G1929" t="s">
        <v>1978</v>
      </c>
      <c r="H1929" t="s">
        <v>8010</v>
      </c>
      <c r="I1929" t="s">
        <v>8027</v>
      </c>
      <c r="J1929" t="s">
        <v>8028</v>
      </c>
    </row>
    <row r="1930" spans="1:10" x14ac:dyDescent="0.25">
      <c r="A1930" t="s">
        <v>128</v>
      </c>
      <c r="B1930" s="1">
        <v>45736</v>
      </c>
      <c r="C1930" t="s">
        <v>212</v>
      </c>
      <c r="D1930" t="s">
        <v>1464</v>
      </c>
      <c r="E1930">
        <v>3.5</v>
      </c>
      <c r="F1930" t="s">
        <v>199</v>
      </c>
      <c r="G1930" t="s">
        <v>1978</v>
      </c>
      <c r="H1930" t="s">
        <v>8019</v>
      </c>
      <c r="I1930" t="s">
        <v>8020</v>
      </c>
      <c r="J1930" t="s">
        <v>8021</v>
      </c>
    </row>
    <row r="1931" spans="1:10" x14ac:dyDescent="0.25">
      <c r="A1931" t="s">
        <v>128</v>
      </c>
      <c r="B1931" s="1">
        <v>45736</v>
      </c>
      <c r="C1931" t="s">
        <v>212</v>
      </c>
      <c r="D1931" t="s">
        <v>352</v>
      </c>
      <c r="E1931">
        <v>3.5</v>
      </c>
      <c r="F1931" t="s">
        <v>199</v>
      </c>
      <c r="G1931" t="s">
        <v>1978</v>
      </c>
      <c r="H1931" t="s">
        <v>8010</v>
      </c>
      <c r="I1931" t="s">
        <v>8011</v>
      </c>
      <c r="J1931" t="s">
        <v>8012</v>
      </c>
    </row>
    <row r="1932" spans="1:10" x14ac:dyDescent="0.25">
      <c r="A1932" t="s">
        <v>128</v>
      </c>
      <c r="B1932" s="1">
        <v>45736</v>
      </c>
      <c r="C1932" t="s">
        <v>212</v>
      </c>
      <c r="D1932" t="s">
        <v>1651</v>
      </c>
      <c r="E1932">
        <v>0</v>
      </c>
      <c r="F1932" t="s">
        <v>199</v>
      </c>
      <c r="G1932" t="s">
        <v>1978</v>
      </c>
      <c r="H1932" t="s">
        <v>8024</v>
      </c>
      <c r="I1932" t="s">
        <v>8025</v>
      </c>
      <c r="J1932" t="s">
        <v>8026</v>
      </c>
    </row>
    <row r="1933" spans="1:10" x14ac:dyDescent="0.25">
      <c r="A1933" t="s">
        <v>128</v>
      </c>
      <c r="B1933" s="1">
        <v>45736</v>
      </c>
      <c r="C1933" t="s">
        <v>212</v>
      </c>
      <c r="D1933" t="s">
        <v>1549</v>
      </c>
      <c r="E1933">
        <v>3.5</v>
      </c>
      <c r="F1933" t="s">
        <v>199</v>
      </c>
      <c r="G1933" t="s">
        <v>1978</v>
      </c>
      <c r="H1933" t="s">
        <v>8032</v>
      </c>
      <c r="I1933" t="s">
        <v>8033</v>
      </c>
      <c r="J1933" t="s">
        <v>8034</v>
      </c>
    </row>
    <row r="1934" spans="1:10" x14ac:dyDescent="0.25">
      <c r="A1934" t="s">
        <v>128</v>
      </c>
      <c r="B1934" s="1">
        <v>45733</v>
      </c>
      <c r="C1934" t="s">
        <v>151</v>
      </c>
      <c r="D1934" t="s">
        <v>627</v>
      </c>
      <c r="E1934">
        <v>3.5</v>
      </c>
      <c r="F1934" t="s">
        <v>152</v>
      </c>
      <c r="G1934" t="s">
        <v>1979</v>
      </c>
      <c r="H1934" t="s">
        <v>8042</v>
      </c>
      <c r="I1934" t="s">
        <v>8043</v>
      </c>
      <c r="J1934" t="s">
        <v>8044</v>
      </c>
    </row>
    <row r="1935" spans="1:10" x14ac:dyDescent="0.25">
      <c r="A1935" t="s">
        <v>128</v>
      </c>
      <c r="B1935" s="1">
        <v>45733</v>
      </c>
      <c r="C1935" t="s">
        <v>151</v>
      </c>
      <c r="D1935" t="s">
        <v>833</v>
      </c>
      <c r="E1935">
        <v>3.5</v>
      </c>
      <c r="F1935" t="s">
        <v>152</v>
      </c>
      <c r="G1935" t="s">
        <v>1979</v>
      </c>
      <c r="H1935" t="s">
        <v>8069</v>
      </c>
      <c r="I1935" t="s">
        <v>7836</v>
      </c>
      <c r="J1935" t="s">
        <v>8070</v>
      </c>
    </row>
    <row r="1936" spans="1:10" x14ac:dyDescent="0.25">
      <c r="A1936" t="s">
        <v>128</v>
      </c>
      <c r="B1936" s="1">
        <v>45733</v>
      </c>
      <c r="C1936" t="s">
        <v>151</v>
      </c>
      <c r="D1936" t="s">
        <v>456</v>
      </c>
      <c r="E1936">
        <v>3.5</v>
      </c>
      <c r="F1936" t="s">
        <v>152</v>
      </c>
      <c r="G1936" t="s">
        <v>1979</v>
      </c>
      <c r="H1936" t="s">
        <v>8054</v>
      </c>
      <c r="I1936" t="s">
        <v>8067</v>
      </c>
      <c r="J1936" t="s">
        <v>8068</v>
      </c>
    </row>
    <row r="1937" spans="1:10" x14ac:dyDescent="0.25">
      <c r="A1937" t="s">
        <v>128</v>
      </c>
      <c r="B1937" s="1">
        <v>45733</v>
      </c>
      <c r="C1937" t="s">
        <v>151</v>
      </c>
      <c r="D1937" t="s">
        <v>225</v>
      </c>
      <c r="E1937">
        <v>3.5</v>
      </c>
      <c r="F1937" t="s">
        <v>152</v>
      </c>
      <c r="G1937" t="s">
        <v>1979</v>
      </c>
      <c r="H1937" t="s">
        <v>8035</v>
      </c>
      <c r="I1937" t="s">
        <v>8036</v>
      </c>
      <c r="J1937" t="s">
        <v>8037</v>
      </c>
    </row>
    <row r="1938" spans="1:10" x14ac:dyDescent="0.25">
      <c r="A1938" t="s">
        <v>128</v>
      </c>
      <c r="B1938" s="1">
        <v>45733</v>
      </c>
      <c r="C1938" t="s">
        <v>151</v>
      </c>
      <c r="D1938" t="s">
        <v>8057</v>
      </c>
      <c r="E1938">
        <v>3.5</v>
      </c>
      <c r="F1938" t="s">
        <v>152</v>
      </c>
      <c r="G1938" t="s">
        <v>1979</v>
      </c>
      <c r="H1938" t="s">
        <v>8061</v>
      </c>
      <c r="I1938" t="s">
        <v>8062</v>
      </c>
      <c r="J1938" t="s">
        <v>8063</v>
      </c>
    </row>
    <row r="1939" spans="1:10" x14ac:dyDescent="0.25">
      <c r="A1939" t="s">
        <v>128</v>
      </c>
      <c r="B1939" s="1">
        <v>45733</v>
      </c>
      <c r="C1939" t="s">
        <v>151</v>
      </c>
      <c r="D1939" t="s">
        <v>901</v>
      </c>
      <c r="E1939">
        <v>3.5</v>
      </c>
      <c r="F1939" t="s">
        <v>152</v>
      </c>
      <c r="G1939" t="s">
        <v>1979</v>
      </c>
      <c r="H1939" t="s">
        <v>8073</v>
      </c>
      <c r="I1939" t="s">
        <v>8074</v>
      </c>
      <c r="J1939" t="s">
        <v>8075</v>
      </c>
    </row>
    <row r="1940" spans="1:10" x14ac:dyDescent="0.25">
      <c r="A1940" t="s">
        <v>128</v>
      </c>
      <c r="B1940" s="1">
        <v>45733</v>
      </c>
      <c r="C1940" t="s">
        <v>151</v>
      </c>
      <c r="D1940" t="s">
        <v>8038</v>
      </c>
      <c r="E1940">
        <v>3.5</v>
      </c>
      <c r="F1940" t="s">
        <v>152</v>
      </c>
      <c r="G1940" t="s">
        <v>1979</v>
      </c>
      <c r="H1940" t="s">
        <v>8039</v>
      </c>
      <c r="I1940" t="s">
        <v>8040</v>
      </c>
      <c r="J1940" t="s">
        <v>8041</v>
      </c>
    </row>
    <row r="1941" spans="1:10" x14ac:dyDescent="0.25">
      <c r="A1941" t="s">
        <v>128</v>
      </c>
      <c r="B1941" s="1">
        <v>45733</v>
      </c>
      <c r="C1941" t="s">
        <v>151</v>
      </c>
      <c r="D1941" t="s">
        <v>254</v>
      </c>
      <c r="E1941">
        <v>3.5</v>
      </c>
      <c r="F1941" t="s">
        <v>152</v>
      </c>
      <c r="G1941" t="s">
        <v>1979</v>
      </c>
      <c r="H1941" t="s">
        <v>8045</v>
      </c>
      <c r="I1941" t="s">
        <v>8046</v>
      </c>
      <c r="J1941" t="s">
        <v>8047</v>
      </c>
    </row>
    <row r="1942" spans="1:10" x14ac:dyDescent="0.25">
      <c r="A1942" t="s">
        <v>128</v>
      </c>
      <c r="B1942" s="1">
        <v>45733</v>
      </c>
      <c r="C1942" t="s">
        <v>151</v>
      </c>
      <c r="D1942" t="s">
        <v>358</v>
      </c>
      <c r="E1942">
        <v>3.5</v>
      </c>
      <c r="F1942" t="s">
        <v>152</v>
      </c>
      <c r="G1942" t="s">
        <v>1979</v>
      </c>
      <c r="H1942" t="s">
        <v>8051</v>
      </c>
      <c r="I1942" t="s">
        <v>8052</v>
      </c>
      <c r="J1942" t="s">
        <v>8053</v>
      </c>
    </row>
    <row r="1943" spans="1:10" x14ac:dyDescent="0.25">
      <c r="A1943" t="s">
        <v>128</v>
      </c>
      <c r="B1943" s="1">
        <v>45733</v>
      </c>
      <c r="C1943" t="s">
        <v>151</v>
      </c>
      <c r="D1943" t="s">
        <v>845</v>
      </c>
      <c r="E1943">
        <v>3.5</v>
      </c>
      <c r="F1943" t="s">
        <v>152</v>
      </c>
      <c r="G1943" t="s">
        <v>1979</v>
      </c>
      <c r="H1943" t="s">
        <v>8048</v>
      </c>
      <c r="I1943" t="s">
        <v>8049</v>
      </c>
      <c r="J1943" t="s">
        <v>8050</v>
      </c>
    </row>
    <row r="1944" spans="1:10" x14ac:dyDescent="0.25">
      <c r="A1944" t="s">
        <v>128</v>
      </c>
      <c r="B1944" s="1">
        <v>45733</v>
      </c>
      <c r="C1944" t="s">
        <v>151</v>
      </c>
      <c r="D1944" t="s">
        <v>484</v>
      </c>
      <c r="E1944">
        <v>3.5</v>
      </c>
      <c r="F1944" t="s">
        <v>152</v>
      </c>
      <c r="G1944" t="s">
        <v>1979</v>
      </c>
      <c r="H1944" t="s">
        <v>8054</v>
      </c>
      <c r="I1944" t="s">
        <v>8055</v>
      </c>
      <c r="J1944" t="s">
        <v>8056</v>
      </c>
    </row>
    <row r="1945" spans="1:10" x14ac:dyDescent="0.25">
      <c r="A1945" t="s">
        <v>128</v>
      </c>
      <c r="B1945" s="1">
        <v>45733</v>
      </c>
      <c r="C1945" t="s">
        <v>151</v>
      </c>
      <c r="D1945" t="s">
        <v>783</v>
      </c>
      <c r="E1945">
        <v>3.5</v>
      </c>
      <c r="F1945" t="s">
        <v>152</v>
      </c>
      <c r="G1945" t="s">
        <v>1979</v>
      </c>
      <c r="H1945" t="s">
        <v>8064</v>
      </c>
      <c r="I1945" t="s">
        <v>8065</v>
      </c>
      <c r="J1945" t="s">
        <v>8066</v>
      </c>
    </row>
    <row r="1946" spans="1:10" x14ac:dyDescent="0.25">
      <c r="A1946" t="s">
        <v>128</v>
      </c>
      <c r="B1946" s="1">
        <v>45733</v>
      </c>
      <c r="C1946" t="s">
        <v>151</v>
      </c>
      <c r="D1946" t="s">
        <v>598</v>
      </c>
      <c r="E1946">
        <v>3.5</v>
      </c>
      <c r="F1946" t="s">
        <v>152</v>
      </c>
      <c r="G1946" t="s">
        <v>1979</v>
      </c>
      <c r="H1946" t="s">
        <v>8054</v>
      </c>
      <c r="I1946" t="s">
        <v>8071</v>
      </c>
      <c r="J1946" t="s">
        <v>8072</v>
      </c>
    </row>
    <row r="1947" spans="1:10" x14ac:dyDescent="0.25">
      <c r="A1947" t="s">
        <v>128</v>
      </c>
      <c r="B1947" s="1">
        <v>45733</v>
      </c>
      <c r="C1947" t="s">
        <v>151</v>
      </c>
      <c r="D1947" t="s">
        <v>8057</v>
      </c>
      <c r="E1947">
        <v>3.5</v>
      </c>
      <c r="F1947" t="s">
        <v>152</v>
      </c>
      <c r="G1947" t="s">
        <v>1979</v>
      </c>
      <c r="H1947" t="s">
        <v>8058</v>
      </c>
      <c r="I1947" t="s">
        <v>8059</v>
      </c>
      <c r="J1947" t="s">
        <v>8060</v>
      </c>
    </row>
    <row r="1948" spans="1:10" x14ac:dyDescent="0.25">
      <c r="A1948" t="s">
        <v>128</v>
      </c>
      <c r="B1948" s="1">
        <v>45735</v>
      </c>
      <c r="C1948" t="s">
        <v>151</v>
      </c>
      <c r="D1948" t="s">
        <v>8088</v>
      </c>
      <c r="E1948">
        <v>0</v>
      </c>
      <c r="F1948" t="s">
        <v>152</v>
      </c>
      <c r="G1948" t="s">
        <v>1980</v>
      </c>
      <c r="H1948" t="s">
        <v>8089</v>
      </c>
      <c r="I1948" t="s">
        <v>8090</v>
      </c>
      <c r="J1948" t="s">
        <v>8090</v>
      </c>
    </row>
    <row r="1949" spans="1:10" x14ac:dyDescent="0.25">
      <c r="A1949" t="s">
        <v>128</v>
      </c>
      <c r="B1949" s="1">
        <v>45735</v>
      </c>
      <c r="C1949" t="s">
        <v>151</v>
      </c>
      <c r="D1949" t="s">
        <v>1630</v>
      </c>
      <c r="E1949">
        <v>3.5</v>
      </c>
      <c r="F1949" t="s">
        <v>152</v>
      </c>
      <c r="G1949" t="s">
        <v>1980</v>
      </c>
      <c r="H1949" t="s">
        <v>8082</v>
      </c>
      <c r="I1949" t="s">
        <v>8083</v>
      </c>
      <c r="J1949" t="s">
        <v>8084</v>
      </c>
    </row>
    <row r="1950" spans="1:10" x14ac:dyDescent="0.25">
      <c r="A1950" t="s">
        <v>128</v>
      </c>
      <c r="B1950" s="1">
        <v>45735</v>
      </c>
      <c r="C1950" t="s">
        <v>151</v>
      </c>
      <c r="D1950" t="s">
        <v>516</v>
      </c>
      <c r="E1950">
        <v>3.5</v>
      </c>
      <c r="F1950" t="s">
        <v>152</v>
      </c>
      <c r="G1950" t="s">
        <v>1980</v>
      </c>
      <c r="H1950" t="s">
        <v>8076</v>
      </c>
      <c r="I1950" t="s">
        <v>8077</v>
      </c>
      <c r="J1950" t="s">
        <v>8078</v>
      </c>
    </row>
    <row r="1951" spans="1:10" x14ac:dyDescent="0.25">
      <c r="A1951" t="s">
        <v>128</v>
      </c>
      <c r="B1951" s="1">
        <v>45735</v>
      </c>
      <c r="C1951" t="s">
        <v>151</v>
      </c>
      <c r="D1951" t="s">
        <v>322</v>
      </c>
      <c r="E1951">
        <v>3.5</v>
      </c>
      <c r="F1951" t="s">
        <v>152</v>
      </c>
      <c r="G1951" t="s">
        <v>1980</v>
      </c>
      <c r="H1951" t="s">
        <v>8094</v>
      </c>
      <c r="I1951" t="s">
        <v>8095</v>
      </c>
      <c r="J1951" t="s">
        <v>8096</v>
      </c>
    </row>
    <row r="1952" spans="1:10" x14ac:dyDescent="0.25">
      <c r="A1952" t="s">
        <v>128</v>
      </c>
      <c r="B1952" s="1">
        <v>45735</v>
      </c>
      <c r="C1952" t="s">
        <v>151</v>
      </c>
      <c r="D1952" t="s">
        <v>479</v>
      </c>
      <c r="E1952">
        <v>3.5</v>
      </c>
      <c r="F1952" t="s">
        <v>152</v>
      </c>
      <c r="G1952" t="s">
        <v>1980</v>
      </c>
      <c r="H1952" t="s">
        <v>8091</v>
      </c>
      <c r="I1952" t="s">
        <v>8092</v>
      </c>
      <c r="J1952" t="s">
        <v>8093</v>
      </c>
    </row>
    <row r="1953" spans="1:10" x14ac:dyDescent="0.25">
      <c r="A1953" t="s">
        <v>128</v>
      </c>
      <c r="B1953" s="1">
        <v>45735</v>
      </c>
      <c r="C1953" t="s">
        <v>151</v>
      </c>
      <c r="D1953" t="s">
        <v>7535</v>
      </c>
      <c r="E1953">
        <v>3.5</v>
      </c>
      <c r="F1953" t="s">
        <v>152</v>
      </c>
      <c r="G1953" t="s">
        <v>1980</v>
      </c>
      <c r="H1953" t="s">
        <v>8085</v>
      </c>
      <c r="I1953" t="s">
        <v>8086</v>
      </c>
      <c r="J1953" t="s">
        <v>8087</v>
      </c>
    </row>
    <row r="1954" spans="1:10" x14ac:dyDescent="0.25">
      <c r="A1954" t="s">
        <v>128</v>
      </c>
      <c r="B1954" s="1">
        <v>45735</v>
      </c>
      <c r="C1954" t="s">
        <v>151</v>
      </c>
      <c r="D1954" t="s">
        <v>674</v>
      </c>
      <c r="E1954">
        <v>3.5</v>
      </c>
      <c r="F1954" t="s">
        <v>152</v>
      </c>
      <c r="G1954" t="s">
        <v>1980</v>
      </c>
      <c r="H1954" t="s">
        <v>8079</v>
      </c>
      <c r="I1954" t="s">
        <v>8080</v>
      </c>
      <c r="J1954" t="s">
        <v>8081</v>
      </c>
    </row>
    <row r="1955" spans="1:10" x14ac:dyDescent="0.25">
      <c r="A1955" t="s">
        <v>128</v>
      </c>
      <c r="B1955" s="1">
        <v>45735</v>
      </c>
      <c r="C1955" t="s">
        <v>151</v>
      </c>
      <c r="D1955" t="s">
        <v>8097</v>
      </c>
      <c r="E1955">
        <v>3.5</v>
      </c>
      <c r="F1955" t="s">
        <v>152</v>
      </c>
      <c r="G1955" t="s">
        <v>1980</v>
      </c>
      <c r="H1955" t="s">
        <v>8098</v>
      </c>
      <c r="I1955" t="s">
        <v>8099</v>
      </c>
      <c r="J1955" t="s">
        <v>8100</v>
      </c>
    </row>
    <row r="1956" spans="1:10" x14ac:dyDescent="0.25">
      <c r="A1956" t="s">
        <v>128</v>
      </c>
      <c r="B1956" s="1">
        <v>45736</v>
      </c>
      <c r="C1956" t="s">
        <v>151</v>
      </c>
      <c r="D1956" t="s">
        <v>434</v>
      </c>
      <c r="E1956">
        <v>3.5</v>
      </c>
      <c r="F1956" t="s">
        <v>152</v>
      </c>
      <c r="G1956" t="s">
        <v>1981</v>
      </c>
      <c r="H1956" t="s">
        <v>8104</v>
      </c>
      <c r="I1956" t="s">
        <v>8113</v>
      </c>
      <c r="J1956" t="s">
        <v>8114</v>
      </c>
    </row>
    <row r="1957" spans="1:10" x14ac:dyDescent="0.25">
      <c r="A1957" t="s">
        <v>128</v>
      </c>
      <c r="B1957" s="1">
        <v>45736</v>
      </c>
      <c r="C1957" t="s">
        <v>151</v>
      </c>
      <c r="D1957" t="s">
        <v>601</v>
      </c>
      <c r="E1957">
        <v>3.5</v>
      </c>
      <c r="F1957" t="s">
        <v>152</v>
      </c>
      <c r="G1957" t="s">
        <v>1981</v>
      </c>
      <c r="H1957" t="s">
        <v>8107</v>
      </c>
      <c r="I1957" t="s">
        <v>8108</v>
      </c>
      <c r="J1957" t="s">
        <v>8109</v>
      </c>
    </row>
    <row r="1958" spans="1:10" x14ac:dyDescent="0.25">
      <c r="A1958" t="s">
        <v>128</v>
      </c>
      <c r="B1958" s="1">
        <v>45736</v>
      </c>
      <c r="C1958" t="s">
        <v>151</v>
      </c>
      <c r="D1958" t="s">
        <v>8115</v>
      </c>
      <c r="E1958">
        <v>3.5</v>
      </c>
      <c r="F1958" t="s">
        <v>152</v>
      </c>
      <c r="G1958" t="s">
        <v>1981</v>
      </c>
      <c r="H1958" t="s">
        <v>8116</v>
      </c>
      <c r="I1958" t="s">
        <v>8117</v>
      </c>
      <c r="J1958" t="s">
        <v>8118</v>
      </c>
    </row>
    <row r="1959" spans="1:10" x14ac:dyDescent="0.25">
      <c r="A1959" t="s">
        <v>128</v>
      </c>
      <c r="B1959" s="1">
        <v>45736</v>
      </c>
      <c r="C1959" t="s">
        <v>151</v>
      </c>
      <c r="D1959" t="s">
        <v>1453</v>
      </c>
      <c r="E1959">
        <v>7</v>
      </c>
      <c r="F1959" t="s">
        <v>152</v>
      </c>
      <c r="G1959" t="s">
        <v>1981</v>
      </c>
      <c r="H1959" t="s">
        <v>8101</v>
      </c>
      <c r="I1959" t="s">
        <v>8102</v>
      </c>
      <c r="J1959" t="s">
        <v>8103</v>
      </c>
    </row>
    <row r="1960" spans="1:10" x14ac:dyDescent="0.25">
      <c r="A1960" t="s">
        <v>128</v>
      </c>
      <c r="B1960" s="1">
        <v>45736</v>
      </c>
      <c r="C1960" t="s">
        <v>151</v>
      </c>
      <c r="D1960" t="s">
        <v>418</v>
      </c>
      <c r="E1960">
        <v>3.5</v>
      </c>
      <c r="F1960" t="s">
        <v>152</v>
      </c>
      <c r="G1960" t="s">
        <v>1981</v>
      </c>
      <c r="H1960" t="s">
        <v>8119</v>
      </c>
      <c r="I1960" t="s">
        <v>8120</v>
      </c>
      <c r="J1960" t="s">
        <v>8121</v>
      </c>
    </row>
    <row r="1961" spans="1:10" x14ac:dyDescent="0.25">
      <c r="A1961" t="s">
        <v>128</v>
      </c>
      <c r="B1961" s="1">
        <v>45736</v>
      </c>
      <c r="C1961" t="s">
        <v>151</v>
      </c>
      <c r="D1961" t="s">
        <v>725</v>
      </c>
      <c r="E1961">
        <v>3.5</v>
      </c>
      <c r="F1961" t="s">
        <v>152</v>
      </c>
      <c r="G1961" t="s">
        <v>1981</v>
      </c>
      <c r="H1961" t="s">
        <v>8122</v>
      </c>
      <c r="I1961" t="s">
        <v>8123</v>
      </c>
      <c r="J1961" t="s">
        <v>8123</v>
      </c>
    </row>
    <row r="1962" spans="1:10" x14ac:dyDescent="0.25">
      <c r="A1962" t="s">
        <v>128</v>
      </c>
      <c r="B1962" s="1">
        <v>45736</v>
      </c>
      <c r="C1962" t="s">
        <v>151</v>
      </c>
      <c r="D1962" t="s">
        <v>918</v>
      </c>
      <c r="E1962">
        <v>3.5</v>
      </c>
      <c r="F1962" t="s">
        <v>152</v>
      </c>
      <c r="G1962" t="s">
        <v>1981</v>
      </c>
      <c r="H1962" t="s">
        <v>8110</v>
      </c>
      <c r="I1962" t="s">
        <v>8111</v>
      </c>
      <c r="J1962" t="s">
        <v>8112</v>
      </c>
    </row>
    <row r="1963" spans="1:10" x14ac:dyDescent="0.25">
      <c r="A1963" t="s">
        <v>128</v>
      </c>
      <c r="B1963" s="1">
        <v>45736</v>
      </c>
      <c r="C1963" t="s">
        <v>151</v>
      </c>
      <c r="D1963" t="s">
        <v>461</v>
      </c>
      <c r="E1963">
        <v>3.5</v>
      </c>
      <c r="F1963" t="s">
        <v>152</v>
      </c>
      <c r="G1963" t="s">
        <v>1981</v>
      </c>
      <c r="H1963" t="s">
        <v>8104</v>
      </c>
      <c r="I1963" t="s">
        <v>8105</v>
      </c>
      <c r="J1963" t="s">
        <v>8106</v>
      </c>
    </row>
    <row r="1964" spans="1:10" x14ac:dyDescent="0.25">
      <c r="A1964" t="s">
        <v>128</v>
      </c>
      <c r="B1964" s="1">
        <v>45737</v>
      </c>
      <c r="C1964" t="s">
        <v>151</v>
      </c>
      <c r="D1964" t="s">
        <v>1608</v>
      </c>
      <c r="E1964">
        <v>10.5</v>
      </c>
      <c r="F1964" t="s">
        <v>152</v>
      </c>
      <c r="G1964" t="s">
        <v>1982</v>
      </c>
      <c r="H1964" t="s">
        <v>8124</v>
      </c>
      <c r="I1964" t="s">
        <v>8125</v>
      </c>
      <c r="J1964" t="s">
        <v>8126</v>
      </c>
    </row>
    <row r="1965" spans="1:10" x14ac:dyDescent="0.25">
      <c r="A1965" t="s">
        <v>128</v>
      </c>
      <c r="B1965" s="1">
        <v>45737</v>
      </c>
      <c r="C1965" t="s">
        <v>151</v>
      </c>
      <c r="D1965" t="s">
        <v>604</v>
      </c>
      <c r="E1965">
        <v>3.5</v>
      </c>
      <c r="F1965" t="s">
        <v>152</v>
      </c>
      <c r="G1965" t="s">
        <v>1982</v>
      </c>
      <c r="H1965" t="s">
        <v>8131</v>
      </c>
      <c r="I1965" t="s">
        <v>8132</v>
      </c>
      <c r="J1965" t="s">
        <v>8133</v>
      </c>
    </row>
    <row r="1966" spans="1:10" x14ac:dyDescent="0.25">
      <c r="A1966" t="s">
        <v>128</v>
      </c>
      <c r="B1966" s="1">
        <v>45737</v>
      </c>
      <c r="C1966" t="s">
        <v>151</v>
      </c>
      <c r="D1966" t="s">
        <v>872</v>
      </c>
      <c r="E1966">
        <v>3.5</v>
      </c>
      <c r="F1966" t="s">
        <v>152</v>
      </c>
      <c r="G1966" t="s">
        <v>1982</v>
      </c>
      <c r="H1966" t="s">
        <v>8148</v>
      </c>
      <c r="I1966" t="s">
        <v>8149</v>
      </c>
      <c r="J1966" t="s">
        <v>8150</v>
      </c>
    </row>
    <row r="1967" spans="1:10" x14ac:dyDescent="0.25">
      <c r="A1967" t="s">
        <v>128</v>
      </c>
      <c r="B1967" s="1">
        <v>45737</v>
      </c>
      <c r="C1967" t="s">
        <v>151</v>
      </c>
      <c r="D1967" t="s">
        <v>233</v>
      </c>
      <c r="E1967">
        <v>3.5</v>
      </c>
      <c r="F1967" t="s">
        <v>152</v>
      </c>
      <c r="G1967" t="s">
        <v>1982</v>
      </c>
      <c r="H1967" t="s">
        <v>8146</v>
      </c>
      <c r="I1967" t="s">
        <v>8147</v>
      </c>
      <c r="J1967" t="s">
        <v>8147</v>
      </c>
    </row>
    <row r="1968" spans="1:10" x14ac:dyDescent="0.25">
      <c r="A1968" t="s">
        <v>128</v>
      </c>
      <c r="B1968" s="1">
        <v>45737</v>
      </c>
      <c r="C1968" t="s">
        <v>151</v>
      </c>
      <c r="D1968" t="s">
        <v>8127</v>
      </c>
      <c r="E1968">
        <v>3.5</v>
      </c>
      <c r="F1968" t="s">
        <v>152</v>
      </c>
      <c r="G1968" t="s">
        <v>1982</v>
      </c>
      <c r="H1968" t="s">
        <v>8128</v>
      </c>
      <c r="I1968" t="s">
        <v>8129</v>
      </c>
      <c r="J1968" t="s">
        <v>8130</v>
      </c>
    </row>
    <row r="1969" spans="1:10" x14ac:dyDescent="0.25">
      <c r="A1969" t="s">
        <v>128</v>
      </c>
      <c r="B1969" s="1">
        <v>45737</v>
      </c>
      <c r="C1969" t="s">
        <v>151</v>
      </c>
      <c r="D1969" t="s">
        <v>693</v>
      </c>
      <c r="E1969">
        <v>3.5</v>
      </c>
      <c r="F1969" t="s">
        <v>152</v>
      </c>
      <c r="G1969" t="s">
        <v>1982</v>
      </c>
      <c r="H1969" t="s">
        <v>8134</v>
      </c>
      <c r="I1969" t="s">
        <v>8135</v>
      </c>
      <c r="J1969" t="s">
        <v>8136</v>
      </c>
    </row>
    <row r="1970" spans="1:10" x14ac:dyDescent="0.25">
      <c r="A1970" t="s">
        <v>128</v>
      </c>
      <c r="B1970" s="1">
        <v>45737</v>
      </c>
      <c r="C1970" t="s">
        <v>151</v>
      </c>
      <c r="D1970" t="s">
        <v>334</v>
      </c>
      <c r="E1970">
        <v>3.5</v>
      </c>
      <c r="F1970" t="s">
        <v>152</v>
      </c>
      <c r="G1970" t="s">
        <v>1982</v>
      </c>
      <c r="H1970" t="s">
        <v>8140</v>
      </c>
      <c r="I1970" t="s">
        <v>8141</v>
      </c>
      <c r="J1970" t="s">
        <v>8142</v>
      </c>
    </row>
    <row r="1971" spans="1:10" x14ac:dyDescent="0.25">
      <c r="A1971" t="s">
        <v>128</v>
      </c>
      <c r="B1971" s="1">
        <v>45737</v>
      </c>
      <c r="C1971" t="s">
        <v>151</v>
      </c>
      <c r="D1971" t="s">
        <v>1644</v>
      </c>
      <c r="E1971">
        <v>3.5</v>
      </c>
      <c r="F1971" t="s">
        <v>152</v>
      </c>
      <c r="G1971" t="s">
        <v>1982</v>
      </c>
      <c r="H1971" t="s">
        <v>8137</v>
      </c>
      <c r="I1971" t="s">
        <v>8138</v>
      </c>
      <c r="J1971" t="s">
        <v>8139</v>
      </c>
    </row>
    <row r="1972" spans="1:10" x14ac:dyDescent="0.25">
      <c r="A1972" t="s">
        <v>128</v>
      </c>
      <c r="B1972" s="1">
        <v>45737</v>
      </c>
      <c r="C1972" t="s">
        <v>151</v>
      </c>
      <c r="D1972" t="s">
        <v>632</v>
      </c>
      <c r="E1972">
        <v>3.5</v>
      </c>
      <c r="F1972" t="s">
        <v>152</v>
      </c>
      <c r="G1972" t="s">
        <v>1982</v>
      </c>
      <c r="H1972" t="s">
        <v>8143</v>
      </c>
      <c r="I1972" t="s">
        <v>8144</v>
      </c>
      <c r="J1972" t="s">
        <v>8145</v>
      </c>
    </row>
    <row r="1973" spans="1:10" x14ac:dyDescent="0.25">
      <c r="A1973" t="s">
        <v>128</v>
      </c>
      <c r="B1973" s="1">
        <v>45733</v>
      </c>
      <c r="C1973" t="s">
        <v>298</v>
      </c>
      <c r="D1973" t="s">
        <v>4646</v>
      </c>
      <c r="E1973">
        <v>3.5</v>
      </c>
      <c r="F1973" t="s">
        <v>142</v>
      </c>
      <c r="G1973" t="s">
        <v>1983</v>
      </c>
      <c r="H1973" t="s">
        <v>8151</v>
      </c>
      <c r="I1973" t="s">
        <v>8152</v>
      </c>
      <c r="J1973" t="s">
        <v>8153</v>
      </c>
    </row>
    <row r="1974" spans="1:10" x14ac:dyDescent="0.25">
      <c r="A1974" t="s">
        <v>128</v>
      </c>
      <c r="B1974" s="1">
        <v>45733</v>
      </c>
      <c r="C1974" t="s">
        <v>298</v>
      </c>
      <c r="D1974" t="s">
        <v>1602</v>
      </c>
      <c r="E1974">
        <v>3.5</v>
      </c>
      <c r="F1974" t="s">
        <v>142</v>
      </c>
      <c r="G1974" t="s">
        <v>1983</v>
      </c>
      <c r="H1974" t="s">
        <v>8154</v>
      </c>
      <c r="I1974" t="s">
        <v>8155</v>
      </c>
      <c r="J1974" t="s">
        <v>8156</v>
      </c>
    </row>
    <row r="1975" spans="1:10" x14ac:dyDescent="0.25">
      <c r="A1975" t="s">
        <v>128</v>
      </c>
      <c r="B1975" s="1">
        <v>45733</v>
      </c>
      <c r="C1975" t="s">
        <v>298</v>
      </c>
      <c r="D1975" t="s">
        <v>352</v>
      </c>
      <c r="E1975">
        <v>3.5</v>
      </c>
      <c r="F1975" t="s">
        <v>142</v>
      </c>
      <c r="G1975" t="s">
        <v>1983</v>
      </c>
      <c r="H1975" t="s">
        <v>8160</v>
      </c>
      <c r="I1975" t="s">
        <v>8161</v>
      </c>
      <c r="J1975" t="s">
        <v>8162</v>
      </c>
    </row>
    <row r="1976" spans="1:10" x14ac:dyDescent="0.25">
      <c r="A1976" t="s">
        <v>128</v>
      </c>
      <c r="B1976" s="1">
        <v>45733</v>
      </c>
      <c r="C1976" t="s">
        <v>298</v>
      </c>
      <c r="D1976" t="s">
        <v>618</v>
      </c>
      <c r="E1976">
        <v>3.5</v>
      </c>
      <c r="F1976" t="s">
        <v>142</v>
      </c>
      <c r="G1976" t="s">
        <v>1983</v>
      </c>
      <c r="H1976" t="s">
        <v>8169</v>
      </c>
      <c r="I1976" t="s">
        <v>8170</v>
      </c>
      <c r="J1976" t="s">
        <v>8171</v>
      </c>
    </row>
    <row r="1977" spans="1:10" x14ac:dyDescent="0.25">
      <c r="A1977" t="s">
        <v>128</v>
      </c>
      <c r="B1977" s="1">
        <v>45733</v>
      </c>
      <c r="C1977" t="s">
        <v>298</v>
      </c>
      <c r="D1977" t="s">
        <v>277</v>
      </c>
      <c r="E1977">
        <v>3.5</v>
      </c>
      <c r="F1977" t="s">
        <v>142</v>
      </c>
      <c r="G1977" t="s">
        <v>1983</v>
      </c>
      <c r="H1977" t="s">
        <v>8163</v>
      </c>
      <c r="I1977" t="s">
        <v>8164</v>
      </c>
      <c r="J1977" t="s">
        <v>8165</v>
      </c>
    </row>
    <row r="1978" spans="1:10" x14ac:dyDescent="0.25">
      <c r="A1978" t="s">
        <v>128</v>
      </c>
      <c r="B1978" s="1">
        <v>45733</v>
      </c>
      <c r="C1978" t="s">
        <v>298</v>
      </c>
      <c r="D1978" t="s">
        <v>490</v>
      </c>
      <c r="E1978">
        <v>3.5</v>
      </c>
      <c r="F1978" t="s">
        <v>142</v>
      </c>
      <c r="G1978" t="s">
        <v>1983</v>
      </c>
      <c r="H1978" t="s">
        <v>8172</v>
      </c>
      <c r="I1978" t="s">
        <v>8173</v>
      </c>
      <c r="J1978" t="s">
        <v>8174</v>
      </c>
    </row>
    <row r="1979" spans="1:10" x14ac:dyDescent="0.25">
      <c r="A1979" t="s">
        <v>128</v>
      </c>
      <c r="B1979" s="1">
        <v>45733</v>
      </c>
      <c r="C1979" t="s">
        <v>298</v>
      </c>
      <c r="D1979" t="s">
        <v>461</v>
      </c>
      <c r="E1979">
        <v>3.5</v>
      </c>
      <c r="F1979" t="s">
        <v>142</v>
      </c>
      <c r="G1979" t="s">
        <v>1983</v>
      </c>
      <c r="H1979" t="s">
        <v>8157</v>
      </c>
      <c r="I1979" t="s">
        <v>8158</v>
      </c>
      <c r="J1979" t="s">
        <v>8159</v>
      </c>
    </row>
    <row r="1980" spans="1:10" x14ac:dyDescent="0.25">
      <c r="A1980" t="s">
        <v>128</v>
      </c>
      <c r="B1980" s="1">
        <v>45733</v>
      </c>
      <c r="C1980" t="s">
        <v>298</v>
      </c>
      <c r="D1980" t="s">
        <v>1620</v>
      </c>
      <c r="E1980">
        <v>3.5</v>
      </c>
      <c r="F1980" t="s">
        <v>142</v>
      </c>
      <c r="G1980" t="s">
        <v>1983</v>
      </c>
      <c r="H1980" t="s">
        <v>8166</v>
      </c>
      <c r="I1980" t="s">
        <v>8167</v>
      </c>
      <c r="J1980" t="s">
        <v>8168</v>
      </c>
    </row>
    <row r="1981" spans="1:10" x14ac:dyDescent="0.25">
      <c r="A1981" t="s">
        <v>128</v>
      </c>
      <c r="B1981" s="1">
        <v>45735</v>
      </c>
      <c r="C1981" t="s">
        <v>230</v>
      </c>
      <c r="D1981" t="s">
        <v>354</v>
      </c>
      <c r="E1981">
        <v>3.5</v>
      </c>
      <c r="F1981" t="s">
        <v>156</v>
      </c>
      <c r="G1981" t="s">
        <v>1984</v>
      </c>
      <c r="H1981" t="s">
        <v>8185</v>
      </c>
      <c r="I1981" t="s">
        <v>8186</v>
      </c>
      <c r="J1981" t="s">
        <v>8187</v>
      </c>
    </row>
    <row r="1982" spans="1:10" x14ac:dyDescent="0.25">
      <c r="A1982" t="s">
        <v>128</v>
      </c>
      <c r="B1982" s="1">
        <v>45735</v>
      </c>
      <c r="C1982" t="s">
        <v>230</v>
      </c>
      <c r="D1982" t="s">
        <v>534</v>
      </c>
      <c r="E1982">
        <v>3.5</v>
      </c>
      <c r="F1982" t="s">
        <v>156</v>
      </c>
      <c r="G1982" t="s">
        <v>1984</v>
      </c>
      <c r="H1982" t="s">
        <v>8182</v>
      </c>
      <c r="I1982" t="s">
        <v>8183</v>
      </c>
      <c r="J1982" t="s">
        <v>8184</v>
      </c>
    </row>
    <row r="1983" spans="1:10" x14ac:dyDescent="0.25">
      <c r="A1983" t="s">
        <v>128</v>
      </c>
      <c r="B1983" s="1">
        <v>45735</v>
      </c>
      <c r="C1983" t="s">
        <v>230</v>
      </c>
      <c r="D1983" t="s">
        <v>8175</v>
      </c>
      <c r="E1983">
        <v>3.5</v>
      </c>
      <c r="F1983" t="s">
        <v>156</v>
      </c>
      <c r="G1983" t="s">
        <v>1984</v>
      </c>
      <c r="H1983" t="s">
        <v>7907</v>
      </c>
      <c r="I1983" t="s">
        <v>8176</v>
      </c>
      <c r="J1983" t="s">
        <v>8177</v>
      </c>
    </row>
    <row r="1984" spans="1:10" x14ac:dyDescent="0.25">
      <c r="A1984" t="s">
        <v>128</v>
      </c>
      <c r="B1984" s="1">
        <v>45735</v>
      </c>
      <c r="C1984" t="s">
        <v>230</v>
      </c>
      <c r="D1984" t="s">
        <v>8178</v>
      </c>
      <c r="E1984">
        <v>3.5</v>
      </c>
      <c r="F1984" t="s">
        <v>156</v>
      </c>
      <c r="G1984" t="s">
        <v>1984</v>
      </c>
      <c r="H1984" t="s">
        <v>8179</v>
      </c>
      <c r="I1984" t="s">
        <v>8180</v>
      </c>
      <c r="J1984" t="s">
        <v>8181</v>
      </c>
    </row>
    <row r="1985" spans="1:10" x14ac:dyDescent="0.25">
      <c r="A1985" t="s">
        <v>128</v>
      </c>
      <c r="B1985" s="1">
        <v>45736</v>
      </c>
      <c r="C1985" t="s">
        <v>230</v>
      </c>
      <c r="D1985" t="s">
        <v>6284</v>
      </c>
      <c r="E1985">
        <v>3.5</v>
      </c>
      <c r="F1985" t="s">
        <v>156</v>
      </c>
      <c r="G1985" t="s">
        <v>1986</v>
      </c>
      <c r="H1985" t="s">
        <v>8191</v>
      </c>
      <c r="I1985" t="s">
        <v>8197</v>
      </c>
      <c r="J1985" t="s">
        <v>8198</v>
      </c>
    </row>
    <row r="1986" spans="1:10" x14ac:dyDescent="0.25">
      <c r="A1986" t="s">
        <v>128</v>
      </c>
      <c r="B1986" s="1">
        <v>45736</v>
      </c>
      <c r="C1986" t="s">
        <v>230</v>
      </c>
      <c r="D1986" t="s">
        <v>520</v>
      </c>
      <c r="E1986">
        <v>3.5</v>
      </c>
      <c r="F1986" t="s">
        <v>156</v>
      </c>
      <c r="G1986" t="s">
        <v>1986</v>
      </c>
      <c r="H1986" t="s">
        <v>8194</v>
      </c>
      <c r="I1986" t="s">
        <v>8195</v>
      </c>
      <c r="J1986" t="s">
        <v>8196</v>
      </c>
    </row>
    <row r="1987" spans="1:10" x14ac:dyDescent="0.25">
      <c r="A1987" t="s">
        <v>128</v>
      </c>
      <c r="B1987" s="1">
        <v>45736</v>
      </c>
      <c r="C1987" t="s">
        <v>230</v>
      </c>
      <c r="D1987" t="s">
        <v>1653</v>
      </c>
      <c r="E1987">
        <v>3.5</v>
      </c>
      <c r="F1987" t="s">
        <v>156</v>
      </c>
      <c r="G1987" t="s">
        <v>1986</v>
      </c>
      <c r="H1987" t="s">
        <v>8188</v>
      </c>
      <c r="I1987" t="s">
        <v>8189</v>
      </c>
      <c r="J1987" t="s">
        <v>8190</v>
      </c>
    </row>
    <row r="1988" spans="1:10" x14ac:dyDescent="0.25">
      <c r="A1988" t="s">
        <v>128</v>
      </c>
      <c r="B1988" s="1">
        <v>45736</v>
      </c>
      <c r="C1988" t="s">
        <v>230</v>
      </c>
      <c r="D1988" t="s">
        <v>5450</v>
      </c>
      <c r="E1988">
        <v>3.5</v>
      </c>
      <c r="F1988" t="s">
        <v>156</v>
      </c>
      <c r="G1988" t="s">
        <v>1986</v>
      </c>
      <c r="H1988" t="s">
        <v>8191</v>
      </c>
      <c r="I1988" t="s">
        <v>8192</v>
      </c>
      <c r="J1988" t="s">
        <v>8193</v>
      </c>
    </row>
    <row r="1989" spans="1:10" x14ac:dyDescent="0.25">
      <c r="A1989" t="s">
        <v>128</v>
      </c>
      <c r="B1989" s="1">
        <v>45737</v>
      </c>
      <c r="C1989" t="s">
        <v>230</v>
      </c>
      <c r="D1989" t="s">
        <v>357</v>
      </c>
      <c r="E1989">
        <v>3.5</v>
      </c>
      <c r="F1989" t="s">
        <v>156</v>
      </c>
      <c r="G1989" t="s">
        <v>1988</v>
      </c>
      <c r="H1989" t="s">
        <v>8213</v>
      </c>
      <c r="I1989" t="s">
        <v>8214</v>
      </c>
      <c r="J1989" t="s">
        <v>8215</v>
      </c>
    </row>
    <row r="1990" spans="1:10" x14ac:dyDescent="0.25">
      <c r="A1990" t="s">
        <v>128</v>
      </c>
      <c r="B1990" s="1">
        <v>45737</v>
      </c>
      <c r="C1990" t="s">
        <v>230</v>
      </c>
      <c r="D1990" t="s">
        <v>504</v>
      </c>
      <c r="E1990">
        <v>3.5</v>
      </c>
      <c r="F1990" t="s">
        <v>156</v>
      </c>
      <c r="G1990" t="s">
        <v>1988</v>
      </c>
      <c r="H1990" t="s">
        <v>8210</v>
      </c>
      <c r="I1990" t="s">
        <v>8211</v>
      </c>
      <c r="J1990" t="s">
        <v>8212</v>
      </c>
    </row>
    <row r="1991" spans="1:10" x14ac:dyDescent="0.25">
      <c r="A1991" t="s">
        <v>128</v>
      </c>
      <c r="B1991" s="1">
        <v>45737</v>
      </c>
      <c r="C1991" t="s">
        <v>230</v>
      </c>
      <c r="D1991" t="s">
        <v>311</v>
      </c>
      <c r="E1991">
        <v>3.5</v>
      </c>
      <c r="F1991" t="s">
        <v>156</v>
      </c>
      <c r="G1991" t="s">
        <v>1988</v>
      </c>
      <c r="H1991" t="s">
        <v>8216</v>
      </c>
      <c r="I1991" t="s">
        <v>8217</v>
      </c>
      <c r="J1991" t="s">
        <v>8218</v>
      </c>
    </row>
    <row r="1992" spans="1:10" x14ac:dyDescent="0.25">
      <c r="A1992" t="s">
        <v>128</v>
      </c>
      <c r="B1992" s="1">
        <v>45737</v>
      </c>
      <c r="C1992" t="s">
        <v>230</v>
      </c>
      <c r="D1992" t="s">
        <v>8199</v>
      </c>
      <c r="E1992">
        <v>3.5</v>
      </c>
      <c r="F1992" t="s">
        <v>156</v>
      </c>
      <c r="G1992" t="s">
        <v>1988</v>
      </c>
      <c r="H1992" t="s">
        <v>8200</v>
      </c>
      <c r="I1992" t="s">
        <v>8201</v>
      </c>
      <c r="J1992" t="s">
        <v>8202</v>
      </c>
    </row>
    <row r="1993" spans="1:10" x14ac:dyDescent="0.25">
      <c r="A1993" t="s">
        <v>128</v>
      </c>
      <c r="B1993" s="1">
        <v>45737</v>
      </c>
      <c r="C1993" t="s">
        <v>230</v>
      </c>
      <c r="D1993" t="s">
        <v>414</v>
      </c>
      <c r="E1993">
        <v>3.5</v>
      </c>
      <c r="F1993" t="s">
        <v>156</v>
      </c>
      <c r="G1993" t="s">
        <v>1988</v>
      </c>
      <c r="H1993" t="s">
        <v>8207</v>
      </c>
      <c r="I1993" t="s">
        <v>8208</v>
      </c>
      <c r="J1993" t="s">
        <v>8209</v>
      </c>
    </row>
    <row r="1994" spans="1:10" x14ac:dyDescent="0.25">
      <c r="A1994" t="s">
        <v>128</v>
      </c>
      <c r="B1994" s="1">
        <v>45737</v>
      </c>
      <c r="C1994" t="s">
        <v>230</v>
      </c>
      <c r="D1994" t="s">
        <v>8203</v>
      </c>
      <c r="E1994">
        <v>0</v>
      </c>
      <c r="F1994" t="s">
        <v>156</v>
      </c>
      <c r="G1994" t="s">
        <v>1988</v>
      </c>
      <c r="H1994" t="s">
        <v>8204</v>
      </c>
      <c r="I1994" t="s">
        <v>8205</v>
      </c>
      <c r="J1994" t="s">
        <v>8206</v>
      </c>
    </row>
    <row r="1995" spans="1:10" x14ac:dyDescent="0.25">
      <c r="A1995" t="s">
        <v>128</v>
      </c>
      <c r="B1995" s="1">
        <v>45738</v>
      </c>
      <c r="C1995" t="s">
        <v>230</v>
      </c>
      <c r="D1995" t="s">
        <v>304</v>
      </c>
      <c r="E1995">
        <v>7</v>
      </c>
      <c r="F1995" t="s">
        <v>156</v>
      </c>
      <c r="G1995" t="s">
        <v>1990</v>
      </c>
      <c r="H1995" t="s">
        <v>8231</v>
      </c>
      <c r="I1995" t="s">
        <v>8232</v>
      </c>
      <c r="J1995" t="s">
        <v>8233</v>
      </c>
    </row>
    <row r="1996" spans="1:10" x14ac:dyDescent="0.25">
      <c r="A1996" t="s">
        <v>128</v>
      </c>
      <c r="B1996" s="1">
        <v>45738</v>
      </c>
      <c r="C1996" t="s">
        <v>230</v>
      </c>
      <c r="D1996" t="s">
        <v>779</v>
      </c>
      <c r="E1996">
        <v>3.5</v>
      </c>
      <c r="F1996" t="s">
        <v>156</v>
      </c>
      <c r="G1996" t="s">
        <v>1990</v>
      </c>
      <c r="H1996" t="s">
        <v>8228</v>
      </c>
      <c r="I1996" t="s">
        <v>8229</v>
      </c>
      <c r="J1996" t="s">
        <v>8230</v>
      </c>
    </row>
    <row r="1997" spans="1:10" x14ac:dyDescent="0.25">
      <c r="A1997" t="s">
        <v>128</v>
      </c>
      <c r="B1997" s="1">
        <v>45738</v>
      </c>
      <c r="C1997" t="s">
        <v>230</v>
      </c>
      <c r="D1997" t="s">
        <v>739</v>
      </c>
      <c r="E1997">
        <v>3.5</v>
      </c>
      <c r="F1997" t="s">
        <v>156</v>
      </c>
      <c r="G1997" t="s">
        <v>1990</v>
      </c>
      <c r="H1997" t="s">
        <v>8219</v>
      </c>
      <c r="I1997" t="s">
        <v>8220</v>
      </c>
      <c r="J1997" t="s">
        <v>8221</v>
      </c>
    </row>
    <row r="1998" spans="1:10" x14ac:dyDescent="0.25">
      <c r="A1998" t="s">
        <v>128</v>
      </c>
      <c r="B1998" s="1">
        <v>45738</v>
      </c>
      <c r="C1998" t="s">
        <v>230</v>
      </c>
      <c r="D1998" t="s">
        <v>652</v>
      </c>
      <c r="E1998">
        <v>3.5</v>
      </c>
      <c r="F1998" t="s">
        <v>156</v>
      </c>
      <c r="G1998" t="s">
        <v>1990</v>
      </c>
      <c r="H1998" t="s">
        <v>8222</v>
      </c>
      <c r="I1998" t="s">
        <v>8223</v>
      </c>
      <c r="J1998" t="s">
        <v>8224</v>
      </c>
    </row>
    <row r="1999" spans="1:10" x14ac:dyDescent="0.25">
      <c r="A1999" t="s">
        <v>128</v>
      </c>
      <c r="B1999" s="1">
        <v>45738</v>
      </c>
      <c r="C1999" t="s">
        <v>230</v>
      </c>
      <c r="D1999" t="s">
        <v>792</v>
      </c>
      <c r="E1999">
        <v>3.5</v>
      </c>
      <c r="F1999" t="s">
        <v>156</v>
      </c>
      <c r="G1999" t="s">
        <v>1990</v>
      </c>
      <c r="H1999" t="s">
        <v>8225</v>
      </c>
      <c r="I1999" t="s">
        <v>8226</v>
      </c>
      <c r="J1999" t="s">
        <v>8227</v>
      </c>
    </row>
    <row r="2000" spans="1:10" x14ac:dyDescent="0.25">
      <c r="A2000" t="s">
        <v>128</v>
      </c>
      <c r="B2000" s="1">
        <v>45738</v>
      </c>
      <c r="C2000" t="s">
        <v>230</v>
      </c>
      <c r="D2000" t="s">
        <v>339</v>
      </c>
      <c r="E2000">
        <v>3.5</v>
      </c>
      <c r="F2000" t="s">
        <v>156</v>
      </c>
      <c r="G2000" t="s">
        <v>1990</v>
      </c>
      <c r="H2000" t="s">
        <v>8234</v>
      </c>
      <c r="I2000" t="s">
        <v>8235</v>
      </c>
      <c r="J2000" t="s">
        <v>8236</v>
      </c>
    </row>
    <row r="2001" spans="1:10" x14ac:dyDescent="0.25">
      <c r="A2001" t="s">
        <v>128</v>
      </c>
      <c r="B2001" s="1">
        <v>45739</v>
      </c>
      <c r="C2001" t="s">
        <v>230</v>
      </c>
      <c r="D2001" t="s">
        <v>2704</v>
      </c>
      <c r="E2001">
        <v>3.5</v>
      </c>
      <c r="F2001" t="s">
        <v>156</v>
      </c>
      <c r="G2001" t="s">
        <v>1991</v>
      </c>
      <c r="H2001" t="s">
        <v>8240</v>
      </c>
      <c r="I2001" t="s">
        <v>8241</v>
      </c>
      <c r="J2001" t="s">
        <v>8242</v>
      </c>
    </row>
    <row r="2002" spans="1:10" x14ac:dyDescent="0.25">
      <c r="A2002" t="s">
        <v>128</v>
      </c>
      <c r="B2002" s="1">
        <v>45739</v>
      </c>
      <c r="C2002" t="s">
        <v>230</v>
      </c>
      <c r="D2002" t="s">
        <v>806</v>
      </c>
      <c r="E2002">
        <v>3.5</v>
      </c>
      <c r="F2002" t="s">
        <v>156</v>
      </c>
      <c r="G2002" t="s">
        <v>1991</v>
      </c>
      <c r="H2002" t="s">
        <v>8237</v>
      </c>
      <c r="I2002" t="s">
        <v>8238</v>
      </c>
      <c r="J2002" t="s">
        <v>8239</v>
      </c>
    </row>
    <row r="2003" spans="1:10" x14ac:dyDescent="0.25">
      <c r="A2003" t="s">
        <v>128</v>
      </c>
      <c r="B2003" s="1">
        <v>45739</v>
      </c>
      <c r="C2003" t="s">
        <v>230</v>
      </c>
      <c r="D2003" t="s">
        <v>4582</v>
      </c>
      <c r="E2003">
        <v>3.5</v>
      </c>
      <c r="F2003" t="s">
        <v>156</v>
      </c>
      <c r="G2003" t="s">
        <v>1991</v>
      </c>
      <c r="H2003" t="s">
        <v>8246</v>
      </c>
      <c r="I2003" t="s">
        <v>8247</v>
      </c>
      <c r="J2003" t="s">
        <v>8248</v>
      </c>
    </row>
    <row r="2004" spans="1:10" x14ac:dyDescent="0.25">
      <c r="A2004" t="s">
        <v>128</v>
      </c>
      <c r="B2004" s="1">
        <v>45739</v>
      </c>
      <c r="C2004" t="s">
        <v>230</v>
      </c>
      <c r="D2004" t="s">
        <v>305</v>
      </c>
      <c r="E2004">
        <v>3.5</v>
      </c>
      <c r="F2004" t="s">
        <v>156</v>
      </c>
      <c r="G2004" t="s">
        <v>1991</v>
      </c>
      <c r="H2004" t="s">
        <v>8249</v>
      </c>
      <c r="I2004" t="s">
        <v>8250</v>
      </c>
      <c r="J2004" t="s">
        <v>8251</v>
      </c>
    </row>
    <row r="2005" spans="1:10" x14ac:dyDescent="0.25">
      <c r="A2005" t="s">
        <v>128</v>
      </c>
      <c r="B2005" s="1">
        <v>45739</v>
      </c>
      <c r="C2005" t="s">
        <v>230</v>
      </c>
      <c r="D2005" t="s">
        <v>498</v>
      </c>
      <c r="E2005">
        <v>3.5</v>
      </c>
      <c r="F2005" t="s">
        <v>156</v>
      </c>
      <c r="G2005" t="s">
        <v>1991</v>
      </c>
      <c r="H2005" t="s">
        <v>8243</v>
      </c>
      <c r="I2005" t="s">
        <v>8244</v>
      </c>
      <c r="J2005" t="s">
        <v>8245</v>
      </c>
    </row>
    <row r="2006" spans="1:10" x14ac:dyDescent="0.25">
      <c r="A2006" t="s">
        <v>128</v>
      </c>
      <c r="B2006" s="1">
        <v>45733</v>
      </c>
      <c r="C2006" t="s">
        <v>236</v>
      </c>
      <c r="D2006" t="s">
        <v>469</v>
      </c>
      <c r="E2006">
        <v>3.5</v>
      </c>
      <c r="F2006" t="s">
        <v>142</v>
      </c>
      <c r="G2006" t="s">
        <v>1992</v>
      </c>
      <c r="H2006" t="s">
        <v>8276</v>
      </c>
      <c r="I2006" t="s">
        <v>8277</v>
      </c>
      <c r="J2006" t="s">
        <v>8278</v>
      </c>
    </row>
    <row r="2007" spans="1:10" x14ac:dyDescent="0.25">
      <c r="A2007" t="s">
        <v>128</v>
      </c>
      <c r="B2007" s="1">
        <v>45733</v>
      </c>
      <c r="C2007" t="s">
        <v>236</v>
      </c>
      <c r="D2007" t="s">
        <v>1612</v>
      </c>
      <c r="E2007">
        <v>3.5</v>
      </c>
      <c r="F2007" t="s">
        <v>142</v>
      </c>
      <c r="G2007" t="s">
        <v>1992</v>
      </c>
      <c r="H2007" t="s">
        <v>8260</v>
      </c>
      <c r="I2007" t="s">
        <v>8261</v>
      </c>
      <c r="J2007" t="s">
        <v>8261</v>
      </c>
    </row>
    <row r="2008" spans="1:10" x14ac:dyDescent="0.25">
      <c r="A2008" t="s">
        <v>128</v>
      </c>
      <c r="B2008" s="1">
        <v>45733</v>
      </c>
      <c r="C2008" t="s">
        <v>236</v>
      </c>
      <c r="D2008" t="s">
        <v>420</v>
      </c>
      <c r="E2008">
        <v>3.5</v>
      </c>
      <c r="F2008" t="s">
        <v>142</v>
      </c>
      <c r="G2008" t="s">
        <v>1992</v>
      </c>
      <c r="H2008" t="s">
        <v>8273</v>
      </c>
      <c r="I2008" t="s">
        <v>8274</v>
      </c>
      <c r="J2008" t="s">
        <v>8275</v>
      </c>
    </row>
    <row r="2009" spans="1:10" x14ac:dyDescent="0.25">
      <c r="A2009" t="s">
        <v>128</v>
      </c>
      <c r="B2009" s="1">
        <v>45733</v>
      </c>
      <c r="C2009" t="s">
        <v>236</v>
      </c>
      <c r="D2009" t="s">
        <v>2777</v>
      </c>
      <c r="E2009">
        <v>3.5</v>
      </c>
      <c r="F2009" t="s">
        <v>142</v>
      </c>
      <c r="G2009" t="s">
        <v>1992</v>
      </c>
      <c r="H2009" t="s">
        <v>8255</v>
      </c>
      <c r="I2009" t="s">
        <v>8256</v>
      </c>
      <c r="J2009" t="s">
        <v>8257</v>
      </c>
    </row>
    <row r="2010" spans="1:10" x14ac:dyDescent="0.25">
      <c r="A2010" t="s">
        <v>128</v>
      </c>
      <c r="B2010" s="1">
        <v>45733</v>
      </c>
      <c r="C2010" t="s">
        <v>236</v>
      </c>
      <c r="D2010" t="s">
        <v>8258</v>
      </c>
      <c r="E2010">
        <v>3.5</v>
      </c>
      <c r="F2010" t="s">
        <v>142</v>
      </c>
      <c r="G2010" t="s">
        <v>1992</v>
      </c>
      <c r="H2010" t="s">
        <v>8173</v>
      </c>
      <c r="I2010" t="s">
        <v>8259</v>
      </c>
      <c r="J2010" t="s">
        <v>8259</v>
      </c>
    </row>
    <row r="2011" spans="1:10" x14ac:dyDescent="0.25">
      <c r="A2011" t="s">
        <v>128</v>
      </c>
      <c r="B2011" s="1">
        <v>45733</v>
      </c>
      <c r="C2011" t="s">
        <v>236</v>
      </c>
      <c r="D2011" t="s">
        <v>526</v>
      </c>
      <c r="E2011">
        <v>3.5</v>
      </c>
      <c r="F2011" t="s">
        <v>142</v>
      </c>
      <c r="G2011" t="s">
        <v>1992</v>
      </c>
      <c r="H2011" t="s">
        <v>8270</v>
      </c>
      <c r="I2011" t="s">
        <v>8271</v>
      </c>
      <c r="J2011" t="s">
        <v>8272</v>
      </c>
    </row>
    <row r="2012" spans="1:10" x14ac:dyDescent="0.25">
      <c r="A2012" t="s">
        <v>128</v>
      </c>
      <c r="B2012" s="1">
        <v>45733</v>
      </c>
      <c r="C2012" t="s">
        <v>236</v>
      </c>
      <c r="D2012" t="s">
        <v>849</v>
      </c>
      <c r="E2012">
        <v>3.5</v>
      </c>
      <c r="F2012" t="s">
        <v>142</v>
      </c>
      <c r="G2012" t="s">
        <v>1992</v>
      </c>
      <c r="H2012" t="s">
        <v>8262</v>
      </c>
      <c r="I2012" t="s">
        <v>8263</v>
      </c>
      <c r="J2012" t="s">
        <v>8264</v>
      </c>
    </row>
    <row r="2013" spans="1:10" x14ac:dyDescent="0.25">
      <c r="A2013" t="s">
        <v>128</v>
      </c>
      <c r="B2013" s="1">
        <v>45733</v>
      </c>
      <c r="C2013" t="s">
        <v>236</v>
      </c>
      <c r="D2013" t="s">
        <v>617</v>
      </c>
      <c r="E2013">
        <v>3.5</v>
      </c>
      <c r="F2013" t="s">
        <v>142</v>
      </c>
      <c r="G2013" t="s">
        <v>1992</v>
      </c>
      <c r="H2013" t="s">
        <v>8265</v>
      </c>
      <c r="I2013" t="s">
        <v>8266</v>
      </c>
      <c r="J2013" t="s">
        <v>8267</v>
      </c>
    </row>
    <row r="2014" spans="1:10" x14ac:dyDescent="0.25">
      <c r="A2014" t="s">
        <v>128</v>
      </c>
      <c r="B2014" s="1">
        <v>45733</v>
      </c>
      <c r="C2014" t="s">
        <v>236</v>
      </c>
      <c r="D2014" t="s">
        <v>511</v>
      </c>
      <c r="E2014">
        <v>3.5</v>
      </c>
      <c r="F2014" t="s">
        <v>142</v>
      </c>
      <c r="G2014" t="s">
        <v>1992</v>
      </c>
      <c r="H2014" t="s">
        <v>8252</v>
      </c>
      <c r="I2014" t="s">
        <v>8253</v>
      </c>
      <c r="J2014" t="s">
        <v>8254</v>
      </c>
    </row>
    <row r="2015" spans="1:10" x14ac:dyDescent="0.25">
      <c r="A2015" t="s">
        <v>128</v>
      </c>
      <c r="B2015" s="1">
        <v>45733</v>
      </c>
      <c r="C2015" t="s">
        <v>236</v>
      </c>
      <c r="D2015" t="s">
        <v>4760</v>
      </c>
      <c r="E2015">
        <v>3.5</v>
      </c>
      <c r="F2015" t="s">
        <v>142</v>
      </c>
      <c r="G2015" t="s">
        <v>1992</v>
      </c>
      <c r="H2015" t="s">
        <v>8268</v>
      </c>
      <c r="I2015" t="s">
        <v>8256</v>
      </c>
      <c r="J2015" t="s">
        <v>8269</v>
      </c>
    </row>
    <row r="2016" spans="1:10" x14ac:dyDescent="0.25">
      <c r="A2016" t="s">
        <v>128</v>
      </c>
      <c r="B2016" s="1">
        <v>45734</v>
      </c>
      <c r="C2016" t="s">
        <v>236</v>
      </c>
      <c r="D2016" t="s">
        <v>1628</v>
      </c>
      <c r="E2016">
        <v>3.5</v>
      </c>
      <c r="F2016" t="s">
        <v>142</v>
      </c>
      <c r="G2016" t="s">
        <v>1993</v>
      </c>
      <c r="H2016" t="s">
        <v>8286</v>
      </c>
      <c r="I2016" t="s">
        <v>8287</v>
      </c>
      <c r="J2016" t="s">
        <v>8288</v>
      </c>
    </row>
    <row r="2017" spans="1:10" x14ac:dyDescent="0.25">
      <c r="A2017" t="s">
        <v>128</v>
      </c>
      <c r="B2017" s="1">
        <v>45734</v>
      </c>
      <c r="C2017" t="s">
        <v>236</v>
      </c>
      <c r="D2017" t="s">
        <v>8279</v>
      </c>
      <c r="E2017">
        <v>3.5</v>
      </c>
      <c r="F2017" t="s">
        <v>142</v>
      </c>
      <c r="G2017" t="s">
        <v>1993</v>
      </c>
      <c r="H2017" t="s">
        <v>8280</v>
      </c>
      <c r="I2017" t="s">
        <v>8281</v>
      </c>
      <c r="J2017" t="s">
        <v>8282</v>
      </c>
    </row>
    <row r="2018" spans="1:10" x14ac:dyDescent="0.25">
      <c r="A2018" t="s">
        <v>128</v>
      </c>
      <c r="B2018" s="1">
        <v>45734</v>
      </c>
      <c r="C2018" t="s">
        <v>236</v>
      </c>
      <c r="D2018" t="s">
        <v>3674</v>
      </c>
      <c r="E2018">
        <v>3.5</v>
      </c>
      <c r="F2018" t="s">
        <v>142</v>
      </c>
      <c r="G2018" t="s">
        <v>1993</v>
      </c>
      <c r="H2018" t="s">
        <v>8301</v>
      </c>
      <c r="I2018" t="s">
        <v>8302</v>
      </c>
      <c r="J2018" t="s">
        <v>8303</v>
      </c>
    </row>
    <row r="2019" spans="1:10" x14ac:dyDescent="0.25">
      <c r="A2019" t="s">
        <v>128</v>
      </c>
      <c r="B2019" s="1">
        <v>45734</v>
      </c>
      <c r="C2019" t="s">
        <v>236</v>
      </c>
      <c r="D2019" t="s">
        <v>779</v>
      </c>
      <c r="E2019">
        <v>3.5</v>
      </c>
      <c r="F2019" t="s">
        <v>142</v>
      </c>
      <c r="G2019" t="s">
        <v>1993</v>
      </c>
      <c r="H2019" t="s">
        <v>8295</v>
      </c>
      <c r="I2019" t="s">
        <v>8296</v>
      </c>
      <c r="J2019" t="s">
        <v>8297</v>
      </c>
    </row>
    <row r="2020" spans="1:10" x14ac:dyDescent="0.25">
      <c r="A2020" t="s">
        <v>128</v>
      </c>
      <c r="B2020" s="1">
        <v>45734</v>
      </c>
      <c r="C2020" t="s">
        <v>236</v>
      </c>
      <c r="D2020" t="s">
        <v>303</v>
      </c>
      <c r="E2020">
        <v>3.5</v>
      </c>
      <c r="F2020" t="s">
        <v>142</v>
      </c>
      <c r="G2020" t="s">
        <v>1993</v>
      </c>
      <c r="H2020" t="s">
        <v>8289</v>
      </c>
      <c r="I2020" t="s">
        <v>8290</v>
      </c>
      <c r="J2020" t="s">
        <v>8291</v>
      </c>
    </row>
    <row r="2021" spans="1:10" x14ac:dyDescent="0.25">
      <c r="A2021" t="s">
        <v>128</v>
      </c>
      <c r="B2021" s="1">
        <v>45734</v>
      </c>
      <c r="C2021" t="s">
        <v>236</v>
      </c>
      <c r="D2021" t="s">
        <v>653</v>
      </c>
      <c r="E2021">
        <v>3.5</v>
      </c>
      <c r="F2021" t="s">
        <v>142</v>
      </c>
      <c r="G2021" t="s">
        <v>1993</v>
      </c>
      <c r="H2021" t="s">
        <v>8283</v>
      </c>
      <c r="I2021" t="s">
        <v>8284</v>
      </c>
      <c r="J2021" t="s">
        <v>8285</v>
      </c>
    </row>
    <row r="2022" spans="1:10" x14ac:dyDescent="0.25">
      <c r="A2022" t="s">
        <v>128</v>
      </c>
      <c r="B2022" s="1">
        <v>45734</v>
      </c>
      <c r="C2022" t="s">
        <v>236</v>
      </c>
      <c r="D2022" t="s">
        <v>414</v>
      </c>
      <c r="E2022">
        <v>3.5</v>
      </c>
      <c r="F2022" t="s">
        <v>142</v>
      </c>
      <c r="G2022" t="s">
        <v>1993</v>
      </c>
      <c r="H2022" t="s">
        <v>8298</v>
      </c>
      <c r="I2022" t="s">
        <v>8299</v>
      </c>
      <c r="J2022" t="s">
        <v>8300</v>
      </c>
    </row>
    <row r="2023" spans="1:10" x14ac:dyDescent="0.25">
      <c r="A2023" t="s">
        <v>128</v>
      </c>
      <c r="B2023" s="1">
        <v>45734</v>
      </c>
      <c r="C2023" t="s">
        <v>236</v>
      </c>
      <c r="D2023" t="s">
        <v>8292</v>
      </c>
      <c r="E2023">
        <v>3.5</v>
      </c>
      <c r="F2023" t="s">
        <v>142</v>
      </c>
      <c r="G2023" t="s">
        <v>1993</v>
      </c>
      <c r="H2023" t="s">
        <v>8293</v>
      </c>
      <c r="I2023" t="s">
        <v>7303</v>
      </c>
      <c r="J2023" t="s">
        <v>8294</v>
      </c>
    </row>
    <row r="2024" spans="1:10" x14ac:dyDescent="0.25">
      <c r="A2024" t="s">
        <v>128</v>
      </c>
      <c r="B2024" s="1">
        <v>45735</v>
      </c>
      <c r="C2024" t="s">
        <v>236</v>
      </c>
      <c r="D2024" t="s">
        <v>800</v>
      </c>
      <c r="E2024">
        <v>3.5</v>
      </c>
      <c r="F2024" t="s">
        <v>142</v>
      </c>
      <c r="G2024" t="s">
        <v>1994</v>
      </c>
      <c r="H2024" t="s">
        <v>8315</v>
      </c>
      <c r="I2024" t="s">
        <v>8316</v>
      </c>
      <c r="J2024" t="s">
        <v>8317</v>
      </c>
    </row>
    <row r="2025" spans="1:10" x14ac:dyDescent="0.25">
      <c r="A2025" t="s">
        <v>128</v>
      </c>
      <c r="B2025" s="1">
        <v>45735</v>
      </c>
      <c r="C2025" t="s">
        <v>236</v>
      </c>
      <c r="D2025" t="s">
        <v>711</v>
      </c>
      <c r="E2025">
        <v>3.5</v>
      </c>
      <c r="F2025" t="s">
        <v>142</v>
      </c>
      <c r="G2025" t="s">
        <v>1994</v>
      </c>
      <c r="H2025" t="s">
        <v>8313</v>
      </c>
      <c r="I2025" t="s">
        <v>8308</v>
      </c>
      <c r="J2025" t="s">
        <v>8314</v>
      </c>
    </row>
    <row r="2026" spans="1:10" x14ac:dyDescent="0.25">
      <c r="A2026" t="s">
        <v>128</v>
      </c>
      <c r="B2026" s="1">
        <v>45735</v>
      </c>
      <c r="C2026" t="s">
        <v>236</v>
      </c>
      <c r="D2026" t="s">
        <v>8318</v>
      </c>
      <c r="E2026">
        <v>3.5</v>
      </c>
      <c r="F2026" t="s">
        <v>142</v>
      </c>
      <c r="G2026" t="s">
        <v>1994</v>
      </c>
      <c r="H2026" t="s">
        <v>8319</v>
      </c>
      <c r="I2026" t="s">
        <v>8320</v>
      </c>
      <c r="J2026" t="s">
        <v>8321</v>
      </c>
    </row>
    <row r="2027" spans="1:10" x14ac:dyDescent="0.25">
      <c r="A2027" t="s">
        <v>128</v>
      </c>
      <c r="B2027" s="1">
        <v>45735</v>
      </c>
      <c r="C2027" t="s">
        <v>236</v>
      </c>
      <c r="D2027" t="s">
        <v>871</v>
      </c>
      <c r="E2027">
        <v>3.5</v>
      </c>
      <c r="F2027" t="s">
        <v>142</v>
      </c>
      <c r="G2027" t="s">
        <v>1994</v>
      </c>
      <c r="H2027" t="s">
        <v>8324</v>
      </c>
      <c r="I2027" t="s">
        <v>8325</v>
      </c>
      <c r="J2027" t="s">
        <v>8326</v>
      </c>
    </row>
    <row r="2028" spans="1:10" x14ac:dyDescent="0.25">
      <c r="A2028" t="s">
        <v>128</v>
      </c>
      <c r="B2028" s="1">
        <v>45735</v>
      </c>
      <c r="C2028" t="s">
        <v>236</v>
      </c>
      <c r="D2028" t="s">
        <v>552</v>
      </c>
      <c r="E2028">
        <v>3.5</v>
      </c>
      <c r="F2028" t="s">
        <v>142</v>
      </c>
      <c r="G2028" t="s">
        <v>1994</v>
      </c>
      <c r="H2028" t="s">
        <v>8307</v>
      </c>
      <c r="I2028" t="s">
        <v>8308</v>
      </c>
      <c r="J2028" t="s">
        <v>8309</v>
      </c>
    </row>
    <row r="2029" spans="1:10" x14ac:dyDescent="0.25">
      <c r="A2029" t="s">
        <v>128</v>
      </c>
      <c r="B2029" s="1">
        <v>45735</v>
      </c>
      <c r="C2029" t="s">
        <v>236</v>
      </c>
      <c r="D2029" t="s">
        <v>8332</v>
      </c>
      <c r="E2029">
        <v>3.5</v>
      </c>
      <c r="F2029" t="s">
        <v>142</v>
      </c>
      <c r="G2029" t="s">
        <v>1994</v>
      </c>
      <c r="H2029" t="s">
        <v>8333</v>
      </c>
      <c r="I2029" t="s">
        <v>8334</v>
      </c>
      <c r="J2029" t="s">
        <v>8335</v>
      </c>
    </row>
    <row r="2030" spans="1:10" x14ac:dyDescent="0.25">
      <c r="A2030" t="s">
        <v>128</v>
      </c>
      <c r="B2030" s="1">
        <v>45735</v>
      </c>
      <c r="C2030" t="s">
        <v>236</v>
      </c>
      <c r="D2030" t="s">
        <v>5327</v>
      </c>
      <c r="E2030">
        <v>3.5</v>
      </c>
      <c r="F2030" t="s">
        <v>142</v>
      </c>
      <c r="G2030" t="s">
        <v>1994</v>
      </c>
      <c r="H2030" t="s">
        <v>8310</v>
      </c>
      <c r="I2030" t="s">
        <v>8311</v>
      </c>
      <c r="J2030" t="s">
        <v>8312</v>
      </c>
    </row>
    <row r="2031" spans="1:10" x14ac:dyDescent="0.25">
      <c r="A2031" t="s">
        <v>128</v>
      </c>
      <c r="B2031" s="1">
        <v>45735</v>
      </c>
      <c r="C2031" t="s">
        <v>236</v>
      </c>
      <c r="D2031" t="s">
        <v>216</v>
      </c>
      <c r="E2031">
        <v>3.5</v>
      </c>
      <c r="F2031" t="s">
        <v>142</v>
      </c>
      <c r="G2031" t="s">
        <v>1994</v>
      </c>
      <c r="H2031" t="s">
        <v>8329</v>
      </c>
      <c r="I2031" t="s">
        <v>8330</v>
      </c>
      <c r="J2031" t="s">
        <v>8331</v>
      </c>
    </row>
    <row r="2032" spans="1:10" x14ac:dyDescent="0.25">
      <c r="A2032" t="s">
        <v>128</v>
      </c>
      <c r="B2032" s="1">
        <v>45735</v>
      </c>
      <c r="C2032" t="s">
        <v>236</v>
      </c>
      <c r="D2032" t="s">
        <v>1455</v>
      </c>
      <c r="E2032">
        <v>3.5</v>
      </c>
      <c r="F2032" t="s">
        <v>142</v>
      </c>
      <c r="G2032" t="s">
        <v>1994</v>
      </c>
      <c r="H2032" t="s">
        <v>7395</v>
      </c>
      <c r="I2032" t="s">
        <v>8322</v>
      </c>
      <c r="J2032" t="s">
        <v>8323</v>
      </c>
    </row>
    <row r="2033" spans="1:10" x14ac:dyDescent="0.25">
      <c r="A2033" t="s">
        <v>128</v>
      </c>
      <c r="B2033" s="1">
        <v>45735</v>
      </c>
      <c r="C2033" t="s">
        <v>236</v>
      </c>
      <c r="D2033" t="s">
        <v>4722</v>
      </c>
      <c r="E2033">
        <v>3.5</v>
      </c>
      <c r="F2033" t="s">
        <v>142</v>
      </c>
      <c r="G2033" t="s">
        <v>1994</v>
      </c>
      <c r="H2033" t="s">
        <v>8304</v>
      </c>
      <c r="I2033" t="s">
        <v>8305</v>
      </c>
      <c r="J2033" t="s">
        <v>8306</v>
      </c>
    </row>
    <row r="2034" spans="1:10" x14ac:dyDescent="0.25">
      <c r="A2034" t="s">
        <v>128</v>
      </c>
      <c r="B2034" s="1">
        <v>45735</v>
      </c>
      <c r="C2034" t="s">
        <v>236</v>
      </c>
      <c r="D2034" t="s">
        <v>1485</v>
      </c>
      <c r="E2034">
        <v>3.5</v>
      </c>
      <c r="F2034" t="s">
        <v>142</v>
      </c>
      <c r="G2034" t="s">
        <v>1994</v>
      </c>
      <c r="H2034" t="s">
        <v>7579</v>
      </c>
      <c r="I2034" t="s">
        <v>8327</v>
      </c>
      <c r="J2034" t="s">
        <v>8328</v>
      </c>
    </row>
    <row r="2035" spans="1:10" x14ac:dyDescent="0.25">
      <c r="A2035" t="s">
        <v>128</v>
      </c>
      <c r="B2035" s="1">
        <v>45736</v>
      </c>
      <c r="C2035" t="s">
        <v>236</v>
      </c>
      <c r="D2035" t="s">
        <v>1653</v>
      </c>
      <c r="E2035">
        <v>3.5</v>
      </c>
      <c r="F2035" t="s">
        <v>142</v>
      </c>
      <c r="G2035" t="s">
        <v>1995</v>
      </c>
      <c r="H2035" t="s">
        <v>8339</v>
      </c>
      <c r="I2035" t="s">
        <v>8340</v>
      </c>
      <c r="J2035" t="s">
        <v>8340</v>
      </c>
    </row>
    <row r="2036" spans="1:10" x14ac:dyDescent="0.25">
      <c r="A2036" t="s">
        <v>128</v>
      </c>
      <c r="B2036" s="1">
        <v>45736</v>
      </c>
      <c r="C2036" t="s">
        <v>236</v>
      </c>
      <c r="D2036" t="s">
        <v>827</v>
      </c>
      <c r="E2036">
        <v>3.5</v>
      </c>
      <c r="F2036" t="s">
        <v>142</v>
      </c>
      <c r="G2036" t="s">
        <v>1995</v>
      </c>
      <c r="H2036" t="s">
        <v>8344</v>
      </c>
      <c r="I2036" t="s">
        <v>8345</v>
      </c>
      <c r="J2036" t="s">
        <v>8346</v>
      </c>
    </row>
    <row r="2037" spans="1:10" x14ac:dyDescent="0.25">
      <c r="A2037" t="s">
        <v>128</v>
      </c>
      <c r="B2037" s="1">
        <v>45736</v>
      </c>
      <c r="C2037" t="s">
        <v>236</v>
      </c>
      <c r="D2037" t="s">
        <v>1630</v>
      </c>
      <c r="E2037">
        <v>3.5</v>
      </c>
      <c r="F2037" t="s">
        <v>142</v>
      </c>
      <c r="G2037" t="s">
        <v>1995</v>
      </c>
      <c r="H2037" t="s">
        <v>8347</v>
      </c>
      <c r="I2037" t="s">
        <v>8348</v>
      </c>
      <c r="J2037" t="s">
        <v>8349</v>
      </c>
    </row>
    <row r="2038" spans="1:10" x14ac:dyDescent="0.25">
      <c r="A2038" t="s">
        <v>128</v>
      </c>
      <c r="B2038" s="1">
        <v>45736</v>
      </c>
      <c r="C2038" t="s">
        <v>236</v>
      </c>
      <c r="D2038" t="s">
        <v>658</v>
      </c>
      <c r="E2038">
        <v>3.5</v>
      </c>
      <c r="F2038" t="s">
        <v>142</v>
      </c>
      <c r="G2038" t="s">
        <v>1995</v>
      </c>
      <c r="H2038" t="s">
        <v>8359</v>
      </c>
      <c r="I2038" t="s">
        <v>8360</v>
      </c>
      <c r="J2038" t="s">
        <v>8361</v>
      </c>
    </row>
    <row r="2039" spans="1:10" x14ac:dyDescent="0.25">
      <c r="A2039" t="s">
        <v>128</v>
      </c>
      <c r="B2039" s="1">
        <v>45736</v>
      </c>
      <c r="C2039" t="s">
        <v>236</v>
      </c>
      <c r="D2039" t="s">
        <v>1459</v>
      </c>
      <c r="E2039">
        <v>3.5</v>
      </c>
      <c r="F2039" t="s">
        <v>142</v>
      </c>
      <c r="G2039" t="s">
        <v>1995</v>
      </c>
      <c r="H2039" t="s">
        <v>8341</v>
      </c>
      <c r="I2039" t="s">
        <v>8342</v>
      </c>
      <c r="J2039" t="s">
        <v>8343</v>
      </c>
    </row>
    <row r="2040" spans="1:10" x14ac:dyDescent="0.25">
      <c r="A2040" t="s">
        <v>128</v>
      </c>
      <c r="B2040" s="1">
        <v>45736</v>
      </c>
      <c r="C2040" t="s">
        <v>236</v>
      </c>
      <c r="D2040" t="s">
        <v>5013</v>
      </c>
      <c r="E2040">
        <v>3.5</v>
      </c>
      <c r="F2040" t="s">
        <v>142</v>
      </c>
      <c r="G2040" t="s">
        <v>1995</v>
      </c>
      <c r="H2040" t="s">
        <v>8356</v>
      </c>
      <c r="I2040" t="s">
        <v>8357</v>
      </c>
      <c r="J2040" t="s">
        <v>8358</v>
      </c>
    </row>
    <row r="2041" spans="1:10" x14ac:dyDescent="0.25">
      <c r="A2041" t="s">
        <v>128</v>
      </c>
      <c r="B2041" s="1">
        <v>45736</v>
      </c>
      <c r="C2041" t="s">
        <v>236</v>
      </c>
      <c r="D2041" t="s">
        <v>408</v>
      </c>
      <c r="E2041">
        <v>3.5</v>
      </c>
      <c r="F2041" t="s">
        <v>142</v>
      </c>
      <c r="G2041" t="s">
        <v>1995</v>
      </c>
      <c r="H2041" t="s">
        <v>8336</v>
      </c>
      <c r="I2041" t="s">
        <v>8337</v>
      </c>
      <c r="J2041" t="s">
        <v>8338</v>
      </c>
    </row>
    <row r="2042" spans="1:10" x14ac:dyDescent="0.25">
      <c r="A2042" t="s">
        <v>128</v>
      </c>
      <c r="B2042" s="1">
        <v>45736</v>
      </c>
      <c r="C2042" t="s">
        <v>236</v>
      </c>
      <c r="D2042" t="s">
        <v>1556</v>
      </c>
      <c r="E2042">
        <v>3.5</v>
      </c>
      <c r="F2042" t="s">
        <v>142</v>
      </c>
      <c r="G2042" t="s">
        <v>1995</v>
      </c>
      <c r="H2042" t="s">
        <v>8353</v>
      </c>
      <c r="I2042" t="s">
        <v>8354</v>
      </c>
      <c r="J2042" t="s">
        <v>8355</v>
      </c>
    </row>
    <row r="2043" spans="1:10" x14ac:dyDescent="0.25">
      <c r="A2043" t="s">
        <v>128</v>
      </c>
      <c r="B2043" s="1">
        <v>45736</v>
      </c>
      <c r="C2043" t="s">
        <v>236</v>
      </c>
      <c r="D2043" t="s">
        <v>489</v>
      </c>
      <c r="E2043">
        <v>3.5</v>
      </c>
      <c r="F2043" t="s">
        <v>142</v>
      </c>
      <c r="G2043" t="s">
        <v>1995</v>
      </c>
      <c r="H2043" t="s">
        <v>8350</v>
      </c>
      <c r="I2043" t="s">
        <v>8351</v>
      </c>
      <c r="J2043" t="s">
        <v>8352</v>
      </c>
    </row>
    <row r="2044" spans="1:10" x14ac:dyDescent="0.25">
      <c r="A2044" t="s">
        <v>128</v>
      </c>
      <c r="B2044" s="1">
        <v>45738</v>
      </c>
      <c r="C2044" t="s">
        <v>236</v>
      </c>
      <c r="D2044" t="s">
        <v>852</v>
      </c>
      <c r="E2044">
        <v>3.5</v>
      </c>
      <c r="F2044" t="s">
        <v>142</v>
      </c>
      <c r="G2044" t="s">
        <v>1996</v>
      </c>
      <c r="H2044" t="s">
        <v>8362</v>
      </c>
      <c r="I2044" t="s">
        <v>8363</v>
      </c>
      <c r="J2044" t="s">
        <v>8364</v>
      </c>
    </row>
    <row r="2045" spans="1:10" x14ac:dyDescent="0.25">
      <c r="A2045" t="s">
        <v>128</v>
      </c>
      <c r="B2045" s="1">
        <v>45738</v>
      </c>
      <c r="C2045" t="s">
        <v>236</v>
      </c>
      <c r="D2045" t="s">
        <v>536</v>
      </c>
      <c r="E2045">
        <v>3.5</v>
      </c>
      <c r="F2045" t="s">
        <v>142</v>
      </c>
      <c r="G2045" t="s">
        <v>1996</v>
      </c>
      <c r="H2045" t="s">
        <v>8369</v>
      </c>
      <c r="I2045" t="s">
        <v>8370</v>
      </c>
      <c r="J2045" t="s">
        <v>8371</v>
      </c>
    </row>
    <row r="2046" spans="1:10" x14ac:dyDescent="0.25">
      <c r="A2046" t="s">
        <v>128</v>
      </c>
      <c r="B2046" s="1">
        <v>45738</v>
      </c>
      <c r="C2046" t="s">
        <v>236</v>
      </c>
      <c r="D2046" t="s">
        <v>8365</v>
      </c>
      <c r="E2046">
        <v>7</v>
      </c>
      <c r="F2046" t="s">
        <v>142</v>
      </c>
      <c r="G2046" t="s">
        <v>1996</v>
      </c>
      <c r="H2046" t="s">
        <v>8366</v>
      </c>
      <c r="I2046" t="s">
        <v>8367</v>
      </c>
      <c r="J2046" t="s">
        <v>8368</v>
      </c>
    </row>
    <row r="2047" spans="1:10" x14ac:dyDescent="0.25">
      <c r="A2047" t="s">
        <v>128</v>
      </c>
      <c r="B2047" s="1">
        <v>45739</v>
      </c>
      <c r="C2047" t="s">
        <v>236</v>
      </c>
      <c r="D2047" t="s">
        <v>295</v>
      </c>
      <c r="E2047">
        <v>3.5</v>
      </c>
      <c r="F2047" t="s">
        <v>142</v>
      </c>
      <c r="G2047" t="s">
        <v>1997</v>
      </c>
      <c r="H2047" t="s">
        <v>8382</v>
      </c>
      <c r="I2047" t="s">
        <v>8383</v>
      </c>
      <c r="J2047" t="s">
        <v>8384</v>
      </c>
    </row>
    <row r="2048" spans="1:10" x14ac:dyDescent="0.25">
      <c r="A2048" t="s">
        <v>128</v>
      </c>
      <c r="B2048" s="1">
        <v>45739</v>
      </c>
      <c r="C2048" t="s">
        <v>236</v>
      </c>
      <c r="D2048" t="s">
        <v>594</v>
      </c>
      <c r="E2048">
        <v>3.5</v>
      </c>
      <c r="F2048" t="s">
        <v>142</v>
      </c>
      <c r="G2048" t="s">
        <v>1997</v>
      </c>
      <c r="H2048" t="s">
        <v>8383</v>
      </c>
      <c r="I2048" t="s">
        <v>8394</v>
      </c>
      <c r="J2048" t="s">
        <v>8395</v>
      </c>
    </row>
    <row r="2049" spans="1:10" x14ac:dyDescent="0.25">
      <c r="A2049" t="s">
        <v>128</v>
      </c>
      <c r="B2049" s="1">
        <v>45739</v>
      </c>
      <c r="C2049" t="s">
        <v>236</v>
      </c>
      <c r="D2049" t="s">
        <v>635</v>
      </c>
      <c r="E2049">
        <v>3.5</v>
      </c>
      <c r="F2049" t="s">
        <v>142</v>
      </c>
      <c r="G2049" t="s">
        <v>1997</v>
      </c>
      <c r="H2049" t="s">
        <v>8385</v>
      </c>
      <c r="I2049" t="s">
        <v>8386</v>
      </c>
      <c r="J2049" t="s">
        <v>8387</v>
      </c>
    </row>
    <row r="2050" spans="1:10" x14ac:dyDescent="0.25">
      <c r="A2050" t="s">
        <v>128</v>
      </c>
      <c r="B2050" s="1">
        <v>45739</v>
      </c>
      <c r="C2050" t="s">
        <v>236</v>
      </c>
      <c r="D2050" t="s">
        <v>403</v>
      </c>
      <c r="E2050">
        <v>3.5</v>
      </c>
      <c r="F2050" t="s">
        <v>142</v>
      </c>
      <c r="G2050" t="s">
        <v>1997</v>
      </c>
      <c r="H2050" t="s">
        <v>8379</v>
      </c>
      <c r="I2050" t="s">
        <v>8380</v>
      </c>
      <c r="J2050" t="s">
        <v>8381</v>
      </c>
    </row>
    <row r="2051" spans="1:10" x14ac:dyDescent="0.25">
      <c r="A2051" t="s">
        <v>128</v>
      </c>
      <c r="B2051" s="1">
        <v>45739</v>
      </c>
      <c r="C2051" t="s">
        <v>236</v>
      </c>
      <c r="D2051" t="s">
        <v>7626</v>
      </c>
      <c r="E2051">
        <v>3.5</v>
      </c>
      <c r="F2051" t="s">
        <v>142</v>
      </c>
      <c r="G2051" t="s">
        <v>1997</v>
      </c>
      <c r="H2051" t="s">
        <v>8388</v>
      </c>
      <c r="I2051" t="s">
        <v>8389</v>
      </c>
      <c r="J2051" t="s">
        <v>8390</v>
      </c>
    </row>
    <row r="2052" spans="1:10" x14ac:dyDescent="0.25">
      <c r="A2052" t="s">
        <v>128</v>
      </c>
      <c r="B2052" s="1">
        <v>45739</v>
      </c>
      <c r="C2052" t="s">
        <v>236</v>
      </c>
      <c r="D2052" t="s">
        <v>305</v>
      </c>
      <c r="E2052">
        <v>3.5</v>
      </c>
      <c r="F2052" t="s">
        <v>142</v>
      </c>
      <c r="G2052" t="s">
        <v>1997</v>
      </c>
      <c r="H2052" t="s">
        <v>8391</v>
      </c>
      <c r="I2052" t="s">
        <v>8392</v>
      </c>
      <c r="J2052" t="s">
        <v>8393</v>
      </c>
    </row>
    <row r="2053" spans="1:10" x14ac:dyDescent="0.25">
      <c r="A2053" t="s">
        <v>128</v>
      </c>
      <c r="B2053" s="1">
        <v>45739</v>
      </c>
      <c r="C2053" t="s">
        <v>236</v>
      </c>
      <c r="D2053" t="s">
        <v>781</v>
      </c>
      <c r="E2053">
        <v>3.5</v>
      </c>
      <c r="F2053" t="s">
        <v>142</v>
      </c>
      <c r="G2053" t="s">
        <v>1997</v>
      </c>
      <c r="H2053" t="s">
        <v>8376</v>
      </c>
      <c r="I2053" t="s">
        <v>8377</v>
      </c>
      <c r="J2053" t="s">
        <v>8378</v>
      </c>
    </row>
    <row r="2054" spans="1:10" x14ac:dyDescent="0.25">
      <c r="A2054" t="s">
        <v>128</v>
      </c>
      <c r="B2054" s="1">
        <v>45739</v>
      </c>
      <c r="C2054" t="s">
        <v>236</v>
      </c>
      <c r="D2054" t="s">
        <v>8372</v>
      </c>
      <c r="E2054">
        <v>3.5</v>
      </c>
      <c r="F2054" t="s">
        <v>142</v>
      </c>
      <c r="G2054" t="s">
        <v>1997</v>
      </c>
      <c r="H2054" t="s">
        <v>8373</v>
      </c>
      <c r="I2054" t="s">
        <v>8374</v>
      </c>
      <c r="J2054" t="s">
        <v>8375</v>
      </c>
    </row>
    <row r="2055" spans="1:10" x14ac:dyDescent="0.25">
      <c r="A2055" t="s">
        <v>128</v>
      </c>
      <c r="B2055" s="1">
        <v>45733</v>
      </c>
      <c r="C2055" t="s">
        <v>231</v>
      </c>
      <c r="D2055" t="s">
        <v>733</v>
      </c>
      <c r="E2055">
        <v>3.5</v>
      </c>
      <c r="F2055" t="s">
        <v>156</v>
      </c>
      <c r="G2055" t="s">
        <v>1998</v>
      </c>
      <c r="H2055" t="s">
        <v>8423</v>
      </c>
      <c r="I2055" t="s">
        <v>8397</v>
      </c>
      <c r="J2055" t="s">
        <v>8424</v>
      </c>
    </row>
    <row r="2056" spans="1:10" x14ac:dyDescent="0.25">
      <c r="A2056" t="s">
        <v>128</v>
      </c>
      <c r="B2056" s="1">
        <v>45733</v>
      </c>
      <c r="C2056" t="s">
        <v>231</v>
      </c>
      <c r="D2056" t="s">
        <v>426</v>
      </c>
      <c r="E2056">
        <v>3.5</v>
      </c>
      <c r="F2056" t="s">
        <v>156</v>
      </c>
      <c r="G2056" t="s">
        <v>1998</v>
      </c>
      <c r="H2056" t="s">
        <v>8402</v>
      </c>
      <c r="I2056" t="s">
        <v>8403</v>
      </c>
      <c r="J2056" t="s">
        <v>8404</v>
      </c>
    </row>
    <row r="2057" spans="1:10" x14ac:dyDescent="0.25">
      <c r="A2057" t="s">
        <v>128</v>
      </c>
      <c r="B2057" s="1">
        <v>45733</v>
      </c>
      <c r="C2057" t="s">
        <v>231</v>
      </c>
      <c r="D2057" t="s">
        <v>442</v>
      </c>
      <c r="E2057">
        <v>3.5</v>
      </c>
      <c r="F2057" t="s">
        <v>156</v>
      </c>
      <c r="G2057" t="s">
        <v>1998</v>
      </c>
      <c r="H2057" t="s">
        <v>8399</v>
      </c>
      <c r="I2057" t="s">
        <v>8400</v>
      </c>
      <c r="J2057" t="s">
        <v>8401</v>
      </c>
    </row>
    <row r="2058" spans="1:10" x14ac:dyDescent="0.25">
      <c r="A2058" t="s">
        <v>128</v>
      </c>
      <c r="B2058" s="1">
        <v>45733</v>
      </c>
      <c r="C2058" t="s">
        <v>231</v>
      </c>
      <c r="D2058" t="s">
        <v>4459</v>
      </c>
      <c r="E2058">
        <v>3.5</v>
      </c>
      <c r="F2058" t="s">
        <v>156</v>
      </c>
      <c r="G2058" t="s">
        <v>1998</v>
      </c>
      <c r="H2058" t="s">
        <v>8405</v>
      </c>
      <c r="I2058" t="s">
        <v>8406</v>
      </c>
      <c r="J2058" t="s">
        <v>8407</v>
      </c>
    </row>
    <row r="2059" spans="1:10" x14ac:dyDescent="0.25">
      <c r="A2059" t="s">
        <v>128</v>
      </c>
      <c r="B2059" s="1">
        <v>45733</v>
      </c>
      <c r="C2059" t="s">
        <v>231</v>
      </c>
      <c r="D2059" t="s">
        <v>587</v>
      </c>
      <c r="E2059">
        <v>3.5</v>
      </c>
      <c r="F2059" t="s">
        <v>156</v>
      </c>
      <c r="G2059" t="s">
        <v>1998</v>
      </c>
      <c r="H2059" t="s">
        <v>8411</v>
      </c>
      <c r="I2059" t="s">
        <v>8412</v>
      </c>
      <c r="J2059" t="s">
        <v>8413</v>
      </c>
    </row>
    <row r="2060" spans="1:10" x14ac:dyDescent="0.25">
      <c r="A2060" t="s">
        <v>128</v>
      </c>
      <c r="B2060" s="1">
        <v>45733</v>
      </c>
      <c r="C2060" t="s">
        <v>231</v>
      </c>
      <c r="D2060" t="s">
        <v>616</v>
      </c>
      <c r="E2060">
        <v>3.5</v>
      </c>
      <c r="F2060" t="s">
        <v>156</v>
      </c>
      <c r="G2060" t="s">
        <v>1998</v>
      </c>
      <c r="H2060" t="s">
        <v>8428</v>
      </c>
      <c r="I2060" t="s">
        <v>8429</v>
      </c>
      <c r="J2060" t="s">
        <v>8430</v>
      </c>
    </row>
    <row r="2061" spans="1:10" x14ac:dyDescent="0.25">
      <c r="A2061" t="s">
        <v>128</v>
      </c>
      <c r="B2061" s="1">
        <v>45733</v>
      </c>
      <c r="C2061" t="s">
        <v>231</v>
      </c>
      <c r="D2061" t="s">
        <v>8414</v>
      </c>
      <c r="E2061">
        <v>3.5</v>
      </c>
      <c r="F2061" t="s">
        <v>156</v>
      </c>
      <c r="G2061" t="s">
        <v>1998</v>
      </c>
      <c r="H2061" t="s">
        <v>8415</v>
      </c>
      <c r="I2061" t="s">
        <v>8416</v>
      </c>
      <c r="J2061" t="s">
        <v>8417</v>
      </c>
    </row>
    <row r="2062" spans="1:10" x14ac:dyDescent="0.25">
      <c r="A2062" t="s">
        <v>128</v>
      </c>
      <c r="B2062" s="1">
        <v>45733</v>
      </c>
      <c r="C2062" t="s">
        <v>231</v>
      </c>
      <c r="D2062" t="s">
        <v>402</v>
      </c>
      <c r="E2062">
        <v>3.5</v>
      </c>
      <c r="F2062" t="s">
        <v>156</v>
      </c>
      <c r="G2062" t="s">
        <v>1998</v>
      </c>
      <c r="H2062" t="s">
        <v>8408</v>
      </c>
      <c r="I2062" t="s">
        <v>8409</v>
      </c>
      <c r="J2062" t="s">
        <v>8410</v>
      </c>
    </row>
    <row r="2063" spans="1:10" x14ac:dyDescent="0.25">
      <c r="A2063" t="s">
        <v>128</v>
      </c>
      <c r="B2063" s="1">
        <v>45733</v>
      </c>
      <c r="C2063" t="s">
        <v>231</v>
      </c>
      <c r="D2063" t="s">
        <v>271</v>
      </c>
      <c r="E2063">
        <v>3.5</v>
      </c>
      <c r="F2063" t="s">
        <v>156</v>
      </c>
      <c r="G2063" t="s">
        <v>1998</v>
      </c>
      <c r="H2063" t="s">
        <v>8396</v>
      </c>
      <c r="I2063" t="s">
        <v>8397</v>
      </c>
      <c r="J2063" t="s">
        <v>8398</v>
      </c>
    </row>
    <row r="2064" spans="1:10" x14ac:dyDescent="0.25">
      <c r="A2064" t="s">
        <v>128</v>
      </c>
      <c r="B2064" s="1">
        <v>45733</v>
      </c>
      <c r="C2064" t="s">
        <v>231</v>
      </c>
      <c r="D2064" t="s">
        <v>603</v>
      </c>
      <c r="E2064">
        <v>3.5</v>
      </c>
      <c r="F2064" t="s">
        <v>156</v>
      </c>
      <c r="G2064" t="s">
        <v>1998</v>
      </c>
      <c r="H2064" t="s">
        <v>8418</v>
      </c>
      <c r="I2064" t="s">
        <v>8397</v>
      </c>
      <c r="J2064" t="s">
        <v>8419</v>
      </c>
    </row>
    <row r="2065" spans="1:10" x14ac:dyDescent="0.25">
      <c r="A2065" t="s">
        <v>128</v>
      </c>
      <c r="B2065" s="1">
        <v>45733</v>
      </c>
      <c r="C2065" t="s">
        <v>231</v>
      </c>
      <c r="D2065" t="s">
        <v>542</v>
      </c>
      <c r="E2065">
        <v>3.5</v>
      </c>
      <c r="F2065" t="s">
        <v>156</v>
      </c>
      <c r="G2065" t="s">
        <v>1998</v>
      </c>
      <c r="H2065" t="s">
        <v>8425</v>
      </c>
      <c r="I2065" t="s">
        <v>8426</v>
      </c>
      <c r="J2065" t="s">
        <v>8427</v>
      </c>
    </row>
    <row r="2066" spans="1:10" x14ac:dyDescent="0.25">
      <c r="A2066" t="s">
        <v>128</v>
      </c>
      <c r="B2066" s="1">
        <v>45733</v>
      </c>
      <c r="C2066" t="s">
        <v>231</v>
      </c>
      <c r="D2066" t="s">
        <v>561</v>
      </c>
      <c r="E2066">
        <v>3.5</v>
      </c>
      <c r="F2066" t="s">
        <v>156</v>
      </c>
      <c r="G2066" t="s">
        <v>1998</v>
      </c>
      <c r="H2066" t="s">
        <v>8420</v>
      </c>
      <c r="I2066" t="s">
        <v>8421</v>
      </c>
      <c r="J2066" t="s">
        <v>8422</v>
      </c>
    </row>
    <row r="2067" spans="1:10" x14ac:dyDescent="0.25">
      <c r="A2067" t="s">
        <v>128</v>
      </c>
      <c r="B2067" s="1">
        <v>45734</v>
      </c>
      <c r="C2067" t="s">
        <v>231</v>
      </c>
      <c r="D2067" t="s">
        <v>755</v>
      </c>
      <c r="E2067">
        <v>3.5</v>
      </c>
      <c r="F2067" t="s">
        <v>156</v>
      </c>
      <c r="G2067" t="s">
        <v>1999</v>
      </c>
      <c r="H2067" t="s">
        <v>8431</v>
      </c>
      <c r="I2067" t="s">
        <v>8432</v>
      </c>
      <c r="J2067" t="s">
        <v>8433</v>
      </c>
    </row>
    <row r="2068" spans="1:10" x14ac:dyDescent="0.25">
      <c r="A2068" t="s">
        <v>128</v>
      </c>
      <c r="B2068" s="1">
        <v>45734</v>
      </c>
      <c r="C2068" t="s">
        <v>231</v>
      </c>
      <c r="D2068" t="s">
        <v>8434</v>
      </c>
      <c r="E2068">
        <v>3.5</v>
      </c>
      <c r="F2068" t="s">
        <v>156</v>
      </c>
      <c r="G2068" t="s">
        <v>1999</v>
      </c>
      <c r="H2068" t="s">
        <v>8435</v>
      </c>
      <c r="I2068" t="s">
        <v>8436</v>
      </c>
      <c r="J2068" t="s">
        <v>8437</v>
      </c>
    </row>
    <row r="2069" spans="1:10" x14ac:dyDescent="0.25">
      <c r="A2069" t="s">
        <v>128</v>
      </c>
      <c r="B2069" s="1">
        <v>45734</v>
      </c>
      <c r="C2069" t="s">
        <v>231</v>
      </c>
      <c r="D2069" t="s">
        <v>519</v>
      </c>
      <c r="E2069">
        <v>3.5</v>
      </c>
      <c r="F2069" t="s">
        <v>156</v>
      </c>
      <c r="G2069" t="s">
        <v>1999</v>
      </c>
      <c r="H2069" t="s">
        <v>8442</v>
      </c>
      <c r="I2069" t="s">
        <v>8443</v>
      </c>
      <c r="J2069" t="s">
        <v>8444</v>
      </c>
    </row>
    <row r="2070" spans="1:10" x14ac:dyDescent="0.25">
      <c r="A2070" t="s">
        <v>128</v>
      </c>
      <c r="B2070" s="1">
        <v>45734</v>
      </c>
      <c r="C2070" t="s">
        <v>231</v>
      </c>
      <c r="D2070" t="s">
        <v>8438</v>
      </c>
      <c r="E2070">
        <v>3.5</v>
      </c>
      <c r="F2070" t="s">
        <v>156</v>
      </c>
      <c r="G2070" t="s">
        <v>1999</v>
      </c>
      <c r="H2070" t="s">
        <v>8439</v>
      </c>
      <c r="I2070" t="s">
        <v>8440</v>
      </c>
      <c r="J2070" t="s">
        <v>8441</v>
      </c>
    </row>
    <row r="2071" spans="1:10" x14ac:dyDescent="0.25">
      <c r="A2071" t="s">
        <v>128</v>
      </c>
      <c r="B2071" s="1">
        <v>45734</v>
      </c>
      <c r="C2071" t="s">
        <v>231</v>
      </c>
      <c r="D2071" t="s">
        <v>1557</v>
      </c>
      <c r="E2071">
        <v>3.5</v>
      </c>
      <c r="F2071" t="s">
        <v>156</v>
      </c>
      <c r="G2071" t="s">
        <v>1999</v>
      </c>
      <c r="H2071" t="s">
        <v>8445</v>
      </c>
      <c r="I2071" t="s">
        <v>8446</v>
      </c>
      <c r="J2071" t="s">
        <v>8447</v>
      </c>
    </row>
    <row r="2072" spans="1:10" x14ac:dyDescent="0.25">
      <c r="A2072" t="s">
        <v>128</v>
      </c>
      <c r="B2072" s="1">
        <v>45735</v>
      </c>
      <c r="C2072" t="s">
        <v>231</v>
      </c>
      <c r="D2072" t="s">
        <v>268</v>
      </c>
      <c r="E2072">
        <v>3.5</v>
      </c>
      <c r="F2072" t="s">
        <v>156</v>
      </c>
      <c r="G2072" t="s">
        <v>2000</v>
      </c>
      <c r="H2072" t="s">
        <v>8451</v>
      </c>
      <c r="I2072" t="s">
        <v>8454</v>
      </c>
      <c r="J2072" t="s">
        <v>8455</v>
      </c>
    </row>
    <row r="2073" spans="1:10" x14ac:dyDescent="0.25">
      <c r="A2073" t="s">
        <v>128</v>
      </c>
      <c r="B2073" s="1">
        <v>45735</v>
      </c>
      <c r="C2073" t="s">
        <v>231</v>
      </c>
      <c r="D2073" t="s">
        <v>1537</v>
      </c>
      <c r="E2073">
        <v>3.5</v>
      </c>
      <c r="F2073" t="s">
        <v>156</v>
      </c>
      <c r="G2073" t="s">
        <v>2000</v>
      </c>
      <c r="H2073" t="s">
        <v>8451</v>
      </c>
      <c r="I2073" t="s">
        <v>8452</v>
      </c>
      <c r="J2073" t="s">
        <v>8453</v>
      </c>
    </row>
    <row r="2074" spans="1:10" x14ac:dyDescent="0.25">
      <c r="A2074" t="s">
        <v>128</v>
      </c>
      <c r="B2074" s="1">
        <v>45735</v>
      </c>
      <c r="C2074" t="s">
        <v>231</v>
      </c>
      <c r="D2074" t="s">
        <v>541</v>
      </c>
      <c r="E2074">
        <v>3.5</v>
      </c>
      <c r="F2074" t="s">
        <v>156</v>
      </c>
      <c r="G2074" t="s">
        <v>2000</v>
      </c>
      <c r="H2074" t="s">
        <v>8467</v>
      </c>
      <c r="I2074" t="s">
        <v>8468</v>
      </c>
      <c r="J2074" t="s">
        <v>8469</v>
      </c>
    </row>
    <row r="2075" spans="1:10" x14ac:dyDescent="0.25">
      <c r="A2075" t="s">
        <v>128</v>
      </c>
      <c r="B2075" s="1">
        <v>45735</v>
      </c>
      <c r="C2075" t="s">
        <v>231</v>
      </c>
      <c r="D2075" t="s">
        <v>722</v>
      </c>
      <c r="E2075">
        <v>3.5</v>
      </c>
      <c r="F2075" t="s">
        <v>156</v>
      </c>
      <c r="G2075" t="s">
        <v>2000</v>
      </c>
      <c r="H2075" t="s">
        <v>8456</v>
      </c>
      <c r="I2075" t="s">
        <v>8457</v>
      </c>
      <c r="J2075" t="s">
        <v>8458</v>
      </c>
    </row>
    <row r="2076" spans="1:10" x14ac:dyDescent="0.25">
      <c r="A2076" t="s">
        <v>128</v>
      </c>
      <c r="B2076" s="1">
        <v>45735</v>
      </c>
      <c r="C2076" t="s">
        <v>231</v>
      </c>
      <c r="D2076" t="s">
        <v>764</v>
      </c>
      <c r="E2076">
        <v>3.5</v>
      </c>
      <c r="F2076" t="s">
        <v>156</v>
      </c>
      <c r="G2076" t="s">
        <v>2000</v>
      </c>
      <c r="H2076" t="s">
        <v>8459</v>
      </c>
      <c r="I2076" t="s">
        <v>8460</v>
      </c>
      <c r="J2076" t="s">
        <v>8461</v>
      </c>
    </row>
    <row r="2077" spans="1:10" x14ac:dyDescent="0.25">
      <c r="A2077" t="s">
        <v>128</v>
      </c>
      <c r="B2077" s="1">
        <v>45735</v>
      </c>
      <c r="C2077" t="s">
        <v>231</v>
      </c>
      <c r="D2077" t="s">
        <v>643</v>
      </c>
      <c r="E2077">
        <v>3.5</v>
      </c>
      <c r="F2077" t="s">
        <v>156</v>
      </c>
      <c r="G2077" t="s">
        <v>2000</v>
      </c>
      <c r="H2077" t="s">
        <v>8462</v>
      </c>
      <c r="I2077" t="s">
        <v>8452</v>
      </c>
      <c r="J2077" t="s">
        <v>8463</v>
      </c>
    </row>
    <row r="2078" spans="1:10" x14ac:dyDescent="0.25">
      <c r="A2078" t="s">
        <v>128</v>
      </c>
      <c r="B2078" s="1">
        <v>45735</v>
      </c>
      <c r="C2078" t="s">
        <v>231</v>
      </c>
      <c r="D2078" t="s">
        <v>3480</v>
      </c>
      <c r="E2078">
        <v>3.5</v>
      </c>
      <c r="F2078" t="s">
        <v>156</v>
      </c>
      <c r="G2078" t="s">
        <v>2000</v>
      </c>
      <c r="H2078" t="s">
        <v>8464</v>
      </c>
      <c r="I2078" t="s">
        <v>8465</v>
      </c>
      <c r="J2078" t="s">
        <v>8466</v>
      </c>
    </row>
    <row r="2079" spans="1:10" x14ac:dyDescent="0.25">
      <c r="A2079" t="s">
        <v>128</v>
      </c>
      <c r="B2079" s="1">
        <v>45735</v>
      </c>
      <c r="C2079" t="s">
        <v>231</v>
      </c>
      <c r="D2079" t="s">
        <v>531</v>
      </c>
      <c r="E2079">
        <v>3.5</v>
      </c>
      <c r="F2079" t="s">
        <v>156</v>
      </c>
      <c r="G2079" t="s">
        <v>2000</v>
      </c>
      <c r="H2079" t="s">
        <v>8448</v>
      </c>
      <c r="I2079" t="s">
        <v>8449</v>
      </c>
      <c r="J2079" t="s">
        <v>8450</v>
      </c>
    </row>
    <row r="2080" spans="1:10" x14ac:dyDescent="0.25">
      <c r="A2080" t="s">
        <v>128</v>
      </c>
      <c r="B2080" s="1">
        <v>45736</v>
      </c>
      <c r="C2080" t="s">
        <v>231</v>
      </c>
      <c r="D2080" t="s">
        <v>8470</v>
      </c>
      <c r="E2080">
        <v>3.5</v>
      </c>
      <c r="F2080" t="s">
        <v>156</v>
      </c>
      <c r="G2080" t="s">
        <v>2001</v>
      </c>
      <c r="H2080" t="s">
        <v>8479</v>
      </c>
      <c r="I2080" t="s">
        <v>8480</v>
      </c>
      <c r="J2080" t="s">
        <v>8481</v>
      </c>
    </row>
    <row r="2081" spans="1:10" x14ac:dyDescent="0.25">
      <c r="A2081" t="s">
        <v>128</v>
      </c>
      <c r="B2081" s="1">
        <v>45736</v>
      </c>
      <c r="C2081" t="s">
        <v>231</v>
      </c>
      <c r="D2081" t="s">
        <v>8470</v>
      </c>
      <c r="E2081">
        <v>3.5</v>
      </c>
      <c r="F2081" t="s">
        <v>156</v>
      </c>
      <c r="G2081" t="s">
        <v>2001</v>
      </c>
      <c r="H2081" t="s">
        <v>8471</v>
      </c>
      <c r="I2081" t="s">
        <v>8472</v>
      </c>
      <c r="J2081" t="s">
        <v>8473</v>
      </c>
    </row>
    <row r="2082" spans="1:10" x14ac:dyDescent="0.25">
      <c r="A2082" t="s">
        <v>128</v>
      </c>
      <c r="B2082" s="1">
        <v>45736</v>
      </c>
      <c r="C2082" t="s">
        <v>231</v>
      </c>
      <c r="D2082" t="s">
        <v>8482</v>
      </c>
      <c r="E2082">
        <v>3.5</v>
      </c>
      <c r="F2082" t="s">
        <v>156</v>
      </c>
      <c r="G2082" t="s">
        <v>2001</v>
      </c>
      <c r="H2082" t="s">
        <v>8483</v>
      </c>
      <c r="I2082" t="s">
        <v>8484</v>
      </c>
      <c r="J2082" t="s">
        <v>8485</v>
      </c>
    </row>
    <row r="2083" spans="1:10" x14ac:dyDescent="0.25">
      <c r="A2083" t="s">
        <v>128</v>
      </c>
      <c r="B2083" s="1">
        <v>45736</v>
      </c>
      <c r="C2083" t="s">
        <v>231</v>
      </c>
      <c r="D2083" t="s">
        <v>1557</v>
      </c>
      <c r="E2083">
        <v>3.5</v>
      </c>
      <c r="F2083" t="s">
        <v>156</v>
      </c>
      <c r="G2083" t="s">
        <v>2001</v>
      </c>
      <c r="H2083" t="s">
        <v>8489</v>
      </c>
      <c r="I2083" t="s">
        <v>8490</v>
      </c>
      <c r="J2083" t="s">
        <v>8491</v>
      </c>
    </row>
    <row r="2084" spans="1:10" x14ac:dyDescent="0.25">
      <c r="A2084" t="s">
        <v>128</v>
      </c>
      <c r="B2084" s="1">
        <v>45736</v>
      </c>
      <c r="C2084" t="s">
        <v>231</v>
      </c>
      <c r="D2084" t="s">
        <v>3239</v>
      </c>
      <c r="E2084">
        <v>3.5</v>
      </c>
      <c r="F2084" t="s">
        <v>156</v>
      </c>
      <c r="G2084" t="s">
        <v>2001</v>
      </c>
      <c r="H2084" t="s">
        <v>8477</v>
      </c>
      <c r="I2084" t="s">
        <v>8350</v>
      </c>
      <c r="J2084" t="s">
        <v>8478</v>
      </c>
    </row>
    <row r="2085" spans="1:10" x14ac:dyDescent="0.25">
      <c r="A2085" t="s">
        <v>128</v>
      </c>
      <c r="B2085" s="1">
        <v>45736</v>
      </c>
      <c r="C2085" t="s">
        <v>231</v>
      </c>
      <c r="D2085" t="s">
        <v>514</v>
      </c>
      <c r="E2085">
        <v>0</v>
      </c>
      <c r="F2085" t="s">
        <v>156</v>
      </c>
      <c r="G2085" t="s">
        <v>2001</v>
      </c>
      <c r="H2085" t="s">
        <v>8486</v>
      </c>
      <c r="I2085" t="s">
        <v>8487</v>
      </c>
      <c r="J2085" t="s">
        <v>8488</v>
      </c>
    </row>
    <row r="2086" spans="1:10" x14ac:dyDescent="0.25">
      <c r="A2086" t="s">
        <v>128</v>
      </c>
      <c r="B2086" s="1">
        <v>45736</v>
      </c>
      <c r="C2086" t="s">
        <v>231</v>
      </c>
      <c r="D2086" t="s">
        <v>631</v>
      </c>
      <c r="E2086">
        <v>3.5</v>
      </c>
      <c r="F2086" t="s">
        <v>156</v>
      </c>
      <c r="G2086" t="s">
        <v>2001</v>
      </c>
      <c r="H2086" t="s">
        <v>8474</v>
      </c>
      <c r="I2086" t="s">
        <v>8475</v>
      </c>
      <c r="J2086" t="s">
        <v>8476</v>
      </c>
    </row>
    <row r="2087" spans="1:10" x14ac:dyDescent="0.25">
      <c r="A2087" t="s">
        <v>128</v>
      </c>
      <c r="B2087" s="1">
        <v>45737</v>
      </c>
      <c r="C2087" t="s">
        <v>231</v>
      </c>
      <c r="D2087" t="s">
        <v>8500</v>
      </c>
      <c r="E2087">
        <v>3.5</v>
      </c>
      <c r="F2087" t="s">
        <v>156</v>
      </c>
      <c r="G2087" t="s">
        <v>2002</v>
      </c>
      <c r="H2087" t="s">
        <v>8501</v>
      </c>
      <c r="I2087" t="s">
        <v>8502</v>
      </c>
      <c r="J2087" t="s">
        <v>8503</v>
      </c>
    </row>
    <row r="2088" spans="1:10" x14ac:dyDescent="0.25">
      <c r="A2088" t="s">
        <v>128</v>
      </c>
      <c r="B2088" s="1">
        <v>45737</v>
      </c>
      <c r="C2088" t="s">
        <v>231</v>
      </c>
      <c r="D2088" t="s">
        <v>289</v>
      </c>
      <c r="E2088">
        <v>3.5</v>
      </c>
      <c r="F2088" t="s">
        <v>156</v>
      </c>
      <c r="G2088" t="s">
        <v>2002</v>
      </c>
      <c r="H2088" t="s">
        <v>8513</v>
      </c>
      <c r="I2088" t="s">
        <v>8514</v>
      </c>
      <c r="J2088" t="s">
        <v>8515</v>
      </c>
    </row>
    <row r="2089" spans="1:10" x14ac:dyDescent="0.25">
      <c r="A2089" t="s">
        <v>128</v>
      </c>
      <c r="B2089" s="1">
        <v>45737</v>
      </c>
      <c r="C2089" t="s">
        <v>231</v>
      </c>
      <c r="D2089" t="s">
        <v>1577</v>
      </c>
      <c r="E2089">
        <v>3.5</v>
      </c>
      <c r="F2089" t="s">
        <v>156</v>
      </c>
      <c r="G2089" t="s">
        <v>2002</v>
      </c>
      <c r="H2089" t="s">
        <v>8507</v>
      </c>
      <c r="I2089" t="s">
        <v>8508</v>
      </c>
      <c r="J2089" t="s">
        <v>8509</v>
      </c>
    </row>
    <row r="2090" spans="1:10" x14ac:dyDescent="0.25">
      <c r="A2090" t="s">
        <v>128</v>
      </c>
      <c r="B2090" s="1">
        <v>45737</v>
      </c>
      <c r="C2090" t="s">
        <v>231</v>
      </c>
      <c r="D2090" t="s">
        <v>657</v>
      </c>
      <c r="E2090">
        <v>3.5</v>
      </c>
      <c r="F2090" t="s">
        <v>156</v>
      </c>
      <c r="G2090" t="s">
        <v>2002</v>
      </c>
      <c r="H2090" t="s">
        <v>8492</v>
      </c>
      <c r="I2090" t="s">
        <v>8493</v>
      </c>
      <c r="J2090" t="s">
        <v>8494</v>
      </c>
    </row>
    <row r="2091" spans="1:10" x14ac:dyDescent="0.25">
      <c r="A2091" t="s">
        <v>128</v>
      </c>
      <c r="B2091" s="1">
        <v>45737</v>
      </c>
      <c r="C2091" t="s">
        <v>231</v>
      </c>
      <c r="D2091" t="s">
        <v>702</v>
      </c>
      <c r="E2091">
        <v>3.5</v>
      </c>
      <c r="F2091" t="s">
        <v>156</v>
      </c>
      <c r="G2091" t="s">
        <v>2002</v>
      </c>
      <c r="H2091" t="s">
        <v>8495</v>
      </c>
      <c r="I2091" t="s">
        <v>8496</v>
      </c>
      <c r="J2091" t="s">
        <v>8496</v>
      </c>
    </row>
    <row r="2092" spans="1:10" x14ac:dyDescent="0.25">
      <c r="A2092" t="s">
        <v>128</v>
      </c>
      <c r="B2092" s="1">
        <v>45737</v>
      </c>
      <c r="C2092" t="s">
        <v>231</v>
      </c>
      <c r="D2092" t="s">
        <v>806</v>
      </c>
      <c r="E2092">
        <v>3.5</v>
      </c>
      <c r="F2092" t="s">
        <v>156</v>
      </c>
      <c r="G2092" t="s">
        <v>2002</v>
      </c>
      <c r="H2092" t="s">
        <v>8497</v>
      </c>
      <c r="I2092" t="s">
        <v>8498</v>
      </c>
      <c r="J2092" t="s">
        <v>8499</v>
      </c>
    </row>
    <row r="2093" spans="1:10" x14ac:dyDescent="0.25">
      <c r="A2093" t="s">
        <v>128</v>
      </c>
      <c r="B2093" s="1">
        <v>45737</v>
      </c>
      <c r="C2093" t="s">
        <v>231</v>
      </c>
      <c r="D2093" t="s">
        <v>531</v>
      </c>
      <c r="E2093">
        <v>3.5</v>
      </c>
      <c r="F2093" t="s">
        <v>156</v>
      </c>
      <c r="G2093" t="s">
        <v>2002</v>
      </c>
      <c r="H2093" t="s">
        <v>8510</v>
      </c>
      <c r="I2093" t="s">
        <v>8511</v>
      </c>
      <c r="J2093" t="s">
        <v>8512</v>
      </c>
    </row>
    <row r="2094" spans="1:10" x14ac:dyDescent="0.25">
      <c r="A2094" t="s">
        <v>128</v>
      </c>
      <c r="B2094" s="1">
        <v>45737</v>
      </c>
      <c r="C2094" t="s">
        <v>231</v>
      </c>
      <c r="D2094" t="s">
        <v>288</v>
      </c>
      <c r="E2094">
        <v>3.5</v>
      </c>
      <c r="F2094" t="s">
        <v>156</v>
      </c>
      <c r="G2094" t="s">
        <v>2002</v>
      </c>
      <c r="H2094" t="s">
        <v>8516</v>
      </c>
      <c r="I2094" t="s">
        <v>8517</v>
      </c>
      <c r="J2094" t="s">
        <v>8518</v>
      </c>
    </row>
    <row r="2095" spans="1:10" x14ac:dyDescent="0.25">
      <c r="A2095" t="s">
        <v>128</v>
      </c>
      <c r="B2095" s="1">
        <v>45737</v>
      </c>
      <c r="C2095" t="s">
        <v>231</v>
      </c>
      <c r="D2095" t="s">
        <v>560</v>
      </c>
      <c r="E2095">
        <v>3.5</v>
      </c>
      <c r="F2095" t="s">
        <v>156</v>
      </c>
      <c r="G2095" t="s">
        <v>2002</v>
      </c>
      <c r="H2095" t="s">
        <v>8504</v>
      </c>
      <c r="I2095" t="s">
        <v>8505</v>
      </c>
      <c r="J2095" t="s">
        <v>8506</v>
      </c>
    </row>
    <row r="2096" spans="1:10" x14ac:dyDescent="0.25">
      <c r="A2096" t="s">
        <v>128</v>
      </c>
      <c r="B2096" s="1">
        <v>45733</v>
      </c>
      <c r="C2096" t="s">
        <v>229</v>
      </c>
      <c r="D2096" t="s">
        <v>892</v>
      </c>
      <c r="E2096">
        <v>3.5</v>
      </c>
      <c r="F2096" t="s">
        <v>156</v>
      </c>
      <c r="G2096" t="s">
        <v>2003</v>
      </c>
      <c r="H2096" t="s">
        <v>8525</v>
      </c>
      <c r="I2096" t="s">
        <v>8526</v>
      </c>
      <c r="J2096" t="s">
        <v>8527</v>
      </c>
    </row>
    <row r="2097" spans="1:10" x14ac:dyDescent="0.25">
      <c r="A2097" t="s">
        <v>128</v>
      </c>
      <c r="B2097" s="1">
        <v>45733</v>
      </c>
      <c r="C2097" t="s">
        <v>229</v>
      </c>
      <c r="D2097" t="s">
        <v>358</v>
      </c>
      <c r="E2097">
        <v>3.5</v>
      </c>
      <c r="F2097" t="s">
        <v>156</v>
      </c>
      <c r="G2097" t="s">
        <v>2003</v>
      </c>
      <c r="H2097" t="s">
        <v>7240</v>
      </c>
      <c r="I2097" t="s">
        <v>8534</v>
      </c>
      <c r="J2097" t="s">
        <v>8535</v>
      </c>
    </row>
    <row r="2098" spans="1:10" x14ac:dyDescent="0.25">
      <c r="A2098" t="s">
        <v>128</v>
      </c>
      <c r="B2098" s="1">
        <v>45733</v>
      </c>
      <c r="C2098" t="s">
        <v>229</v>
      </c>
      <c r="D2098" t="s">
        <v>474</v>
      </c>
      <c r="E2098">
        <v>3.5</v>
      </c>
      <c r="F2098" t="s">
        <v>156</v>
      </c>
      <c r="G2098" t="s">
        <v>2003</v>
      </c>
      <c r="H2098" t="s">
        <v>8538</v>
      </c>
      <c r="I2098" t="s">
        <v>8532</v>
      </c>
      <c r="J2098" t="s">
        <v>8539</v>
      </c>
    </row>
    <row r="2099" spans="1:10" x14ac:dyDescent="0.25">
      <c r="A2099" t="s">
        <v>128</v>
      </c>
      <c r="B2099" s="1">
        <v>45733</v>
      </c>
      <c r="C2099" t="s">
        <v>229</v>
      </c>
      <c r="D2099" t="s">
        <v>550</v>
      </c>
      <c r="E2099">
        <v>3.5</v>
      </c>
      <c r="F2099" t="s">
        <v>156</v>
      </c>
      <c r="G2099" t="s">
        <v>2003</v>
      </c>
      <c r="H2099" t="s">
        <v>8536</v>
      </c>
      <c r="I2099" t="s">
        <v>8532</v>
      </c>
      <c r="J2099" t="s">
        <v>8537</v>
      </c>
    </row>
    <row r="2100" spans="1:10" x14ac:dyDescent="0.25">
      <c r="A2100" t="s">
        <v>128</v>
      </c>
      <c r="B2100" s="1">
        <v>45733</v>
      </c>
      <c r="C2100" t="s">
        <v>229</v>
      </c>
      <c r="D2100" t="s">
        <v>207</v>
      </c>
      <c r="E2100">
        <v>3.5</v>
      </c>
      <c r="F2100" t="s">
        <v>156</v>
      </c>
      <c r="G2100" t="s">
        <v>2003</v>
      </c>
      <c r="H2100" t="s">
        <v>8528</v>
      </c>
      <c r="I2100" t="s">
        <v>8529</v>
      </c>
      <c r="J2100" t="s">
        <v>8530</v>
      </c>
    </row>
    <row r="2101" spans="1:10" x14ac:dyDescent="0.25">
      <c r="A2101" t="s">
        <v>128</v>
      </c>
      <c r="B2101" s="1">
        <v>45733</v>
      </c>
      <c r="C2101" t="s">
        <v>229</v>
      </c>
      <c r="D2101" t="s">
        <v>8540</v>
      </c>
      <c r="E2101">
        <v>3.5</v>
      </c>
      <c r="F2101" t="s">
        <v>156</v>
      </c>
      <c r="G2101" t="s">
        <v>2003</v>
      </c>
      <c r="H2101" t="s">
        <v>8541</v>
      </c>
      <c r="I2101" t="s">
        <v>8542</v>
      </c>
      <c r="J2101" t="s">
        <v>8543</v>
      </c>
    </row>
    <row r="2102" spans="1:10" x14ac:dyDescent="0.25">
      <c r="A2102" t="s">
        <v>128</v>
      </c>
      <c r="B2102" s="1">
        <v>45733</v>
      </c>
      <c r="C2102" t="s">
        <v>229</v>
      </c>
      <c r="D2102" t="s">
        <v>1490</v>
      </c>
      <c r="E2102">
        <v>3.5</v>
      </c>
      <c r="F2102" t="s">
        <v>156</v>
      </c>
      <c r="G2102" t="s">
        <v>2003</v>
      </c>
      <c r="H2102" t="s">
        <v>8519</v>
      </c>
      <c r="I2102" t="s">
        <v>8520</v>
      </c>
      <c r="J2102" t="s">
        <v>8521</v>
      </c>
    </row>
    <row r="2103" spans="1:10" x14ac:dyDescent="0.25">
      <c r="A2103" t="s">
        <v>128</v>
      </c>
      <c r="B2103" s="1">
        <v>45733</v>
      </c>
      <c r="C2103" t="s">
        <v>229</v>
      </c>
      <c r="D2103" t="s">
        <v>555</v>
      </c>
      <c r="E2103">
        <v>3.5</v>
      </c>
      <c r="F2103" t="s">
        <v>156</v>
      </c>
      <c r="G2103" t="s">
        <v>2003</v>
      </c>
      <c r="H2103" t="s">
        <v>8531</v>
      </c>
      <c r="I2103" t="s">
        <v>8532</v>
      </c>
      <c r="J2103" t="s">
        <v>8533</v>
      </c>
    </row>
    <row r="2104" spans="1:10" x14ac:dyDescent="0.25">
      <c r="A2104" t="s">
        <v>128</v>
      </c>
      <c r="B2104" s="1">
        <v>45733</v>
      </c>
      <c r="C2104" t="s">
        <v>229</v>
      </c>
      <c r="D2104" t="s">
        <v>1512</v>
      </c>
      <c r="E2104">
        <v>3.5</v>
      </c>
      <c r="F2104" t="s">
        <v>156</v>
      </c>
      <c r="G2104" t="s">
        <v>2003</v>
      </c>
      <c r="H2104" t="s">
        <v>8522</v>
      </c>
      <c r="I2104" t="s">
        <v>8523</v>
      </c>
      <c r="J2104" t="s">
        <v>8524</v>
      </c>
    </row>
    <row r="2105" spans="1:10" x14ac:dyDescent="0.25">
      <c r="A2105" t="s">
        <v>128</v>
      </c>
      <c r="B2105" s="1">
        <v>45734</v>
      </c>
      <c r="C2105" t="s">
        <v>229</v>
      </c>
      <c r="D2105" t="s">
        <v>1553</v>
      </c>
      <c r="E2105">
        <v>3.5</v>
      </c>
      <c r="F2105" t="s">
        <v>156</v>
      </c>
      <c r="G2105" t="s">
        <v>2004</v>
      </c>
      <c r="H2105" t="s">
        <v>8558</v>
      </c>
      <c r="I2105" t="s">
        <v>8559</v>
      </c>
      <c r="J2105" t="s">
        <v>8560</v>
      </c>
    </row>
    <row r="2106" spans="1:10" x14ac:dyDescent="0.25">
      <c r="A2106" t="s">
        <v>128</v>
      </c>
      <c r="B2106" s="1">
        <v>45734</v>
      </c>
      <c r="C2106" t="s">
        <v>229</v>
      </c>
      <c r="D2106" t="s">
        <v>1656</v>
      </c>
      <c r="E2106">
        <v>3.5</v>
      </c>
      <c r="F2106" t="s">
        <v>156</v>
      </c>
      <c r="G2106" t="s">
        <v>2004</v>
      </c>
      <c r="H2106" t="s">
        <v>8446</v>
      </c>
      <c r="I2106" t="s">
        <v>8544</v>
      </c>
      <c r="J2106" t="s">
        <v>8545</v>
      </c>
    </row>
    <row r="2107" spans="1:10" x14ac:dyDescent="0.25">
      <c r="A2107" t="s">
        <v>128</v>
      </c>
      <c r="B2107" s="1">
        <v>45734</v>
      </c>
      <c r="C2107" t="s">
        <v>229</v>
      </c>
      <c r="D2107" t="s">
        <v>581</v>
      </c>
      <c r="E2107">
        <v>3.5</v>
      </c>
      <c r="F2107" t="s">
        <v>156</v>
      </c>
      <c r="G2107" t="s">
        <v>2004</v>
      </c>
      <c r="H2107" t="s">
        <v>8546</v>
      </c>
      <c r="I2107" t="s">
        <v>8544</v>
      </c>
      <c r="J2107" t="s">
        <v>8547</v>
      </c>
    </row>
    <row r="2108" spans="1:10" x14ac:dyDescent="0.25">
      <c r="A2108" t="s">
        <v>128</v>
      </c>
      <c r="B2108" s="1">
        <v>45734</v>
      </c>
      <c r="C2108" t="s">
        <v>229</v>
      </c>
      <c r="D2108" t="s">
        <v>712</v>
      </c>
      <c r="E2108">
        <v>3.5</v>
      </c>
      <c r="F2108" t="s">
        <v>156</v>
      </c>
      <c r="G2108" t="s">
        <v>2004</v>
      </c>
      <c r="H2108" t="s">
        <v>8552</v>
      </c>
      <c r="I2108" t="s">
        <v>8553</v>
      </c>
      <c r="J2108" t="s">
        <v>8554</v>
      </c>
    </row>
    <row r="2109" spans="1:10" x14ac:dyDescent="0.25">
      <c r="A2109" t="s">
        <v>128</v>
      </c>
      <c r="B2109" s="1">
        <v>45734</v>
      </c>
      <c r="C2109" t="s">
        <v>229</v>
      </c>
      <c r="D2109" t="s">
        <v>919</v>
      </c>
      <c r="E2109">
        <v>3.5</v>
      </c>
      <c r="F2109" t="s">
        <v>156</v>
      </c>
      <c r="G2109" t="s">
        <v>2004</v>
      </c>
      <c r="H2109" t="s">
        <v>8565</v>
      </c>
      <c r="I2109" t="s">
        <v>8566</v>
      </c>
      <c r="J2109" t="s">
        <v>8566</v>
      </c>
    </row>
    <row r="2110" spans="1:10" x14ac:dyDescent="0.25">
      <c r="A2110" t="s">
        <v>128</v>
      </c>
      <c r="B2110" s="1">
        <v>45734</v>
      </c>
      <c r="C2110" t="s">
        <v>229</v>
      </c>
      <c r="D2110" t="s">
        <v>6809</v>
      </c>
      <c r="E2110">
        <v>3.5</v>
      </c>
      <c r="F2110" t="s">
        <v>156</v>
      </c>
      <c r="G2110" t="s">
        <v>2004</v>
      </c>
      <c r="H2110" t="s">
        <v>8555</v>
      </c>
      <c r="I2110" t="s">
        <v>8556</v>
      </c>
      <c r="J2110" t="s">
        <v>8557</v>
      </c>
    </row>
    <row r="2111" spans="1:10" x14ac:dyDescent="0.25">
      <c r="A2111" t="s">
        <v>128</v>
      </c>
      <c r="B2111" s="1">
        <v>45734</v>
      </c>
      <c r="C2111" t="s">
        <v>229</v>
      </c>
      <c r="D2111" t="s">
        <v>8561</v>
      </c>
      <c r="E2111">
        <v>3.5</v>
      </c>
      <c r="F2111" t="s">
        <v>156</v>
      </c>
      <c r="G2111" t="s">
        <v>2004</v>
      </c>
      <c r="H2111" t="s">
        <v>8562</v>
      </c>
      <c r="I2111" t="s">
        <v>8563</v>
      </c>
      <c r="J2111" t="s">
        <v>8564</v>
      </c>
    </row>
    <row r="2112" spans="1:10" x14ac:dyDescent="0.25">
      <c r="A2112" t="s">
        <v>128</v>
      </c>
      <c r="B2112" s="1">
        <v>45734</v>
      </c>
      <c r="C2112" t="s">
        <v>229</v>
      </c>
      <c r="D2112" t="s">
        <v>8548</v>
      </c>
      <c r="E2112">
        <v>3.5</v>
      </c>
      <c r="F2112" t="s">
        <v>156</v>
      </c>
      <c r="G2112" t="s">
        <v>2004</v>
      </c>
      <c r="H2112" t="s">
        <v>8549</v>
      </c>
      <c r="I2112" t="s">
        <v>8550</v>
      </c>
      <c r="J2112" t="s">
        <v>8551</v>
      </c>
    </row>
    <row r="2113" spans="1:10" x14ac:dyDescent="0.25">
      <c r="A2113" t="s">
        <v>128</v>
      </c>
      <c r="B2113" s="1">
        <v>45735</v>
      </c>
      <c r="C2113" t="s">
        <v>229</v>
      </c>
      <c r="D2113" t="s">
        <v>865</v>
      </c>
      <c r="E2113">
        <v>3.5</v>
      </c>
      <c r="F2113" t="s">
        <v>156</v>
      </c>
      <c r="G2113" t="s">
        <v>2005</v>
      </c>
      <c r="H2113" t="s">
        <v>8567</v>
      </c>
      <c r="I2113" t="s">
        <v>8568</v>
      </c>
      <c r="J2113" t="s">
        <v>8569</v>
      </c>
    </row>
    <row r="2114" spans="1:10" x14ac:dyDescent="0.25">
      <c r="A2114" t="s">
        <v>128</v>
      </c>
      <c r="B2114" s="1">
        <v>45735</v>
      </c>
      <c r="C2114" t="s">
        <v>229</v>
      </c>
      <c r="D2114" t="s">
        <v>693</v>
      </c>
      <c r="E2114">
        <v>3.5</v>
      </c>
      <c r="F2114" t="s">
        <v>156</v>
      </c>
      <c r="G2114" t="s">
        <v>2005</v>
      </c>
      <c r="H2114" t="s">
        <v>8574</v>
      </c>
      <c r="I2114" t="s">
        <v>8575</v>
      </c>
      <c r="J2114" t="s">
        <v>8576</v>
      </c>
    </row>
    <row r="2115" spans="1:10" x14ac:dyDescent="0.25">
      <c r="A2115" t="s">
        <v>128</v>
      </c>
      <c r="B2115" s="1">
        <v>45735</v>
      </c>
      <c r="C2115" t="s">
        <v>229</v>
      </c>
      <c r="D2115" t="s">
        <v>309</v>
      </c>
      <c r="E2115">
        <v>3.5</v>
      </c>
      <c r="F2115" t="s">
        <v>156</v>
      </c>
      <c r="G2115" t="s">
        <v>2005</v>
      </c>
      <c r="H2115" t="s">
        <v>8580</v>
      </c>
      <c r="I2115" t="s">
        <v>8581</v>
      </c>
      <c r="J2115" t="s">
        <v>8581</v>
      </c>
    </row>
    <row r="2116" spans="1:10" x14ac:dyDescent="0.25">
      <c r="A2116" t="s">
        <v>128</v>
      </c>
      <c r="B2116" s="1">
        <v>45735</v>
      </c>
      <c r="C2116" t="s">
        <v>229</v>
      </c>
      <c r="D2116" t="s">
        <v>8582</v>
      </c>
      <c r="E2116">
        <v>3.5</v>
      </c>
      <c r="F2116" t="s">
        <v>156</v>
      </c>
      <c r="G2116" t="s">
        <v>2005</v>
      </c>
      <c r="H2116" t="s">
        <v>8583</v>
      </c>
      <c r="I2116" t="s">
        <v>8584</v>
      </c>
      <c r="J2116" t="s">
        <v>8585</v>
      </c>
    </row>
    <row r="2117" spans="1:10" x14ac:dyDescent="0.25">
      <c r="A2117" t="s">
        <v>128</v>
      </c>
      <c r="B2117" s="1">
        <v>45735</v>
      </c>
      <c r="C2117" t="s">
        <v>229</v>
      </c>
      <c r="D2117" t="s">
        <v>8570</v>
      </c>
      <c r="E2117">
        <v>3.5</v>
      </c>
      <c r="F2117" t="s">
        <v>156</v>
      </c>
      <c r="G2117" t="s">
        <v>2005</v>
      </c>
      <c r="H2117" t="s">
        <v>8571</v>
      </c>
      <c r="I2117" t="s">
        <v>8572</v>
      </c>
      <c r="J2117" t="s">
        <v>8573</v>
      </c>
    </row>
    <row r="2118" spans="1:10" x14ac:dyDescent="0.25">
      <c r="A2118" t="s">
        <v>128</v>
      </c>
      <c r="B2118" s="1">
        <v>45735</v>
      </c>
      <c r="C2118" t="s">
        <v>229</v>
      </c>
      <c r="D2118" t="s">
        <v>1625</v>
      </c>
      <c r="E2118">
        <v>3.5</v>
      </c>
      <c r="F2118" t="s">
        <v>156</v>
      </c>
      <c r="G2118" t="s">
        <v>2005</v>
      </c>
      <c r="H2118" t="s">
        <v>8577</v>
      </c>
      <c r="I2118" t="s">
        <v>8578</v>
      </c>
      <c r="J2118" t="s">
        <v>8579</v>
      </c>
    </row>
    <row r="2119" spans="1:10" x14ac:dyDescent="0.25">
      <c r="A2119" t="s">
        <v>128</v>
      </c>
      <c r="B2119" s="1">
        <v>45736</v>
      </c>
      <c r="C2119" t="s">
        <v>229</v>
      </c>
      <c r="D2119" t="s">
        <v>242</v>
      </c>
      <c r="E2119">
        <v>3.5</v>
      </c>
      <c r="F2119" t="s">
        <v>156</v>
      </c>
      <c r="G2119" t="s">
        <v>2006</v>
      </c>
      <c r="H2119" t="s">
        <v>8586</v>
      </c>
      <c r="I2119" t="s">
        <v>8587</v>
      </c>
      <c r="J2119" t="s">
        <v>8588</v>
      </c>
    </row>
    <row r="2120" spans="1:10" x14ac:dyDescent="0.25">
      <c r="A2120" t="s">
        <v>128</v>
      </c>
      <c r="B2120" s="1">
        <v>45736</v>
      </c>
      <c r="C2120" t="s">
        <v>229</v>
      </c>
      <c r="D2120" t="s">
        <v>598</v>
      </c>
      <c r="E2120">
        <v>3.5</v>
      </c>
      <c r="F2120" t="s">
        <v>156</v>
      </c>
      <c r="G2120" t="s">
        <v>2006</v>
      </c>
      <c r="H2120" t="s">
        <v>8595</v>
      </c>
      <c r="I2120" t="s">
        <v>8596</v>
      </c>
      <c r="J2120" t="s">
        <v>8597</v>
      </c>
    </row>
    <row r="2121" spans="1:10" x14ac:dyDescent="0.25">
      <c r="A2121" t="s">
        <v>128</v>
      </c>
      <c r="B2121" s="1">
        <v>45736</v>
      </c>
      <c r="C2121" t="s">
        <v>229</v>
      </c>
      <c r="D2121" t="s">
        <v>232</v>
      </c>
      <c r="E2121">
        <v>3.5</v>
      </c>
      <c r="F2121" t="s">
        <v>156</v>
      </c>
      <c r="G2121" t="s">
        <v>2006</v>
      </c>
      <c r="H2121" t="s">
        <v>8592</v>
      </c>
      <c r="I2121" t="s">
        <v>8593</v>
      </c>
      <c r="J2121" t="s">
        <v>8594</v>
      </c>
    </row>
    <row r="2122" spans="1:10" x14ac:dyDescent="0.25">
      <c r="A2122" t="s">
        <v>128</v>
      </c>
      <c r="B2122" s="1">
        <v>45736</v>
      </c>
      <c r="C2122" t="s">
        <v>229</v>
      </c>
      <c r="D2122" t="s">
        <v>858</v>
      </c>
      <c r="E2122">
        <v>3.5</v>
      </c>
      <c r="F2122" t="s">
        <v>156</v>
      </c>
      <c r="G2122" t="s">
        <v>2006</v>
      </c>
      <c r="H2122" t="s">
        <v>8352</v>
      </c>
      <c r="I2122" t="s">
        <v>8596</v>
      </c>
      <c r="J2122" t="s">
        <v>8601</v>
      </c>
    </row>
    <row r="2123" spans="1:10" x14ac:dyDescent="0.25">
      <c r="A2123" t="s">
        <v>128</v>
      </c>
      <c r="B2123" s="1">
        <v>45736</v>
      </c>
      <c r="C2123" t="s">
        <v>229</v>
      </c>
      <c r="D2123" t="s">
        <v>706</v>
      </c>
      <c r="E2123">
        <v>3.5</v>
      </c>
      <c r="F2123" t="s">
        <v>156</v>
      </c>
      <c r="G2123" t="s">
        <v>2006</v>
      </c>
      <c r="H2123" t="s">
        <v>8589</v>
      </c>
      <c r="I2123" t="s">
        <v>8590</v>
      </c>
      <c r="J2123" t="s">
        <v>8591</v>
      </c>
    </row>
    <row r="2124" spans="1:10" x14ac:dyDescent="0.25">
      <c r="A2124" t="s">
        <v>128</v>
      </c>
      <c r="B2124" s="1">
        <v>45736</v>
      </c>
      <c r="C2124" t="s">
        <v>229</v>
      </c>
      <c r="D2124" t="s">
        <v>854</v>
      </c>
      <c r="E2124">
        <v>3.5</v>
      </c>
      <c r="F2124" t="s">
        <v>156</v>
      </c>
      <c r="G2124" t="s">
        <v>2006</v>
      </c>
      <c r="H2124" t="s">
        <v>8598</v>
      </c>
      <c r="I2124" t="s">
        <v>8599</v>
      </c>
      <c r="J2124" t="s">
        <v>8600</v>
      </c>
    </row>
    <row r="2125" spans="1:10" x14ac:dyDescent="0.25">
      <c r="A2125" t="s">
        <v>128</v>
      </c>
      <c r="B2125" s="1">
        <v>45737</v>
      </c>
      <c r="C2125" t="s">
        <v>229</v>
      </c>
      <c r="D2125" t="s">
        <v>1595</v>
      </c>
      <c r="E2125">
        <v>3.5</v>
      </c>
      <c r="F2125" t="s">
        <v>156</v>
      </c>
      <c r="G2125" t="s">
        <v>2007</v>
      </c>
      <c r="H2125" t="s">
        <v>8613</v>
      </c>
      <c r="I2125" t="s">
        <v>8614</v>
      </c>
      <c r="J2125" t="s">
        <v>8615</v>
      </c>
    </row>
    <row r="2126" spans="1:10" x14ac:dyDescent="0.25">
      <c r="A2126" t="s">
        <v>128</v>
      </c>
      <c r="B2126" s="1">
        <v>45737</v>
      </c>
      <c r="C2126" t="s">
        <v>229</v>
      </c>
      <c r="D2126" t="s">
        <v>8602</v>
      </c>
      <c r="E2126">
        <v>3.5</v>
      </c>
      <c r="F2126" t="s">
        <v>156</v>
      </c>
      <c r="G2126" t="s">
        <v>2007</v>
      </c>
      <c r="H2126" t="s">
        <v>8603</v>
      </c>
      <c r="I2126" t="s">
        <v>8604</v>
      </c>
      <c r="J2126" t="s">
        <v>8605</v>
      </c>
    </row>
    <row r="2127" spans="1:10" x14ac:dyDescent="0.25">
      <c r="A2127" t="s">
        <v>128</v>
      </c>
      <c r="B2127" s="1">
        <v>45737</v>
      </c>
      <c r="C2127" t="s">
        <v>229</v>
      </c>
      <c r="D2127" t="s">
        <v>8606</v>
      </c>
      <c r="E2127">
        <v>3.5</v>
      </c>
      <c r="F2127" t="s">
        <v>156</v>
      </c>
      <c r="G2127" t="s">
        <v>2007</v>
      </c>
      <c r="H2127" t="s">
        <v>8607</v>
      </c>
      <c r="I2127" t="s">
        <v>8608</v>
      </c>
      <c r="J2127" t="s">
        <v>8609</v>
      </c>
    </row>
    <row r="2128" spans="1:10" x14ac:dyDescent="0.25">
      <c r="A2128" t="s">
        <v>128</v>
      </c>
      <c r="B2128" s="1">
        <v>45737</v>
      </c>
      <c r="C2128" t="s">
        <v>229</v>
      </c>
      <c r="D2128" t="s">
        <v>255</v>
      </c>
      <c r="E2128">
        <v>3.5</v>
      </c>
      <c r="F2128" t="s">
        <v>156</v>
      </c>
      <c r="G2128" t="s">
        <v>2007</v>
      </c>
      <c r="H2128" t="s">
        <v>8616</v>
      </c>
      <c r="I2128" t="s">
        <v>8617</v>
      </c>
      <c r="J2128" t="s">
        <v>8618</v>
      </c>
    </row>
    <row r="2129" spans="1:10" x14ac:dyDescent="0.25">
      <c r="A2129" t="s">
        <v>128</v>
      </c>
      <c r="B2129" s="1">
        <v>45737</v>
      </c>
      <c r="C2129" t="s">
        <v>229</v>
      </c>
      <c r="D2129" t="s">
        <v>449</v>
      </c>
      <c r="E2129">
        <v>3.5</v>
      </c>
      <c r="F2129" t="s">
        <v>156</v>
      </c>
      <c r="G2129" t="s">
        <v>2007</v>
      </c>
      <c r="H2129" t="s">
        <v>8622</v>
      </c>
      <c r="I2129" t="s">
        <v>8623</v>
      </c>
      <c r="J2129" t="s">
        <v>8624</v>
      </c>
    </row>
    <row r="2130" spans="1:10" x14ac:dyDescent="0.25">
      <c r="A2130" t="s">
        <v>128</v>
      </c>
      <c r="B2130" s="1">
        <v>45737</v>
      </c>
      <c r="C2130" t="s">
        <v>229</v>
      </c>
      <c r="D2130" t="s">
        <v>906</v>
      </c>
      <c r="E2130">
        <v>3.5</v>
      </c>
      <c r="F2130" t="s">
        <v>156</v>
      </c>
      <c r="G2130" t="s">
        <v>2007</v>
      </c>
      <c r="H2130" t="s">
        <v>8610</v>
      </c>
      <c r="I2130" t="s">
        <v>8611</v>
      </c>
      <c r="J2130" t="s">
        <v>8612</v>
      </c>
    </row>
    <row r="2131" spans="1:10" x14ac:dyDescent="0.25">
      <c r="A2131" t="s">
        <v>128</v>
      </c>
      <c r="B2131" s="1">
        <v>45737</v>
      </c>
      <c r="C2131" t="s">
        <v>229</v>
      </c>
      <c r="D2131" t="s">
        <v>850</v>
      </c>
      <c r="E2131">
        <v>3.5</v>
      </c>
      <c r="F2131" t="s">
        <v>156</v>
      </c>
      <c r="G2131" t="s">
        <v>2007</v>
      </c>
      <c r="H2131" t="s">
        <v>8625</v>
      </c>
      <c r="I2131" t="s">
        <v>8626</v>
      </c>
      <c r="J2131" t="s">
        <v>8627</v>
      </c>
    </row>
    <row r="2132" spans="1:10" x14ac:dyDescent="0.25">
      <c r="A2132" t="s">
        <v>128</v>
      </c>
      <c r="B2132" s="1">
        <v>45737</v>
      </c>
      <c r="C2132" t="s">
        <v>229</v>
      </c>
      <c r="D2132" t="s">
        <v>726</v>
      </c>
      <c r="E2132">
        <v>3.5</v>
      </c>
      <c r="F2132" t="s">
        <v>156</v>
      </c>
      <c r="G2132" t="s">
        <v>2007</v>
      </c>
      <c r="H2132" t="s">
        <v>8619</v>
      </c>
      <c r="I2132" t="s">
        <v>8620</v>
      </c>
      <c r="J2132" t="s">
        <v>8621</v>
      </c>
    </row>
    <row r="2133" spans="1:10" x14ac:dyDescent="0.25">
      <c r="A2133" t="s">
        <v>128</v>
      </c>
      <c r="B2133" s="1">
        <v>45733</v>
      </c>
      <c r="C2133" t="s">
        <v>221</v>
      </c>
      <c r="D2133" t="s">
        <v>412</v>
      </c>
      <c r="E2133">
        <v>3.5</v>
      </c>
      <c r="F2133" t="s">
        <v>156</v>
      </c>
      <c r="G2133" t="s">
        <v>2008</v>
      </c>
      <c r="H2133" t="s">
        <v>8651</v>
      </c>
      <c r="I2133" t="s">
        <v>8652</v>
      </c>
      <c r="J2133" t="s">
        <v>8653</v>
      </c>
    </row>
    <row r="2134" spans="1:10" x14ac:dyDescent="0.25">
      <c r="A2134" t="s">
        <v>128</v>
      </c>
      <c r="B2134" s="1">
        <v>45733</v>
      </c>
      <c r="C2134" t="s">
        <v>221</v>
      </c>
      <c r="D2134" t="s">
        <v>1643</v>
      </c>
      <c r="E2134">
        <v>3.5</v>
      </c>
      <c r="F2134" t="s">
        <v>156</v>
      </c>
      <c r="G2134" t="s">
        <v>2008</v>
      </c>
      <c r="H2134" t="s">
        <v>8654</v>
      </c>
      <c r="I2134" t="s">
        <v>8655</v>
      </c>
      <c r="J2134" t="s">
        <v>8656</v>
      </c>
    </row>
    <row r="2135" spans="1:10" x14ac:dyDescent="0.25">
      <c r="A2135" t="s">
        <v>128</v>
      </c>
      <c r="B2135" s="1">
        <v>45733</v>
      </c>
      <c r="C2135" t="s">
        <v>221</v>
      </c>
      <c r="D2135" t="s">
        <v>8657</v>
      </c>
      <c r="E2135">
        <v>0</v>
      </c>
      <c r="F2135" t="s">
        <v>156</v>
      </c>
      <c r="G2135" t="s">
        <v>2008</v>
      </c>
      <c r="H2135" t="s">
        <v>8658</v>
      </c>
      <c r="I2135" t="s">
        <v>8659</v>
      </c>
      <c r="J2135" t="s">
        <v>8660</v>
      </c>
    </row>
    <row r="2136" spans="1:10" x14ac:dyDescent="0.25">
      <c r="A2136" t="s">
        <v>128</v>
      </c>
      <c r="B2136" s="1">
        <v>45733</v>
      </c>
      <c r="C2136" t="s">
        <v>221</v>
      </c>
      <c r="D2136" t="s">
        <v>489</v>
      </c>
      <c r="E2136">
        <v>3.5</v>
      </c>
      <c r="F2136" t="s">
        <v>156</v>
      </c>
      <c r="G2136" t="s">
        <v>2008</v>
      </c>
      <c r="H2136" t="s">
        <v>8635</v>
      </c>
      <c r="I2136" t="s">
        <v>8636</v>
      </c>
      <c r="J2136" t="s">
        <v>8637</v>
      </c>
    </row>
    <row r="2137" spans="1:10" x14ac:dyDescent="0.25">
      <c r="A2137" t="s">
        <v>128</v>
      </c>
      <c r="B2137" s="1">
        <v>45733</v>
      </c>
      <c r="C2137" t="s">
        <v>221</v>
      </c>
      <c r="D2137" t="s">
        <v>691</v>
      </c>
      <c r="E2137">
        <v>3.5</v>
      </c>
      <c r="F2137" t="s">
        <v>156</v>
      </c>
      <c r="G2137" t="s">
        <v>2008</v>
      </c>
      <c r="H2137" t="s">
        <v>8640</v>
      </c>
      <c r="I2137" t="s">
        <v>8641</v>
      </c>
      <c r="J2137" t="s">
        <v>8642</v>
      </c>
    </row>
    <row r="2138" spans="1:10" x14ac:dyDescent="0.25">
      <c r="A2138" t="s">
        <v>128</v>
      </c>
      <c r="B2138" s="1">
        <v>45733</v>
      </c>
      <c r="C2138" t="s">
        <v>221</v>
      </c>
      <c r="D2138" t="s">
        <v>915</v>
      </c>
      <c r="E2138">
        <v>3.5</v>
      </c>
      <c r="F2138" t="s">
        <v>156</v>
      </c>
      <c r="G2138" t="s">
        <v>2008</v>
      </c>
      <c r="H2138" t="s">
        <v>8643</v>
      </c>
      <c r="I2138" t="s">
        <v>8644</v>
      </c>
      <c r="J2138" t="s">
        <v>8645</v>
      </c>
    </row>
    <row r="2139" spans="1:10" x14ac:dyDescent="0.25">
      <c r="A2139" t="s">
        <v>128</v>
      </c>
      <c r="B2139" s="1">
        <v>45733</v>
      </c>
      <c r="C2139" t="s">
        <v>221</v>
      </c>
      <c r="D2139" t="s">
        <v>7930</v>
      </c>
      <c r="E2139">
        <v>3.5</v>
      </c>
      <c r="F2139" t="s">
        <v>156</v>
      </c>
      <c r="G2139" t="s">
        <v>2008</v>
      </c>
      <c r="H2139" t="s">
        <v>8630</v>
      </c>
      <c r="I2139" t="s">
        <v>8631</v>
      </c>
      <c r="J2139" t="s">
        <v>8631</v>
      </c>
    </row>
    <row r="2140" spans="1:10" x14ac:dyDescent="0.25">
      <c r="A2140" t="s">
        <v>128</v>
      </c>
      <c r="B2140" s="1">
        <v>45733</v>
      </c>
      <c r="C2140" t="s">
        <v>221</v>
      </c>
      <c r="D2140" t="s">
        <v>6302</v>
      </c>
      <c r="E2140">
        <v>3.5</v>
      </c>
      <c r="F2140" t="s">
        <v>156</v>
      </c>
      <c r="G2140" t="s">
        <v>2008</v>
      </c>
      <c r="H2140" t="s">
        <v>8632</v>
      </c>
      <c r="I2140" t="s">
        <v>8633</v>
      </c>
      <c r="J2140" t="s">
        <v>8634</v>
      </c>
    </row>
    <row r="2141" spans="1:10" x14ac:dyDescent="0.25">
      <c r="A2141" t="s">
        <v>128</v>
      </c>
      <c r="B2141" s="1">
        <v>45733</v>
      </c>
      <c r="C2141" t="s">
        <v>221</v>
      </c>
      <c r="D2141" t="s">
        <v>386</v>
      </c>
      <c r="E2141">
        <v>3.5</v>
      </c>
      <c r="F2141" t="s">
        <v>156</v>
      </c>
      <c r="G2141" t="s">
        <v>2008</v>
      </c>
      <c r="H2141" t="s">
        <v>8648</v>
      </c>
      <c r="I2141" t="s">
        <v>8649</v>
      </c>
      <c r="J2141" t="s">
        <v>8650</v>
      </c>
    </row>
    <row r="2142" spans="1:10" x14ac:dyDescent="0.25">
      <c r="A2142" t="s">
        <v>128</v>
      </c>
      <c r="B2142" s="1">
        <v>45733</v>
      </c>
      <c r="C2142" t="s">
        <v>221</v>
      </c>
      <c r="D2142" t="s">
        <v>303</v>
      </c>
      <c r="E2142">
        <v>3.5</v>
      </c>
      <c r="F2142" t="s">
        <v>156</v>
      </c>
      <c r="G2142" t="s">
        <v>2008</v>
      </c>
      <c r="H2142" t="s">
        <v>8638</v>
      </c>
      <c r="I2142" t="s">
        <v>8639</v>
      </c>
      <c r="J2142" t="s">
        <v>8639</v>
      </c>
    </row>
    <row r="2143" spans="1:10" x14ac:dyDescent="0.25">
      <c r="A2143" t="s">
        <v>128</v>
      </c>
      <c r="B2143" s="1">
        <v>45733</v>
      </c>
      <c r="C2143" t="s">
        <v>221</v>
      </c>
      <c r="D2143" t="s">
        <v>613</v>
      </c>
      <c r="E2143">
        <v>3.5</v>
      </c>
      <c r="F2143" t="s">
        <v>156</v>
      </c>
      <c r="G2143" t="s">
        <v>2008</v>
      </c>
      <c r="H2143" t="s">
        <v>8628</v>
      </c>
      <c r="I2143" t="s">
        <v>8629</v>
      </c>
      <c r="J2143" t="s">
        <v>8629</v>
      </c>
    </row>
    <row r="2144" spans="1:10" x14ac:dyDescent="0.25">
      <c r="A2144" t="s">
        <v>128</v>
      </c>
      <c r="B2144" s="1">
        <v>45733</v>
      </c>
      <c r="C2144" t="s">
        <v>221</v>
      </c>
      <c r="D2144" t="s">
        <v>588</v>
      </c>
      <c r="E2144">
        <v>3.5</v>
      </c>
      <c r="F2144" t="s">
        <v>156</v>
      </c>
      <c r="G2144" t="s">
        <v>2008</v>
      </c>
      <c r="H2144" t="s">
        <v>8646</v>
      </c>
      <c r="I2144" t="s">
        <v>8647</v>
      </c>
      <c r="J2144" t="s">
        <v>8647</v>
      </c>
    </row>
    <row r="2145" spans="1:10" x14ac:dyDescent="0.25">
      <c r="A2145" t="s">
        <v>128</v>
      </c>
      <c r="B2145" s="1">
        <v>45734</v>
      </c>
      <c r="C2145" t="s">
        <v>221</v>
      </c>
      <c r="D2145" t="s">
        <v>575</v>
      </c>
      <c r="E2145">
        <v>3.5</v>
      </c>
      <c r="F2145" t="s">
        <v>156</v>
      </c>
      <c r="G2145" t="s">
        <v>2009</v>
      </c>
      <c r="H2145" t="s">
        <v>8680</v>
      </c>
      <c r="I2145" t="s">
        <v>8681</v>
      </c>
      <c r="J2145" t="s">
        <v>8682</v>
      </c>
    </row>
    <row r="2146" spans="1:10" x14ac:dyDescent="0.25">
      <c r="A2146" t="s">
        <v>128</v>
      </c>
      <c r="B2146" s="1">
        <v>45734</v>
      </c>
      <c r="C2146" t="s">
        <v>221</v>
      </c>
      <c r="D2146" t="s">
        <v>8671</v>
      </c>
      <c r="E2146">
        <v>3.5</v>
      </c>
      <c r="F2146" t="s">
        <v>156</v>
      </c>
      <c r="G2146" t="s">
        <v>2009</v>
      </c>
      <c r="H2146" t="s">
        <v>8672</v>
      </c>
      <c r="I2146" t="s">
        <v>8673</v>
      </c>
      <c r="J2146" t="s">
        <v>8674</v>
      </c>
    </row>
    <row r="2147" spans="1:10" x14ac:dyDescent="0.25">
      <c r="A2147" t="s">
        <v>128</v>
      </c>
      <c r="B2147" s="1">
        <v>45734</v>
      </c>
      <c r="C2147" t="s">
        <v>221</v>
      </c>
      <c r="D2147" t="s">
        <v>278</v>
      </c>
      <c r="E2147">
        <v>3.5</v>
      </c>
      <c r="F2147" t="s">
        <v>156</v>
      </c>
      <c r="G2147" t="s">
        <v>2009</v>
      </c>
      <c r="H2147" t="s">
        <v>8683</v>
      </c>
      <c r="I2147" t="s">
        <v>6943</v>
      </c>
      <c r="J2147" t="s">
        <v>8684</v>
      </c>
    </row>
    <row r="2148" spans="1:10" x14ac:dyDescent="0.25">
      <c r="A2148" t="s">
        <v>128</v>
      </c>
      <c r="B2148" s="1">
        <v>45734</v>
      </c>
      <c r="C2148" t="s">
        <v>221</v>
      </c>
      <c r="D2148" t="s">
        <v>8661</v>
      </c>
      <c r="E2148">
        <v>3.5</v>
      </c>
      <c r="F2148" t="s">
        <v>156</v>
      </c>
      <c r="G2148" t="s">
        <v>2009</v>
      </c>
      <c r="H2148" t="s">
        <v>8662</v>
      </c>
      <c r="I2148" t="s">
        <v>8663</v>
      </c>
      <c r="J2148" t="s">
        <v>8664</v>
      </c>
    </row>
    <row r="2149" spans="1:10" x14ac:dyDescent="0.25">
      <c r="A2149" t="s">
        <v>128</v>
      </c>
      <c r="B2149" s="1">
        <v>45734</v>
      </c>
      <c r="C2149" t="s">
        <v>221</v>
      </c>
      <c r="D2149" t="s">
        <v>622</v>
      </c>
      <c r="E2149">
        <v>3.5</v>
      </c>
      <c r="F2149" t="s">
        <v>156</v>
      </c>
      <c r="G2149" t="s">
        <v>2009</v>
      </c>
      <c r="H2149" t="s">
        <v>8668</v>
      </c>
      <c r="I2149" t="s">
        <v>8669</v>
      </c>
      <c r="J2149" t="s">
        <v>8670</v>
      </c>
    </row>
    <row r="2150" spans="1:10" x14ac:dyDescent="0.25">
      <c r="A2150" t="s">
        <v>128</v>
      </c>
      <c r="B2150" s="1">
        <v>45734</v>
      </c>
      <c r="C2150" t="s">
        <v>221</v>
      </c>
      <c r="D2150" t="s">
        <v>544</v>
      </c>
      <c r="E2150">
        <v>3.5</v>
      </c>
      <c r="F2150" t="s">
        <v>156</v>
      </c>
      <c r="G2150" t="s">
        <v>2009</v>
      </c>
      <c r="H2150" t="s">
        <v>8675</v>
      </c>
      <c r="I2150" t="s">
        <v>8676</v>
      </c>
      <c r="J2150" t="s">
        <v>8677</v>
      </c>
    </row>
    <row r="2151" spans="1:10" x14ac:dyDescent="0.25">
      <c r="A2151" t="s">
        <v>128</v>
      </c>
      <c r="B2151" s="1">
        <v>45734</v>
      </c>
      <c r="C2151" t="s">
        <v>221</v>
      </c>
      <c r="D2151" t="s">
        <v>543</v>
      </c>
      <c r="E2151">
        <v>3.5</v>
      </c>
      <c r="F2151" t="s">
        <v>156</v>
      </c>
      <c r="G2151" t="s">
        <v>2009</v>
      </c>
      <c r="H2151" t="s">
        <v>8678</v>
      </c>
      <c r="I2151" t="s">
        <v>8679</v>
      </c>
      <c r="J2151" t="s">
        <v>8679</v>
      </c>
    </row>
    <row r="2152" spans="1:10" x14ac:dyDescent="0.25">
      <c r="A2152" t="s">
        <v>128</v>
      </c>
      <c r="B2152" s="1">
        <v>45734</v>
      </c>
      <c r="C2152" t="s">
        <v>221</v>
      </c>
      <c r="D2152" t="s">
        <v>360</v>
      </c>
      <c r="E2152">
        <v>3.5</v>
      </c>
      <c r="F2152" t="s">
        <v>156</v>
      </c>
      <c r="G2152" t="s">
        <v>2009</v>
      </c>
      <c r="H2152" t="s">
        <v>8665</v>
      </c>
      <c r="I2152" t="s">
        <v>8666</v>
      </c>
      <c r="J2152" t="s">
        <v>8667</v>
      </c>
    </row>
    <row r="2153" spans="1:10" x14ac:dyDescent="0.25">
      <c r="A2153" t="s">
        <v>128</v>
      </c>
      <c r="B2153" s="1">
        <v>45735</v>
      </c>
      <c r="C2153" t="s">
        <v>221</v>
      </c>
      <c r="D2153" t="s">
        <v>876</v>
      </c>
      <c r="E2153">
        <v>3.5</v>
      </c>
      <c r="F2153" t="s">
        <v>156</v>
      </c>
      <c r="G2153" t="s">
        <v>2010</v>
      </c>
      <c r="H2153" t="s">
        <v>8690</v>
      </c>
      <c r="I2153" t="s">
        <v>8691</v>
      </c>
      <c r="J2153" t="s">
        <v>8692</v>
      </c>
    </row>
    <row r="2154" spans="1:10" x14ac:dyDescent="0.25">
      <c r="A2154" t="s">
        <v>128</v>
      </c>
      <c r="B2154" s="1">
        <v>45735</v>
      </c>
      <c r="C2154" t="s">
        <v>221</v>
      </c>
      <c r="D2154" t="s">
        <v>439</v>
      </c>
      <c r="E2154">
        <v>3.5</v>
      </c>
      <c r="F2154" t="s">
        <v>156</v>
      </c>
      <c r="G2154" t="s">
        <v>2010</v>
      </c>
      <c r="H2154" t="s">
        <v>8082</v>
      </c>
      <c r="I2154" t="s">
        <v>8704</v>
      </c>
      <c r="J2154" t="s">
        <v>8705</v>
      </c>
    </row>
    <row r="2155" spans="1:10" x14ac:dyDescent="0.25">
      <c r="A2155" t="s">
        <v>128</v>
      </c>
      <c r="B2155" s="1">
        <v>45735</v>
      </c>
      <c r="C2155" t="s">
        <v>221</v>
      </c>
      <c r="D2155" t="s">
        <v>588</v>
      </c>
      <c r="E2155">
        <v>3.5</v>
      </c>
      <c r="F2155" t="s">
        <v>156</v>
      </c>
      <c r="G2155" t="s">
        <v>2010</v>
      </c>
      <c r="H2155" t="s">
        <v>8711</v>
      </c>
      <c r="I2155" t="s">
        <v>8712</v>
      </c>
      <c r="J2155" t="s">
        <v>8713</v>
      </c>
    </row>
    <row r="2156" spans="1:10" x14ac:dyDescent="0.25">
      <c r="A2156" t="s">
        <v>128</v>
      </c>
      <c r="B2156" s="1">
        <v>45735</v>
      </c>
      <c r="C2156" t="s">
        <v>221</v>
      </c>
      <c r="D2156" t="s">
        <v>1597</v>
      </c>
      <c r="E2156">
        <v>3.5</v>
      </c>
      <c r="F2156" t="s">
        <v>156</v>
      </c>
      <c r="G2156" t="s">
        <v>2010</v>
      </c>
      <c r="H2156" t="s">
        <v>8702</v>
      </c>
      <c r="I2156" t="s">
        <v>8703</v>
      </c>
      <c r="J2156" t="s">
        <v>8703</v>
      </c>
    </row>
    <row r="2157" spans="1:10" x14ac:dyDescent="0.25">
      <c r="A2157" t="s">
        <v>128</v>
      </c>
      <c r="B2157" s="1">
        <v>45735</v>
      </c>
      <c r="C2157" t="s">
        <v>221</v>
      </c>
      <c r="D2157" t="s">
        <v>582</v>
      </c>
      <c r="E2157">
        <v>3.5</v>
      </c>
      <c r="F2157" t="s">
        <v>156</v>
      </c>
      <c r="G2157" t="s">
        <v>2010</v>
      </c>
      <c r="H2157" t="s">
        <v>8693</v>
      </c>
      <c r="I2157" t="s">
        <v>8694</v>
      </c>
      <c r="J2157" t="s">
        <v>8695</v>
      </c>
    </row>
    <row r="2158" spans="1:10" x14ac:dyDescent="0.25">
      <c r="A2158" t="s">
        <v>128</v>
      </c>
      <c r="B2158" s="1">
        <v>45735</v>
      </c>
      <c r="C2158" t="s">
        <v>221</v>
      </c>
      <c r="D2158" t="s">
        <v>1452</v>
      </c>
      <c r="E2158">
        <v>3.5</v>
      </c>
      <c r="F2158" t="s">
        <v>156</v>
      </c>
      <c r="G2158" t="s">
        <v>2010</v>
      </c>
      <c r="H2158" t="s">
        <v>8714</v>
      </c>
      <c r="I2158" t="s">
        <v>8715</v>
      </c>
      <c r="J2158" t="s">
        <v>8716</v>
      </c>
    </row>
    <row r="2159" spans="1:10" x14ac:dyDescent="0.25">
      <c r="A2159" t="s">
        <v>128</v>
      </c>
      <c r="B2159" s="1">
        <v>45735</v>
      </c>
      <c r="C2159" t="s">
        <v>221</v>
      </c>
      <c r="D2159" t="s">
        <v>303</v>
      </c>
      <c r="E2159">
        <v>3.5</v>
      </c>
      <c r="F2159" t="s">
        <v>156</v>
      </c>
      <c r="G2159" t="s">
        <v>2010</v>
      </c>
      <c r="H2159" t="s">
        <v>8685</v>
      </c>
      <c r="I2159" t="s">
        <v>8686</v>
      </c>
      <c r="J2159" t="s">
        <v>8686</v>
      </c>
    </row>
    <row r="2160" spans="1:10" x14ac:dyDescent="0.25">
      <c r="A2160" t="s">
        <v>128</v>
      </c>
      <c r="B2160" s="1">
        <v>45735</v>
      </c>
      <c r="C2160" t="s">
        <v>221</v>
      </c>
      <c r="D2160" t="s">
        <v>272</v>
      </c>
      <c r="E2160">
        <v>3.5</v>
      </c>
      <c r="F2160" t="s">
        <v>156</v>
      </c>
      <c r="G2160" t="s">
        <v>2010</v>
      </c>
      <c r="H2160" t="s">
        <v>8699</v>
      </c>
      <c r="I2160" t="s">
        <v>8700</v>
      </c>
      <c r="J2160" t="s">
        <v>8701</v>
      </c>
    </row>
    <row r="2161" spans="1:10" x14ac:dyDescent="0.25">
      <c r="A2161" t="s">
        <v>128</v>
      </c>
      <c r="B2161" s="1">
        <v>45735</v>
      </c>
      <c r="C2161" t="s">
        <v>221</v>
      </c>
      <c r="D2161" t="s">
        <v>3606</v>
      </c>
      <c r="E2161">
        <v>3.5</v>
      </c>
      <c r="F2161" t="s">
        <v>156</v>
      </c>
      <c r="G2161" t="s">
        <v>2010</v>
      </c>
      <c r="H2161" t="s">
        <v>8706</v>
      </c>
      <c r="I2161" t="s">
        <v>8707</v>
      </c>
      <c r="J2161" t="s">
        <v>8708</v>
      </c>
    </row>
    <row r="2162" spans="1:10" x14ac:dyDescent="0.25">
      <c r="A2162" t="s">
        <v>128</v>
      </c>
      <c r="B2162" s="1">
        <v>45735</v>
      </c>
      <c r="C2162" t="s">
        <v>221</v>
      </c>
      <c r="D2162" t="s">
        <v>1612</v>
      </c>
      <c r="E2162">
        <v>3.5</v>
      </c>
      <c r="F2162" t="s">
        <v>156</v>
      </c>
      <c r="G2162" t="s">
        <v>2010</v>
      </c>
      <c r="H2162" t="s">
        <v>8687</v>
      </c>
      <c r="I2162" t="s">
        <v>8688</v>
      </c>
      <c r="J2162" t="s">
        <v>8689</v>
      </c>
    </row>
    <row r="2163" spans="1:10" x14ac:dyDescent="0.25">
      <c r="A2163" t="s">
        <v>128</v>
      </c>
      <c r="B2163" s="1">
        <v>45735</v>
      </c>
      <c r="C2163" t="s">
        <v>221</v>
      </c>
      <c r="D2163" t="s">
        <v>3734</v>
      </c>
      <c r="E2163">
        <v>3.5</v>
      </c>
      <c r="F2163" t="s">
        <v>156</v>
      </c>
      <c r="G2163" t="s">
        <v>2010</v>
      </c>
      <c r="H2163" t="s">
        <v>8709</v>
      </c>
      <c r="I2163" t="s">
        <v>8707</v>
      </c>
      <c r="J2163" t="s">
        <v>8710</v>
      </c>
    </row>
    <row r="2164" spans="1:10" x14ac:dyDescent="0.25">
      <c r="A2164" t="s">
        <v>128</v>
      </c>
      <c r="B2164" s="1">
        <v>45735</v>
      </c>
      <c r="C2164" t="s">
        <v>221</v>
      </c>
      <c r="D2164" t="s">
        <v>661</v>
      </c>
      <c r="E2164">
        <v>3.5</v>
      </c>
      <c r="F2164" t="s">
        <v>156</v>
      </c>
      <c r="G2164" t="s">
        <v>2010</v>
      </c>
      <c r="H2164" t="s">
        <v>8696</v>
      </c>
      <c r="I2164" t="s">
        <v>8697</v>
      </c>
      <c r="J2164" t="s">
        <v>8698</v>
      </c>
    </row>
    <row r="2165" spans="1:10" x14ac:dyDescent="0.25">
      <c r="A2165" t="s">
        <v>128</v>
      </c>
      <c r="B2165" s="1">
        <v>45736</v>
      </c>
      <c r="C2165" t="s">
        <v>221</v>
      </c>
      <c r="D2165" t="s">
        <v>388</v>
      </c>
      <c r="E2165">
        <v>3.5</v>
      </c>
      <c r="F2165" t="s">
        <v>156</v>
      </c>
      <c r="G2165" t="s">
        <v>2011</v>
      </c>
      <c r="H2165" t="s">
        <v>8733</v>
      </c>
      <c r="I2165" t="s">
        <v>8734</v>
      </c>
      <c r="J2165" t="s">
        <v>8735</v>
      </c>
    </row>
    <row r="2166" spans="1:10" x14ac:dyDescent="0.25">
      <c r="A2166" t="s">
        <v>128</v>
      </c>
      <c r="B2166" s="1">
        <v>45736</v>
      </c>
      <c r="C2166" t="s">
        <v>221</v>
      </c>
      <c r="D2166" t="s">
        <v>8736</v>
      </c>
      <c r="E2166">
        <v>3.5</v>
      </c>
      <c r="F2166" t="s">
        <v>156</v>
      </c>
      <c r="G2166" t="s">
        <v>2011</v>
      </c>
      <c r="H2166" t="s">
        <v>8737</v>
      </c>
      <c r="I2166" t="s">
        <v>8738</v>
      </c>
      <c r="J2166" t="s">
        <v>8738</v>
      </c>
    </row>
    <row r="2167" spans="1:10" x14ac:dyDescent="0.25">
      <c r="A2167" t="s">
        <v>128</v>
      </c>
      <c r="B2167" s="1">
        <v>45736</v>
      </c>
      <c r="C2167" t="s">
        <v>221</v>
      </c>
      <c r="D2167" t="s">
        <v>790</v>
      </c>
      <c r="E2167">
        <v>3.5</v>
      </c>
      <c r="F2167" t="s">
        <v>156</v>
      </c>
      <c r="G2167" t="s">
        <v>2011</v>
      </c>
      <c r="H2167" t="s">
        <v>8720</v>
      </c>
      <c r="I2167" t="s">
        <v>8721</v>
      </c>
      <c r="J2167" t="s">
        <v>8722</v>
      </c>
    </row>
    <row r="2168" spans="1:10" x14ac:dyDescent="0.25">
      <c r="A2168" t="s">
        <v>128</v>
      </c>
      <c r="B2168" s="1">
        <v>45736</v>
      </c>
      <c r="C2168" t="s">
        <v>221</v>
      </c>
      <c r="D2168" t="s">
        <v>8115</v>
      </c>
      <c r="E2168">
        <v>3.5</v>
      </c>
      <c r="F2168" t="s">
        <v>156</v>
      </c>
      <c r="G2168" t="s">
        <v>2011</v>
      </c>
      <c r="H2168" t="s">
        <v>8728</v>
      </c>
      <c r="I2168" t="s">
        <v>8729</v>
      </c>
      <c r="J2168" t="s">
        <v>8729</v>
      </c>
    </row>
    <row r="2169" spans="1:10" x14ac:dyDescent="0.25">
      <c r="A2169" t="s">
        <v>128</v>
      </c>
      <c r="B2169" s="1">
        <v>45736</v>
      </c>
      <c r="C2169" t="s">
        <v>221</v>
      </c>
      <c r="D2169" t="s">
        <v>8292</v>
      </c>
      <c r="E2169">
        <v>3.5</v>
      </c>
      <c r="F2169" t="s">
        <v>156</v>
      </c>
      <c r="G2169" t="s">
        <v>2011</v>
      </c>
      <c r="H2169" t="s">
        <v>8723</v>
      </c>
      <c r="I2169" t="s">
        <v>8724</v>
      </c>
      <c r="J2169" t="s">
        <v>8725</v>
      </c>
    </row>
    <row r="2170" spans="1:10" x14ac:dyDescent="0.25">
      <c r="A2170" t="s">
        <v>128</v>
      </c>
      <c r="B2170" s="1">
        <v>45736</v>
      </c>
      <c r="C2170" t="s">
        <v>221</v>
      </c>
      <c r="D2170" t="s">
        <v>784</v>
      </c>
      <c r="E2170">
        <v>3.5</v>
      </c>
      <c r="F2170" t="s">
        <v>156</v>
      </c>
      <c r="G2170" t="s">
        <v>2011</v>
      </c>
      <c r="H2170" t="s">
        <v>8717</v>
      </c>
      <c r="I2170" t="s">
        <v>8718</v>
      </c>
      <c r="J2170" t="s">
        <v>8719</v>
      </c>
    </row>
    <row r="2171" spans="1:10" x14ac:dyDescent="0.25">
      <c r="A2171" t="s">
        <v>128</v>
      </c>
      <c r="B2171" s="1">
        <v>45736</v>
      </c>
      <c r="C2171" t="s">
        <v>221</v>
      </c>
      <c r="D2171" t="s">
        <v>394</v>
      </c>
      <c r="E2171">
        <v>3.5</v>
      </c>
      <c r="F2171" t="s">
        <v>156</v>
      </c>
      <c r="G2171" t="s">
        <v>2011</v>
      </c>
      <c r="H2171" t="s">
        <v>8726</v>
      </c>
      <c r="I2171" t="s">
        <v>8718</v>
      </c>
      <c r="J2171" t="s">
        <v>8727</v>
      </c>
    </row>
    <row r="2172" spans="1:10" x14ac:dyDescent="0.25">
      <c r="A2172" t="s">
        <v>128</v>
      </c>
      <c r="B2172" s="1">
        <v>45736</v>
      </c>
      <c r="C2172" t="s">
        <v>221</v>
      </c>
      <c r="D2172" t="s">
        <v>879</v>
      </c>
      <c r="E2172">
        <v>3.5</v>
      </c>
      <c r="F2172" t="s">
        <v>156</v>
      </c>
      <c r="G2172" t="s">
        <v>2011</v>
      </c>
      <c r="H2172" t="s">
        <v>8730</v>
      </c>
      <c r="I2172" t="s">
        <v>8731</v>
      </c>
      <c r="J2172" t="s">
        <v>8732</v>
      </c>
    </row>
    <row r="2173" spans="1:10" x14ac:dyDescent="0.25">
      <c r="A2173" t="s">
        <v>128</v>
      </c>
      <c r="B2173" s="1">
        <v>45736</v>
      </c>
      <c r="C2173" t="s">
        <v>221</v>
      </c>
      <c r="D2173" t="s">
        <v>665</v>
      </c>
      <c r="E2173">
        <v>3.5</v>
      </c>
      <c r="F2173" t="s">
        <v>156</v>
      </c>
      <c r="G2173" t="s">
        <v>2011</v>
      </c>
      <c r="H2173" t="s">
        <v>8739</v>
      </c>
      <c r="I2173" t="s">
        <v>8740</v>
      </c>
      <c r="J2173" t="s">
        <v>8741</v>
      </c>
    </row>
    <row r="2174" spans="1:10" x14ac:dyDescent="0.25">
      <c r="A2174" t="s">
        <v>128</v>
      </c>
      <c r="B2174" s="1">
        <v>45737</v>
      </c>
      <c r="C2174" t="s">
        <v>221</v>
      </c>
      <c r="D2174" t="s">
        <v>8757</v>
      </c>
      <c r="E2174">
        <v>3.5</v>
      </c>
      <c r="F2174" t="s">
        <v>156</v>
      </c>
      <c r="G2174" t="s">
        <v>2012</v>
      </c>
      <c r="H2174" t="s">
        <v>8758</v>
      </c>
      <c r="I2174" t="s">
        <v>8759</v>
      </c>
      <c r="J2174" t="s">
        <v>8760</v>
      </c>
    </row>
    <row r="2175" spans="1:10" x14ac:dyDescent="0.25">
      <c r="A2175" t="s">
        <v>128</v>
      </c>
      <c r="B2175" s="1">
        <v>45737</v>
      </c>
      <c r="C2175" t="s">
        <v>221</v>
      </c>
      <c r="D2175" t="s">
        <v>577</v>
      </c>
      <c r="E2175">
        <v>3.5</v>
      </c>
      <c r="F2175" t="s">
        <v>156</v>
      </c>
      <c r="G2175" t="s">
        <v>2012</v>
      </c>
      <c r="H2175" t="s">
        <v>8773</v>
      </c>
      <c r="I2175" t="s">
        <v>8774</v>
      </c>
      <c r="J2175" t="s">
        <v>8774</v>
      </c>
    </row>
    <row r="2176" spans="1:10" x14ac:dyDescent="0.25">
      <c r="A2176" t="s">
        <v>128</v>
      </c>
      <c r="B2176" s="1">
        <v>45737</v>
      </c>
      <c r="C2176" t="s">
        <v>221</v>
      </c>
      <c r="D2176" t="s">
        <v>8748</v>
      </c>
      <c r="E2176">
        <v>3.5</v>
      </c>
      <c r="F2176" t="s">
        <v>156</v>
      </c>
      <c r="G2176" t="s">
        <v>2012</v>
      </c>
      <c r="H2176" t="s">
        <v>8749</v>
      </c>
      <c r="I2176" t="s">
        <v>8750</v>
      </c>
      <c r="J2176" t="s">
        <v>8751</v>
      </c>
    </row>
    <row r="2177" spans="1:10" x14ac:dyDescent="0.25">
      <c r="A2177" t="s">
        <v>128</v>
      </c>
      <c r="B2177" s="1">
        <v>45737</v>
      </c>
      <c r="C2177" t="s">
        <v>221</v>
      </c>
      <c r="D2177" t="s">
        <v>660</v>
      </c>
      <c r="E2177">
        <v>3.5</v>
      </c>
      <c r="F2177" t="s">
        <v>156</v>
      </c>
      <c r="G2177" t="s">
        <v>2012</v>
      </c>
      <c r="H2177" t="s">
        <v>8764</v>
      </c>
      <c r="I2177" t="s">
        <v>8765</v>
      </c>
      <c r="J2177" t="s">
        <v>8765</v>
      </c>
    </row>
    <row r="2178" spans="1:10" x14ac:dyDescent="0.25">
      <c r="A2178" t="s">
        <v>128</v>
      </c>
      <c r="B2178" s="1">
        <v>45737</v>
      </c>
      <c r="C2178" t="s">
        <v>221</v>
      </c>
      <c r="D2178" t="s">
        <v>1521</v>
      </c>
      <c r="E2178">
        <v>3.5</v>
      </c>
      <c r="F2178" t="s">
        <v>156</v>
      </c>
      <c r="G2178" t="s">
        <v>2012</v>
      </c>
      <c r="H2178" t="s">
        <v>8766</v>
      </c>
      <c r="I2178" t="s">
        <v>8762</v>
      </c>
      <c r="J2178" t="s">
        <v>8767</v>
      </c>
    </row>
    <row r="2179" spans="1:10" x14ac:dyDescent="0.25">
      <c r="A2179" t="s">
        <v>128</v>
      </c>
      <c r="B2179" s="1">
        <v>45737</v>
      </c>
      <c r="C2179" t="s">
        <v>221</v>
      </c>
      <c r="D2179" t="s">
        <v>616</v>
      </c>
      <c r="E2179">
        <v>3.5</v>
      </c>
      <c r="F2179" t="s">
        <v>156</v>
      </c>
      <c r="G2179" t="s">
        <v>2012</v>
      </c>
      <c r="H2179" t="s">
        <v>8517</v>
      </c>
      <c r="I2179" t="s">
        <v>8768</v>
      </c>
      <c r="J2179" t="s">
        <v>8769</v>
      </c>
    </row>
    <row r="2180" spans="1:10" x14ac:dyDescent="0.25">
      <c r="A2180" t="s">
        <v>128</v>
      </c>
      <c r="B2180" s="1">
        <v>45737</v>
      </c>
      <c r="C2180" t="s">
        <v>221</v>
      </c>
      <c r="D2180" t="s">
        <v>525</v>
      </c>
      <c r="E2180">
        <v>3.5</v>
      </c>
      <c r="F2180" t="s">
        <v>156</v>
      </c>
      <c r="G2180" t="s">
        <v>2012</v>
      </c>
      <c r="H2180" t="s">
        <v>8752</v>
      </c>
      <c r="I2180" t="s">
        <v>8753</v>
      </c>
      <c r="J2180" t="s">
        <v>8754</v>
      </c>
    </row>
    <row r="2181" spans="1:10" x14ac:dyDescent="0.25">
      <c r="A2181" t="s">
        <v>128</v>
      </c>
      <c r="B2181" s="1">
        <v>45737</v>
      </c>
      <c r="C2181" t="s">
        <v>221</v>
      </c>
      <c r="D2181" t="s">
        <v>321</v>
      </c>
      <c r="E2181">
        <v>3.5</v>
      </c>
      <c r="F2181" t="s">
        <v>156</v>
      </c>
      <c r="G2181" t="s">
        <v>2012</v>
      </c>
      <c r="H2181" t="s">
        <v>8745</v>
      </c>
      <c r="I2181" t="s">
        <v>8746</v>
      </c>
      <c r="J2181" t="s">
        <v>8747</v>
      </c>
    </row>
    <row r="2182" spans="1:10" x14ac:dyDescent="0.25">
      <c r="A2182" t="s">
        <v>128</v>
      </c>
      <c r="B2182" s="1">
        <v>45737</v>
      </c>
      <c r="C2182" t="s">
        <v>221</v>
      </c>
      <c r="D2182" t="s">
        <v>1465</v>
      </c>
      <c r="E2182">
        <v>3.5</v>
      </c>
      <c r="F2182" t="s">
        <v>156</v>
      </c>
      <c r="G2182" t="s">
        <v>2012</v>
      </c>
      <c r="H2182" t="s">
        <v>8742</v>
      </c>
      <c r="I2182" t="s">
        <v>8743</v>
      </c>
      <c r="J2182" t="s">
        <v>8744</v>
      </c>
    </row>
    <row r="2183" spans="1:10" x14ac:dyDescent="0.25">
      <c r="A2183" t="s">
        <v>128</v>
      </c>
      <c r="B2183" s="1">
        <v>45737</v>
      </c>
      <c r="C2183" t="s">
        <v>221</v>
      </c>
      <c r="D2183" t="s">
        <v>330</v>
      </c>
      <c r="E2183">
        <v>3.5</v>
      </c>
      <c r="F2183" t="s">
        <v>156</v>
      </c>
      <c r="G2183" t="s">
        <v>2012</v>
      </c>
      <c r="H2183" t="s">
        <v>8770</v>
      </c>
      <c r="I2183" t="s">
        <v>8771</v>
      </c>
      <c r="J2183" t="s">
        <v>8772</v>
      </c>
    </row>
    <row r="2184" spans="1:10" x14ac:dyDescent="0.25">
      <c r="A2184" t="s">
        <v>128</v>
      </c>
      <c r="B2184" s="1">
        <v>45737</v>
      </c>
      <c r="C2184" t="s">
        <v>221</v>
      </c>
      <c r="D2184" t="s">
        <v>299</v>
      </c>
      <c r="E2184">
        <v>3.5</v>
      </c>
      <c r="F2184" t="s">
        <v>156</v>
      </c>
      <c r="G2184" t="s">
        <v>2012</v>
      </c>
      <c r="H2184" t="s">
        <v>8755</v>
      </c>
      <c r="I2184" t="s">
        <v>8756</v>
      </c>
      <c r="J2184" t="s">
        <v>8756</v>
      </c>
    </row>
    <row r="2185" spans="1:10" x14ac:dyDescent="0.25">
      <c r="A2185" t="s">
        <v>128</v>
      </c>
      <c r="B2185" s="1">
        <v>45737</v>
      </c>
      <c r="C2185" t="s">
        <v>221</v>
      </c>
      <c r="D2185" t="s">
        <v>576</v>
      </c>
      <c r="E2185">
        <v>3.5</v>
      </c>
      <c r="F2185" t="s">
        <v>156</v>
      </c>
      <c r="G2185" t="s">
        <v>2012</v>
      </c>
      <c r="H2185" t="s">
        <v>8761</v>
      </c>
      <c r="I2185" t="s">
        <v>8762</v>
      </c>
      <c r="J2185" t="s">
        <v>8763</v>
      </c>
    </row>
    <row r="2186" spans="1:10" x14ac:dyDescent="0.25">
      <c r="A2186" t="s">
        <v>128</v>
      </c>
      <c r="B2186" s="1">
        <v>45737</v>
      </c>
      <c r="C2186" t="s">
        <v>221</v>
      </c>
      <c r="D2186" t="s">
        <v>402</v>
      </c>
      <c r="E2186">
        <v>3.5</v>
      </c>
      <c r="F2186" t="s">
        <v>156</v>
      </c>
      <c r="G2186" t="s">
        <v>2012</v>
      </c>
      <c r="H2186" t="s">
        <v>8775</v>
      </c>
      <c r="I2186" t="s">
        <v>8776</v>
      </c>
      <c r="J2186" t="s">
        <v>8776</v>
      </c>
    </row>
    <row r="2187" spans="1:10" x14ac:dyDescent="0.25">
      <c r="A2187" t="s">
        <v>128</v>
      </c>
      <c r="B2187" s="1">
        <v>45736</v>
      </c>
      <c r="C2187" t="s">
        <v>149</v>
      </c>
      <c r="D2187" t="s">
        <v>8780</v>
      </c>
      <c r="E2187">
        <v>3.5</v>
      </c>
      <c r="F2187" t="s">
        <v>150</v>
      </c>
      <c r="G2187" t="s">
        <v>2013</v>
      </c>
      <c r="H2187" t="s">
        <v>8781</v>
      </c>
      <c r="I2187" t="s">
        <v>8782</v>
      </c>
      <c r="J2187" t="s">
        <v>8783</v>
      </c>
    </row>
    <row r="2188" spans="1:10" x14ac:dyDescent="0.25">
      <c r="A2188" t="s">
        <v>128</v>
      </c>
      <c r="B2188" s="1">
        <v>45736</v>
      </c>
      <c r="C2188" t="s">
        <v>149</v>
      </c>
      <c r="D2188" t="s">
        <v>555</v>
      </c>
      <c r="E2188">
        <v>3.5</v>
      </c>
      <c r="F2188" t="s">
        <v>150</v>
      </c>
      <c r="G2188" t="s">
        <v>2013</v>
      </c>
      <c r="H2188" t="s">
        <v>8784</v>
      </c>
      <c r="I2188" t="s">
        <v>8785</v>
      </c>
      <c r="J2188" t="s">
        <v>8786</v>
      </c>
    </row>
    <row r="2189" spans="1:10" x14ac:dyDescent="0.25">
      <c r="A2189" t="s">
        <v>128</v>
      </c>
      <c r="B2189" s="1">
        <v>45736</v>
      </c>
      <c r="C2189" t="s">
        <v>149</v>
      </c>
      <c r="D2189" t="s">
        <v>1590</v>
      </c>
      <c r="E2189">
        <v>3.5</v>
      </c>
      <c r="F2189" t="s">
        <v>150</v>
      </c>
      <c r="G2189" t="s">
        <v>2013</v>
      </c>
      <c r="H2189" t="s">
        <v>8795</v>
      </c>
      <c r="I2189" t="s">
        <v>8796</v>
      </c>
      <c r="J2189" t="s">
        <v>8797</v>
      </c>
    </row>
    <row r="2190" spans="1:10" x14ac:dyDescent="0.25">
      <c r="A2190" t="s">
        <v>128</v>
      </c>
      <c r="B2190" s="1">
        <v>45736</v>
      </c>
      <c r="C2190" t="s">
        <v>149</v>
      </c>
      <c r="D2190" t="s">
        <v>352</v>
      </c>
      <c r="E2190">
        <v>3.5</v>
      </c>
      <c r="F2190" t="s">
        <v>150</v>
      </c>
      <c r="G2190" t="s">
        <v>2013</v>
      </c>
      <c r="H2190" t="s">
        <v>8793</v>
      </c>
      <c r="I2190" t="s">
        <v>8791</v>
      </c>
      <c r="J2190" t="s">
        <v>8794</v>
      </c>
    </row>
    <row r="2191" spans="1:10" x14ac:dyDescent="0.25">
      <c r="A2191" t="s">
        <v>128</v>
      </c>
      <c r="B2191" s="1">
        <v>45736</v>
      </c>
      <c r="C2191" t="s">
        <v>149</v>
      </c>
      <c r="D2191" t="s">
        <v>362</v>
      </c>
      <c r="E2191">
        <v>3.5</v>
      </c>
      <c r="F2191" t="s">
        <v>150</v>
      </c>
      <c r="G2191" t="s">
        <v>2013</v>
      </c>
      <c r="H2191" t="s">
        <v>8787</v>
      </c>
      <c r="I2191" t="s">
        <v>8788</v>
      </c>
      <c r="J2191" t="s">
        <v>8779</v>
      </c>
    </row>
    <row r="2192" spans="1:10" x14ac:dyDescent="0.25">
      <c r="A2192" t="s">
        <v>128</v>
      </c>
      <c r="B2192" s="1">
        <v>45736</v>
      </c>
      <c r="C2192" t="s">
        <v>149</v>
      </c>
      <c r="D2192" t="s">
        <v>8798</v>
      </c>
      <c r="E2192">
        <v>3.5</v>
      </c>
      <c r="F2192" t="s">
        <v>150</v>
      </c>
      <c r="G2192" t="s">
        <v>2013</v>
      </c>
      <c r="H2192" t="s">
        <v>8784</v>
      </c>
      <c r="I2192" t="s">
        <v>8799</v>
      </c>
      <c r="J2192" t="s">
        <v>8800</v>
      </c>
    </row>
    <row r="2193" spans="1:10" x14ac:dyDescent="0.25">
      <c r="A2193" t="s">
        <v>128</v>
      </c>
      <c r="B2193" s="1">
        <v>45736</v>
      </c>
      <c r="C2193" t="s">
        <v>149</v>
      </c>
      <c r="D2193" t="s">
        <v>788</v>
      </c>
      <c r="E2193">
        <v>3.5</v>
      </c>
      <c r="F2193" t="s">
        <v>150</v>
      </c>
      <c r="G2193" t="s">
        <v>2013</v>
      </c>
      <c r="H2193" t="s">
        <v>8801</v>
      </c>
      <c r="I2193" t="s">
        <v>8802</v>
      </c>
      <c r="J2193" t="s">
        <v>8803</v>
      </c>
    </row>
    <row r="2194" spans="1:10" x14ac:dyDescent="0.25">
      <c r="A2194" t="s">
        <v>128</v>
      </c>
      <c r="B2194" s="1">
        <v>45736</v>
      </c>
      <c r="C2194" t="s">
        <v>149</v>
      </c>
      <c r="D2194" t="s">
        <v>809</v>
      </c>
      <c r="E2194">
        <v>3.5</v>
      </c>
      <c r="F2194" t="s">
        <v>150</v>
      </c>
      <c r="G2194" t="s">
        <v>2013</v>
      </c>
      <c r="H2194" t="s">
        <v>8777</v>
      </c>
      <c r="I2194" t="s">
        <v>8778</v>
      </c>
      <c r="J2194" t="s">
        <v>8779</v>
      </c>
    </row>
    <row r="2195" spans="1:10" x14ac:dyDescent="0.25">
      <c r="A2195" t="s">
        <v>128</v>
      </c>
      <c r="B2195" s="1">
        <v>45736</v>
      </c>
      <c r="C2195" t="s">
        <v>149</v>
      </c>
      <c r="D2195" t="s">
        <v>690</v>
      </c>
      <c r="E2195">
        <v>3.5</v>
      </c>
      <c r="F2195" t="s">
        <v>150</v>
      </c>
      <c r="G2195" t="s">
        <v>2013</v>
      </c>
      <c r="H2195" t="s">
        <v>8790</v>
      </c>
      <c r="I2195" t="s">
        <v>8791</v>
      </c>
      <c r="J2195" t="s">
        <v>8792</v>
      </c>
    </row>
    <row r="2196" spans="1:10" x14ac:dyDescent="0.25">
      <c r="A2196" t="s">
        <v>128</v>
      </c>
      <c r="B2196" s="1">
        <v>45733</v>
      </c>
      <c r="C2196" t="s">
        <v>245</v>
      </c>
      <c r="D2196" t="s">
        <v>1679</v>
      </c>
      <c r="E2196">
        <v>0</v>
      </c>
      <c r="F2196" t="s">
        <v>197</v>
      </c>
      <c r="G2196" t="s">
        <v>2014</v>
      </c>
      <c r="H2196" t="s">
        <v>8815</v>
      </c>
      <c r="I2196" t="s">
        <v>8816</v>
      </c>
      <c r="J2196" t="s">
        <v>8817</v>
      </c>
    </row>
    <row r="2197" spans="1:10" x14ac:dyDescent="0.25">
      <c r="A2197" t="s">
        <v>128</v>
      </c>
      <c r="B2197" s="1">
        <v>45733</v>
      </c>
      <c r="C2197" t="s">
        <v>245</v>
      </c>
      <c r="D2197" t="s">
        <v>3157</v>
      </c>
      <c r="E2197">
        <v>3.5</v>
      </c>
      <c r="F2197" t="s">
        <v>197</v>
      </c>
      <c r="G2197" t="s">
        <v>2014</v>
      </c>
      <c r="H2197" t="s">
        <v>8805</v>
      </c>
      <c r="I2197" t="s">
        <v>8826</v>
      </c>
      <c r="J2197" t="s">
        <v>8827</v>
      </c>
    </row>
    <row r="2198" spans="1:10" x14ac:dyDescent="0.25">
      <c r="A2198" t="s">
        <v>128</v>
      </c>
      <c r="B2198" s="1">
        <v>45733</v>
      </c>
      <c r="C2198" t="s">
        <v>245</v>
      </c>
      <c r="D2198" t="s">
        <v>630</v>
      </c>
      <c r="E2198">
        <v>3.5</v>
      </c>
      <c r="F2198" t="s">
        <v>197</v>
      </c>
      <c r="G2198" t="s">
        <v>2014</v>
      </c>
      <c r="H2198" t="s">
        <v>8818</v>
      </c>
      <c r="I2198" t="s">
        <v>8819</v>
      </c>
      <c r="J2198" t="s">
        <v>8820</v>
      </c>
    </row>
    <row r="2199" spans="1:10" x14ac:dyDescent="0.25">
      <c r="A2199" t="s">
        <v>128</v>
      </c>
      <c r="B2199" s="1">
        <v>45733</v>
      </c>
      <c r="C2199" t="s">
        <v>245</v>
      </c>
      <c r="D2199" t="s">
        <v>8808</v>
      </c>
      <c r="E2199">
        <v>3.5</v>
      </c>
      <c r="F2199" t="s">
        <v>197</v>
      </c>
      <c r="G2199" t="s">
        <v>2014</v>
      </c>
      <c r="H2199" t="s">
        <v>8809</v>
      </c>
      <c r="I2199" t="s">
        <v>8810</v>
      </c>
      <c r="J2199" t="s">
        <v>8811</v>
      </c>
    </row>
    <row r="2200" spans="1:10" x14ac:dyDescent="0.25">
      <c r="A2200" t="s">
        <v>128</v>
      </c>
      <c r="B2200" s="1">
        <v>45733</v>
      </c>
      <c r="C2200" t="s">
        <v>245</v>
      </c>
      <c r="D2200" t="s">
        <v>1454</v>
      </c>
      <c r="E2200">
        <v>3.5</v>
      </c>
      <c r="F2200" t="s">
        <v>197</v>
      </c>
      <c r="G2200" t="s">
        <v>2014</v>
      </c>
      <c r="H2200" t="s">
        <v>8821</v>
      </c>
      <c r="I2200" t="s">
        <v>8822</v>
      </c>
      <c r="J2200" t="s">
        <v>8823</v>
      </c>
    </row>
    <row r="2201" spans="1:10" x14ac:dyDescent="0.25">
      <c r="A2201" t="s">
        <v>128</v>
      </c>
      <c r="B2201" s="1">
        <v>45733</v>
      </c>
      <c r="C2201" t="s">
        <v>245</v>
      </c>
      <c r="D2201" t="s">
        <v>607</v>
      </c>
      <c r="E2201">
        <v>3.5</v>
      </c>
      <c r="F2201" t="s">
        <v>197</v>
      </c>
      <c r="G2201" t="s">
        <v>2014</v>
      </c>
      <c r="H2201" t="s">
        <v>8276</v>
      </c>
      <c r="I2201" t="s">
        <v>8824</v>
      </c>
      <c r="J2201" t="s">
        <v>8825</v>
      </c>
    </row>
    <row r="2202" spans="1:10" x14ac:dyDescent="0.25">
      <c r="A2202" t="s">
        <v>128</v>
      </c>
      <c r="B2202" s="1">
        <v>45733</v>
      </c>
      <c r="C2202" t="s">
        <v>245</v>
      </c>
      <c r="D2202" t="s">
        <v>8804</v>
      </c>
      <c r="E2202">
        <v>3.5</v>
      </c>
      <c r="F2202" t="s">
        <v>197</v>
      </c>
      <c r="G2202" t="s">
        <v>2014</v>
      </c>
      <c r="H2202" t="s">
        <v>8805</v>
      </c>
      <c r="I2202" t="s">
        <v>8806</v>
      </c>
      <c r="J2202" t="s">
        <v>8807</v>
      </c>
    </row>
    <row r="2203" spans="1:10" x14ac:dyDescent="0.25">
      <c r="A2203" t="s">
        <v>128</v>
      </c>
      <c r="B2203" s="1">
        <v>45733</v>
      </c>
      <c r="C2203" t="s">
        <v>245</v>
      </c>
      <c r="D2203" t="s">
        <v>8829</v>
      </c>
      <c r="E2203">
        <v>3.5</v>
      </c>
      <c r="F2203" t="s">
        <v>197</v>
      </c>
      <c r="G2203" t="s">
        <v>2014</v>
      </c>
      <c r="H2203" t="s">
        <v>8830</v>
      </c>
      <c r="I2203" t="s">
        <v>8831</v>
      </c>
      <c r="J2203" t="s">
        <v>8832</v>
      </c>
    </row>
    <row r="2204" spans="1:10" x14ac:dyDescent="0.25">
      <c r="A2204" t="s">
        <v>128</v>
      </c>
      <c r="B2204" s="1">
        <v>45733</v>
      </c>
      <c r="C2204" t="s">
        <v>245</v>
      </c>
      <c r="D2204" t="s">
        <v>243</v>
      </c>
      <c r="E2204">
        <v>3.5</v>
      </c>
      <c r="F2204" t="s">
        <v>197</v>
      </c>
      <c r="G2204" t="s">
        <v>2014</v>
      </c>
      <c r="H2204" t="s">
        <v>8805</v>
      </c>
      <c r="I2204" t="s">
        <v>8824</v>
      </c>
      <c r="J2204" t="s">
        <v>8828</v>
      </c>
    </row>
    <row r="2205" spans="1:10" x14ac:dyDescent="0.25">
      <c r="A2205" t="s">
        <v>128</v>
      </c>
      <c r="B2205" s="1">
        <v>45733</v>
      </c>
      <c r="C2205" t="s">
        <v>245</v>
      </c>
      <c r="D2205" t="s">
        <v>7183</v>
      </c>
      <c r="E2205">
        <v>0</v>
      </c>
      <c r="F2205" t="s">
        <v>197</v>
      </c>
      <c r="G2205" t="s">
        <v>2014</v>
      </c>
      <c r="H2205" t="s">
        <v>8812</v>
      </c>
      <c r="I2205" t="s">
        <v>8813</v>
      </c>
      <c r="J2205" t="s">
        <v>8814</v>
      </c>
    </row>
    <row r="2206" spans="1:10" x14ac:dyDescent="0.25">
      <c r="A2206" t="s">
        <v>128</v>
      </c>
      <c r="B2206" s="1">
        <v>45735</v>
      </c>
      <c r="C2206" t="s">
        <v>245</v>
      </c>
      <c r="D2206" t="s">
        <v>774</v>
      </c>
      <c r="E2206">
        <v>3.5</v>
      </c>
      <c r="F2206" t="s">
        <v>197</v>
      </c>
      <c r="G2206" t="s">
        <v>2016</v>
      </c>
      <c r="H2206" t="s">
        <v>8855</v>
      </c>
      <c r="I2206" t="s">
        <v>8856</v>
      </c>
      <c r="J2206" t="s">
        <v>8857</v>
      </c>
    </row>
    <row r="2207" spans="1:10" x14ac:dyDescent="0.25">
      <c r="A2207" t="s">
        <v>128</v>
      </c>
      <c r="B2207" s="1">
        <v>45735</v>
      </c>
      <c r="C2207" t="s">
        <v>245</v>
      </c>
      <c r="D2207" t="s">
        <v>6284</v>
      </c>
      <c r="E2207">
        <v>3.5</v>
      </c>
      <c r="F2207" t="s">
        <v>197</v>
      </c>
      <c r="G2207" t="s">
        <v>2016</v>
      </c>
      <c r="H2207" t="s">
        <v>8852</v>
      </c>
      <c r="I2207" t="s">
        <v>8853</v>
      </c>
      <c r="J2207" t="s">
        <v>8854</v>
      </c>
    </row>
    <row r="2208" spans="1:10" x14ac:dyDescent="0.25">
      <c r="A2208" t="s">
        <v>128</v>
      </c>
      <c r="B2208" s="1">
        <v>45735</v>
      </c>
      <c r="C2208" t="s">
        <v>245</v>
      </c>
      <c r="D2208" t="s">
        <v>288</v>
      </c>
      <c r="E2208">
        <v>3.5</v>
      </c>
      <c r="F2208" t="s">
        <v>197</v>
      </c>
      <c r="G2208" t="s">
        <v>2016</v>
      </c>
      <c r="H2208" t="s">
        <v>8840</v>
      </c>
      <c r="I2208" t="s">
        <v>8841</v>
      </c>
      <c r="J2208" t="s">
        <v>8841</v>
      </c>
    </row>
    <row r="2209" spans="1:10" x14ac:dyDescent="0.25">
      <c r="A2209" t="s">
        <v>128</v>
      </c>
      <c r="B2209" s="1">
        <v>45735</v>
      </c>
      <c r="C2209" t="s">
        <v>245</v>
      </c>
      <c r="D2209" t="s">
        <v>8836</v>
      </c>
      <c r="E2209">
        <v>3.5</v>
      </c>
      <c r="F2209" t="s">
        <v>197</v>
      </c>
      <c r="G2209" t="s">
        <v>2016</v>
      </c>
      <c r="H2209" t="s">
        <v>8837</v>
      </c>
      <c r="I2209" t="s">
        <v>8838</v>
      </c>
      <c r="J2209" t="s">
        <v>8839</v>
      </c>
    </row>
    <row r="2210" spans="1:10" x14ac:dyDescent="0.25">
      <c r="A2210" t="s">
        <v>128</v>
      </c>
      <c r="B2210" s="1">
        <v>45735</v>
      </c>
      <c r="C2210" t="s">
        <v>245</v>
      </c>
      <c r="D2210" t="s">
        <v>820</v>
      </c>
      <c r="E2210">
        <v>3.5</v>
      </c>
      <c r="F2210" t="s">
        <v>197</v>
      </c>
      <c r="G2210" t="s">
        <v>2016</v>
      </c>
      <c r="H2210" t="s">
        <v>8849</v>
      </c>
      <c r="I2210" t="s">
        <v>8850</v>
      </c>
      <c r="J2210" t="s">
        <v>8851</v>
      </c>
    </row>
    <row r="2211" spans="1:10" x14ac:dyDescent="0.25">
      <c r="A2211" t="s">
        <v>128</v>
      </c>
      <c r="B2211" s="1">
        <v>45735</v>
      </c>
      <c r="C2211" t="s">
        <v>245</v>
      </c>
      <c r="D2211" t="s">
        <v>3500</v>
      </c>
      <c r="E2211">
        <v>3.5</v>
      </c>
      <c r="F2211" t="s">
        <v>197</v>
      </c>
      <c r="G2211" t="s">
        <v>2016</v>
      </c>
      <c r="H2211" t="s">
        <v>8833</v>
      </c>
      <c r="I2211" t="s">
        <v>8834</v>
      </c>
      <c r="J2211" t="s">
        <v>8835</v>
      </c>
    </row>
    <row r="2212" spans="1:10" x14ac:dyDescent="0.25">
      <c r="A2212" t="s">
        <v>128</v>
      </c>
      <c r="B2212" s="1">
        <v>45735</v>
      </c>
      <c r="C2212" t="s">
        <v>245</v>
      </c>
      <c r="D2212" t="s">
        <v>1586</v>
      </c>
      <c r="E2212">
        <v>3.5</v>
      </c>
      <c r="F2212" t="s">
        <v>197</v>
      </c>
      <c r="G2212" t="s">
        <v>2016</v>
      </c>
      <c r="H2212" t="s">
        <v>8846</v>
      </c>
      <c r="I2212" t="s">
        <v>8847</v>
      </c>
      <c r="J2212" t="s">
        <v>8848</v>
      </c>
    </row>
    <row r="2213" spans="1:10" x14ac:dyDescent="0.25">
      <c r="A2213" t="s">
        <v>128</v>
      </c>
      <c r="B2213" s="1">
        <v>45735</v>
      </c>
      <c r="C2213" t="s">
        <v>245</v>
      </c>
      <c r="D2213" t="s">
        <v>8842</v>
      </c>
      <c r="E2213">
        <v>3.5</v>
      </c>
      <c r="F2213" t="s">
        <v>197</v>
      </c>
      <c r="G2213" t="s">
        <v>2016</v>
      </c>
      <c r="H2213" t="s">
        <v>8843</v>
      </c>
      <c r="I2213" t="s">
        <v>8844</v>
      </c>
      <c r="J2213" t="s">
        <v>8845</v>
      </c>
    </row>
    <row r="2214" spans="1:10" x14ac:dyDescent="0.25">
      <c r="A2214" t="s">
        <v>128</v>
      </c>
      <c r="B2214" s="1">
        <v>45733</v>
      </c>
      <c r="C2214" t="s">
        <v>247</v>
      </c>
      <c r="D2214" t="s">
        <v>833</v>
      </c>
      <c r="E2214">
        <v>3.5</v>
      </c>
      <c r="F2214" t="s">
        <v>194</v>
      </c>
      <c r="G2214" t="s">
        <v>2017</v>
      </c>
      <c r="H2214" t="s">
        <v>8858</v>
      </c>
      <c r="I2214" t="s">
        <v>8870</v>
      </c>
      <c r="J2214" t="s">
        <v>8871</v>
      </c>
    </row>
    <row r="2215" spans="1:10" x14ac:dyDescent="0.25">
      <c r="A2215" t="s">
        <v>128</v>
      </c>
      <c r="B2215" s="1">
        <v>45733</v>
      </c>
      <c r="C2215" t="s">
        <v>247</v>
      </c>
      <c r="D2215" t="s">
        <v>1599</v>
      </c>
      <c r="E2215">
        <v>3.5</v>
      </c>
      <c r="F2215" t="s">
        <v>194</v>
      </c>
      <c r="G2215" t="s">
        <v>2017</v>
      </c>
      <c r="H2215" t="s">
        <v>8864</v>
      </c>
      <c r="I2215" t="s">
        <v>8865</v>
      </c>
      <c r="J2215" t="s">
        <v>8866</v>
      </c>
    </row>
    <row r="2216" spans="1:10" x14ac:dyDescent="0.25">
      <c r="A2216" t="s">
        <v>128</v>
      </c>
      <c r="B2216" s="1">
        <v>45733</v>
      </c>
      <c r="C2216" t="s">
        <v>247</v>
      </c>
      <c r="D2216" t="s">
        <v>504</v>
      </c>
      <c r="E2216">
        <v>3.5</v>
      </c>
      <c r="F2216" t="s">
        <v>194</v>
      </c>
      <c r="G2216" t="s">
        <v>2017</v>
      </c>
      <c r="H2216" t="s">
        <v>8861</v>
      </c>
      <c r="I2216" t="s">
        <v>8862</v>
      </c>
      <c r="J2216" t="s">
        <v>8863</v>
      </c>
    </row>
    <row r="2217" spans="1:10" x14ac:dyDescent="0.25">
      <c r="A2217" t="s">
        <v>128</v>
      </c>
      <c r="B2217" s="1">
        <v>45733</v>
      </c>
      <c r="C2217" t="s">
        <v>247</v>
      </c>
      <c r="D2217" t="s">
        <v>353</v>
      </c>
      <c r="E2217">
        <v>3.5</v>
      </c>
      <c r="F2217" t="s">
        <v>194</v>
      </c>
      <c r="G2217" t="s">
        <v>2017</v>
      </c>
      <c r="H2217" t="s">
        <v>8858</v>
      </c>
      <c r="I2217" t="s">
        <v>8880</v>
      </c>
      <c r="J2217" t="s">
        <v>8881</v>
      </c>
    </row>
    <row r="2218" spans="1:10" x14ac:dyDescent="0.25">
      <c r="A2218" t="s">
        <v>128</v>
      </c>
      <c r="B2218" s="1">
        <v>45733</v>
      </c>
      <c r="C2218" t="s">
        <v>247</v>
      </c>
      <c r="D2218" t="s">
        <v>6970</v>
      </c>
      <c r="E2218">
        <v>3.5</v>
      </c>
      <c r="F2218" t="s">
        <v>194</v>
      </c>
      <c r="G2218" t="s">
        <v>2017</v>
      </c>
      <c r="H2218" t="s">
        <v>8877</v>
      </c>
      <c r="I2218" t="s">
        <v>8878</v>
      </c>
      <c r="J2218" t="s">
        <v>8879</v>
      </c>
    </row>
    <row r="2219" spans="1:10" x14ac:dyDescent="0.25">
      <c r="A2219" t="s">
        <v>128</v>
      </c>
      <c r="B2219" s="1">
        <v>45733</v>
      </c>
      <c r="C2219" t="s">
        <v>247</v>
      </c>
      <c r="D2219" t="s">
        <v>700</v>
      </c>
      <c r="E2219">
        <v>3.5</v>
      </c>
      <c r="F2219" t="s">
        <v>194</v>
      </c>
      <c r="G2219" t="s">
        <v>2017</v>
      </c>
      <c r="H2219" t="s">
        <v>8882</v>
      </c>
      <c r="I2219" t="s">
        <v>8883</v>
      </c>
      <c r="J2219" t="s">
        <v>8884</v>
      </c>
    </row>
    <row r="2220" spans="1:10" x14ac:dyDescent="0.25">
      <c r="A2220" t="s">
        <v>128</v>
      </c>
      <c r="B2220" s="1">
        <v>45733</v>
      </c>
      <c r="C2220" t="s">
        <v>247</v>
      </c>
      <c r="D2220" t="s">
        <v>661</v>
      </c>
      <c r="E2220">
        <v>3.5</v>
      </c>
      <c r="F2220" t="s">
        <v>194</v>
      </c>
      <c r="G2220" t="s">
        <v>2017</v>
      </c>
      <c r="H2220" t="s">
        <v>8867</v>
      </c>
      <c r="I2220" t="s">
        <v>8868</v>
      </c>
      <c r="J2220" t="s">
        <v>8869</v>
      </c>
    </row>
    <row r="2221" spans="1:10" x14ac:dyDescent="0.25">
      <c r="A2221" t="s">
        <v>128</v>
      </c>
      <c r="B2221" s="1">
        <v>45733</v>
      </c>
      <c r="C2221" t="s">
        <v>247</v>
      </c>
      <c r="D2221" t="s">
        <v>474</v>
      </c>
      <c r="E2221">
        <v>3.5</v>
      </c>
      <c r="F2221" t="s">
        <v>194</v>
      </c>
      <c r="G2221" t="s">
        <v>2017</v>
      </c>
      <c r="H2221" t="s">
        <v>8858</v>
      </c>
      <c r="I2221" t="s">
        <v>8859</v>
      </c>
      <c r="J2221" t="s">
        <v>8860</v>
      </c>
    </row>
    <row r="2222" spans="1:10" x14ac:dyDescent="0.25">
      <c r="A2222" t="s">
        <v>128</v>
      </c>
      <c r="B2222" s="1">
        <v>45733</v>
      </c>
      <c r="C2222" t="s">
        <v>247</v>
      </c>
      <c r="D2222" t="s">
        <v>352</v>
      </c>
      <c r="E2222">
        <v>3.5</v>
      </c>
      <c r="F2222" t="s">
        <v>194</v>
      </c>
      <c r="G2222" t="s">
        <v>2017</v>
      </c>
      <c r="H2222" t="s">
        <v>8858</v>
      </c>
      <c r="I2222" t="s">
        <v>8872</v>
      </c>
      <c r="J2222" t="s">
        <v>8873</v>
      </c>
    </row>
    <row r="2223" spans="1:10" x14ac:dyDescent="0.25">
      <c r="A2223" t="s">
        <v>128</v>
      </c>
      <c r="B2223" s="1">
        <v>45733</v>
      </c>
      <c r="C2223" t="s">
        <v>247</v>
      </c>
      <c r="D2223" t="s">
        <v>2921</v>
      </c>
      <c r="E2223">
        <v>3.5</v>
      </c>
      <c r="F2223" t="s">
        <v>194</v>
      </c>
      <c r="G2223" t="s">
        <v>2017</v>
      </c>
      <c r="H2223" t="s">
        <v>8874</v>
      </c>
      <c r="I2223" t="s">
        <v>8875</v>
      </c>
      <c r="J2223" t="s">
        <v>8876</v>
      </c>
    </row>
    <row r="2224" spans="1:10" x14ac:dyDescent="0.25">
      <c r="A2224" t="s">
        <v>128</v>
      </c>
      <c r="B2224" s="1">
        <v>45736</v>
      </c>
      <c r="C2224" t="s">
        <v>247</v>
      </c>
      <c r="D2224" t="s">
        <v>380</v>
      </c>
      <c r="E2224">
        <v>3.5</v>
      </c>
      <c r="F2224" t="s">
        <v>194</v>
      </c>
      <c r="G2224" t="s">
        <v>2018</v>
      </c>
      <c r="H2224" t="s">
        <v>8900</v>
      </c>
      <c r="I2224" t="s">
        <v>8901</v>
      </c>
      <c r="J2224" t="s">
        <v>8902</v>
      </c>
    </row>
    <row r="2225" spans="1:10" x14ac:dyDescent="0.25">
      <c r="A2225" t="s">
        <v>128</v>
      </c>
      <c r="B2225" s="1">
        <v>45736</v>
      </c>
      <c r="C2225" t="s">
        <v>247</v>
      </c>
      <c r="D2225" t="s">
        <v>8890</v>
      </c>
      <c r="E2225">
        <v>3.5</v>
      </c>
      <c r="F2225" t="s">
        <v>194</v>
      </c>
      <c r="G2225" t="s">
        <v>2018</v>
      </c>
      <c r="H2225" t="s">
        <v>8891</v>
      </c>
      <c r="I2225" t="s">
        <v>8892</v>
      </c>
      <c r="J2225" t="s">
        <v>8893</v>
      </c>
    </row>
    <row r="2226" spans="1:10" x14ac:dyDescent="0.25">
      <c r="A2226" t="s">
        <v>128</v>
      </c>
      <c r="B2226" s="1">
        <v>45736</v>
      </c>
      <c r="C2226" t="s">
        <v>247</v>
      </c>
      <c r="D2226" t="s">
        <v>842</v>
      </c>
      <c r="E2226">
        <v>3.5</v>
      </c>
      <c r="F2226" t="s">
        <v>194</v>
      </c>
      <c r="G2226" t="s">
        <v>2018</v>
      </c>
      <c r="H2226" t="s">
        <v>8894</v>
      </c>
      <c r="I2226" t="s">
        <v>8895</v>
      </c>
      <c r="J2226" t="s">
        <v>8896</v>
      </c>
    </row>
    <row r="2227" spans="1:10" x14ac:dyDescent="0.25">
      <c r="A2227" t="s">
        <v>128</v>
      </c>
      <c r="B2227" s="1">
        <v>45736</v>
      </c>
      <c r="C2227" t="s">
        <v>247</v>
      </c>
      <c r="D2227" t="s">
        <v>256</v>
      </c>
      <c r="E2227">
        <v>3.5</v>
      </c>
      <c r="F2227" t="s">
        <v>194</v>
      </c>
      <c r="G2227" t="s">
        <v>2018</v>
      </c>
      <c r="H2227" t="s">
        <v>8887</v>
      </c>
      <c r="I2227" t="s">
        <v>8888</v>
      </c>
      <c r="J2227" t="s">
        <v>8889</v>
      </c>
    </row>
    <row r="2228" spans="1:10" x14ac:dyDescent="0.25">
      <c r="A2228" t="s">
        <v>128</v>
      </c>
      <c r="B2228" s="1">
        <v>45736</v>
      </c>
      <c r="C2228" t="s">
        <v>247</v>
      </c>
      <c r="D2228" t="s">
        <v>448</v>
      </c>
      <c r="E2228">
        <v>3.5</v>
      </c>
      <c r="F2228" t="s">
        <v>194</v>
      </c>
      <c r="G2228" t="s">
        <v>2018</v>
      </c>
      <c r="H2228" t="s">
        <v>8897</v>
      </c>
      <c r="I2228" t="s">
        <v>8898</v>
      </c>
      <c r="J2228" t="s">
        <v>8899</v>
      </c>
    </row>
    <row r="2229" spans="1:10" x14ac:dyDescent="0.25">
      <c r="A2229" t="s">
        <v>128</v>
      </c>
      <c r="B2229" s="1">
        <v>45736</v>
      </c>
      <c r="C2229" t="s">
        <v>247</v>
      </c>
      <c r="D2229" t="s">
        <v>540</v>
      </c>
      <c r="E2229">
        <v>3.5</v>
      </c>
      <c r="F2229" t="s">
        <v>194</v>
      </c>
      <c r="G2229" t="s">
        <v>2018</v>
      </c>
      <c r="H2229" t="s">
        <v>8885</v>
      </c>
      <c r="I2229" t="s">
        <v>8886</v>
      </c>
      <c r="J2229" t="s">
        <v>8789</v>
      </c>
    </row>
    <row r="2230" spans="1:10" x14ac:dyDescent="0.25">
      <c r="A2230" t="s">
        <v>128</v>
      </c>
      <c r="B2230" s="1">
        <v>45736</v>
      </c>
      <c r="C2230" t="s">
        <v>247</v>
      </c>
      <c r="D2230" t="s">
        <v>284</v>
      </c>
      <c r="E2230">
        <v>3.5</v>
      </c>
      <c r="F2230" t="s">
        <v>194</v>
      </c>
      <c r="G2230" t="s">
        <v>2018</v>
      </c>
      <c r="H2230" t="s">
        <v>8903</v>
      </c>
      <c r="I2230" t="s">
        <v>8904</v>
      </c>
      <c r="J2230" t="s">
        <v>8905</v>
      </c>
    </row>
    <row r="2231" spans="1:10" x14ac:dyDescent="0.25">
      <c r="A2231" t="s">
        <v>128</v>
      </c>
      <c r="B2231" s="1">
        <v>45737</v>
      </c>
      <c r="C2231" t="s">
        <v>247</v>
      </c>
      <c r="D2231" t="s">
        <v>703</v>
      </c>
      <c r="E2231">
        <v>3.5</v>
      </c>
      <c r="F2231" t="s">
        <v>194</v>
      </c>
      <c r="G2231" t="s">
        <v>2019</v>
      </c>
      <c r="H2231" t="s">
        <v>8906</v>
      </c>
      <c r="I2231" t="s">
        <v>8907</v>
      </c>
      <c r="J2231" t="s">
        <v>7661</v>
      </c>
    </row>
    <row r="2232" spans="1:10" x14ac:dyDescent="0.25">
      <c r="A2232" t="s">
        <v>128</v>
      </c>
      <c r="B2232" s="1">
        <v>45737</v>
      </c>
      <c r="C2232" t="s">
        <v>247</v>
      </c>
      <c r="D2232" t="s">
        <v>8911</v>
      </c>
      <c r="E2232">
        <v>3.5</v>
      </c>
      <c r="F2232" t="s">
        <v>194</v>
      </c>
      <c r="G2232" t="s">
        <v>2019</v>
      </c>
      <c r="H2232" t="s">
        <v>8912</v>
      </c>
      <c r="I2232" t="s">
        <v>8913</v>
      </c>
      <c r="J2232" t="s">
        <v>8914</v>
      </c>
    </row>
    <row r="2233" spans="1:10" x14ac:dyDescent="0.25">
      <c r="A2233" t="s">
        <v>128</v>
      </c>
      <c r="B2233" s="1">
        <v>45737</v>
      </c>
      <c r="C2233" t="s">
        <v>247</v>
      </c>
      <c r="D2233" t="s">
        <v>591</v>
      </c>
      <c r="E2233">
        <v>3.5</v>
      </c>
      <c r="F2233" t="s">
        <v>194</v>
      </c>
      <c r="G2233" t="s">
        <v>2019</v>
      </c>
      <c r="H2233" t="s">
        <v>8927</v>
      </c>
      <c r="I2233" t="s">
        <v>8928</v>
      </c>
      <c r="J2233" t="s">
        <v>8929</v>
      </c>
    </row>
    <row r="2234" spans="1:10" x14ac:dyDescent="0.25">
      <c r="A2234" t="s">
        <v>128</v>
      </c>
      <c r="B2234" s="1">
        <v>45737</v>
      </c>
      <c r="C2234" t="s">
        <v>247</v>
      </c>
      <c r="D2234" t="s">
        <v>4506</v>
      </c>
      <c r="E2234">
        <v>3.5</v>
      </c>
      <c r="F2234" t="s">
        <v>194</v>
      </c>
      <c r="G2234" t="s">
        <v>2019</v>
      </c>
      <c r="H2234" t="s">
        <v>8915</v>
      </c>
      <c r="I2234" t="s">
        <v>8916</v>
      </c>
      <c r="J2234" t="s">
        <v>8917</v>
      </c>
    </row>
    <row r="2235" spans="1:10" x14ac:dyDescent="0.25">
      <c r="A2235" t="s">
        <v>128</v>
      </c>
      <c r="B2235" s="1">
        <v>45737</v>
      </c>
      <c r="C2235" t="s">
        <v>247</v>
      </c>
      <c r="D2235" t="s">
        <v>819</v>
      </c>
      <c r="E2235">
        <v>3.5</v>
      </c>
      <c r="F2235" t="s">
        <v>194</v>
      </c>
      <c r="G2235" t="s">
        <v>2019</v>
      </c>
      <c r="H2235" t="s">
        <v>8924</v>
      </c>
      <c r="I2235" t="s">
        <v>8925</v>
      </c>
      <c r="J2235" t="s">
        <v>8926</v>
      </c>
    </row>
    <row r="2236" spans="1:10" x14ac:dyDescent="0.25">
      <c r="A2236" t="s">
        <v>128</v>
      </c>
      <c r="B2236" s="1">
        <v>45737</v>
      </c>
      <c r="C2236" t="s">
        <v>247</v>
      </c>
      <c r="D2236" t="s">
        <v>634</v>
      </c>
      <c r="E2236">
        <v>3.5</v>
      </c>
      <c r="F2236" t="s">
        <v>194</v>
      </c>
      <c r="G2236" t="s">
        <v>2019</v>
      </c>
      <c r="H2236" t="s">
        <v>8908</v>
      </c>
      <c r="I2236" t="s">
        <v>8909</v>
      </c>
      <c r="J2236" t="s">
        <v>8910</v>
      </c>
    </row>
    <row r="2237" spans="1:10" x14ac:dyDescent="0.25">
      <c r="A2237" t="s">
        <v>128</v>
      </c>
      <c r="B2237" s="1">
        <v>45737</v>
      </c>
      <c r="C2237" t="s">
        <v>247</v>
      </c>
      <c r="D2237" t="s">
        <v>625</v>
      </c>
      <c r="E2237">
        <v>3.5</v>
      </c>
      <c r="F2237" t="s">
        <v>194</v>
      </c>
      <c r="G2237" t="s">
        <v>2019</v>
      </c>
      <c r="H2237" t="s">
        <v>8921</v>
      </c>
      <c r="I2237" t="s">
        <v>8922</v>
      </c>
      <c r="J2237" t="s">
        <v>8923</v>
      </c>
    </row>
    <row r="2238" spans="1:10" x14ac:dyDescent="0.25">
      <c r="A2238" t="s">
        <v>128</v>
      </c>
      <c r="B2238" s="1">
        <v>45737</v>
      </c>
      <c r="C2238" t="s">
        <v>247</v>
      </c>
      <c r="D2238" t="s">
        <v>275</v>
      </c>
      <c r="E2238">
        <v>3.5</v>
      </c>
      <c r="F2238" t="s">
        <v>194</v>
      </c>
      <c r="G2238" t="s">
        <v>2019</v>
      </c>
      <c r="H2238" t="s">
        <v>8918</v>
      </c>
      <c r="I2238" t="s">
        <v>8919</v>
      </c>
      <c r="J2238" t="s">
        <v>8920</v>
      </c>
    </row>
    <row r="2239" spans="1:10" x14ac:dyDescent="0.25">
      <c r="A2239" t="s">
        <v>128</v>
      </c>
      <c r="B2239" s="1">
        <v>45738</v>
      </c>
      <c r="C2239" t="s">
        <v>247</v>
      </c>
      <c r="D2239" t="s">
        <v>282</v>
      </c>
      <c r="E2239">
        <v>3.5</v>
      </c>
      <c r="F2239" t="s">
        <v>194</v>
      </c>
      <c r="G2239" t="s">
        <v>2020</v>
      </c>
      <c r="H2239" t="s">
        <v>8937</v>
      </c>
      <c r="I2239" t="s">
        <v>8938</v>
      </c>
      <c r="J2239" t="s">
        <v>8939</v>
      </c>
    </row>
    <row r="2240" spans="1:10" x14ac:dyDescent="0.25">
      <c r="A2240" t="s">
        <v>128</v>
      </c>
      <c r="B2240" s="1">
        <v>45738</v>
      </c>
      <c r="C2240" t="s">
        <v>247</v>
      </c>
      <c r="D2240" t="s">
        <v>8933</v>
      </c>
      <c r="E2240">
        <v>3.5</v>
      </c>
      <c r="F2240" t="s">
        <v>194</v>
      </c>
      <c r="G2240" t="s">
        <v>2020</v>
      </c>
      <c r="H2240" t="s">
        <v>8934</v>
      </c>
      <c r="I2240" t="s">
        <v>8935</v>
      </c>
      <c r="J2240" t="s">
        <v>8936</v>
      </c>
    </row>
    <row r="2241" spans="1:10" x14ac:dyDescent="0.25">
      <c r="A2241" t="s">
        <v>128</v>
      </c>
      <c r="B2241" s="1">
        <v>45738</v>
      </c>
      <c r="C2241" t="s">
        <v>247</v>
      </c>
      <c r="D2241" t="s">
        <v>686</v>
      </c>
      <c r="E2241">
        <v>3.5</v>
      </c>
      <c r="F2241" t="s">
        <v>194</v>
      </c>
      <c r="G2241" t="s">
        <v>2020</v>
      </c>
      <c r="H2241" t="s">
        <v>8930</v>
      </c>
      <c r="I2241" t="s">
        <v>8931</v>
      </c>
      <c r="J2241" t="s">
        <v>8932</v>
      </c>
    </row>
    <row r="2242" spans="1:10" x14ac:dyDescent="0.25">
      <c r="A2242" t="s">
        <v>128</v>
      </c>
      <c r="B2242" s="1">
        <v>45738</v>
      </c>
      <c r="C2242" t="s">
        <v>247</v>
      </c>
      <c r="D2242" t="s">
        <v>8940</v>
      </c>
      <c r="E2242">
        <v>3.5</v>
      </c>
      <c r="F2242" t="s">
        <v>194</v>
      </c>
      <c r="G2242" t="s">
        <v>2020</v>
      </c>
      <c r="H2242" t="s">
        <v>8941</v>
      </c>
      <c r="I2242" t="s">
        <v>8942</v>
      </c>
      <c r="J2242" t="s">
        <v>8942</v>
      </c>
    </row>
    <row r="2243" spans="1:10" x14ac:dyDescent="0.25">
      <c r="A2243" t="s">
        <v>128</v>
      </c>
      <c r="B2243" s="1">
        <v>45739</v>
      </c>
      <c r="C2243" t="s">
        <v>247</v>
      </c>
      <c r="D2243" t="s">
        <v>697</v>
      </c>
      <c r="E2243">
        <v>3.5</v>
      </c>
      <c r="F2243" t="s">
        <v>194</v>
      </c>
      <c r="G2243" t="s">
        <v>2021</v>
      </c>
      <c r="H2243" t="s">
        <v>8957</v>
      </c>
      <c r="I2243" t="s">
        <v>8958</v>
      </c>
      <c r="J2243" t="s">
        <v>8959</v>
      </c>
    </row>
    <row r="2244" spans="1:10" x14ac:dyDescent="0.25">
      <c r="A2244" t="s">
        <v>128</v>
      </c>
      <c r="B2244" s="1">
        <v>45739</v>
      </c>
      <c r="C2244" t="s">
        <v>247</v>
      </c>
      <c r="D2244" t="s">
        <v>648</v>
      </c>
      <c r="E2244">
        <v>3.5</v>
      </c>
      <c r="F2244" t="s">
        <v>194</v>
      </c>
      <c r="G2244" t="s">
        <v>2021</v>
      </c>
      <c r="H2244" t="s">
        <v>8951</v>
      </c>
      <c r="I2244" t="s">
        <v>8952</v>
      </c>
      <c r="J2244" t="s">
        <v>8953</v>
      </c>
    </row>
    <row r="2245" spans="1:10" x14ac:dyDescent="0.25">
      <c r="A2245" t="s">
        <v>128</v>
      </c>
      <c r="B2245" s="1">
        <v>45739</v>
      </c>
      <c r="C2245" t="s">
        <v>247</v>
      </c>
      <c r="D2245" t="s">
        <v>8960</v>
      </c>
      <c r="E2245">
        <v>3.5</v>
      </c>
      <c r="F2245" t="s">
        <v>194</v>
      </c>
      <c r="G2245" t="s">
        <v>2021</v>
      </c>
      <c r="H2245" t="s">
        <v>8961</v>
      </c>
      <c r="I2245" t="s">
        <v>8962</v>
      </c>
      <c r="J2245" t="s">
        <v>8963</v>
      </c>
    </row>
    <row r="2246" spans="1:10" x14ac:dyDescent="0.25">
      <c r="A2246" t="s">
        <v>128</v>
      </c>
      <c r="B2246" s="1">
        <v>45739</v>
      </c>
      <c r="C2246" t="s">
        <v>247</v>
      </c>
      <c r="D2246" t="s">
        <v>8943</v>
      </c>
      <c r="E2246">
        <v>3.5</v>
      </c>
      <c r="F2246" t="s">
        <v>194</v>
      </c>
      <c r="G2246" t="s">
        <v>2021</v>
      </c>
      <c r="H2246" t="s">
        <v>8944</v>
      </c>
      <c r="I2246" t="s">
        <v>8945</v>
      </c>
      <c r="J2246" t="s">
        <v>8946</v>
      </c>
    </row>
    <row r="2247" spans="1:10" x14ac:dyDescent="0.25">
      <c r="A2247" t="s">
        <v>128</v>
      </c>
      <c r="B2247" s="1">
        <v>45739</v>
      </c>
      <c r="C2247" t="s">
        <v>247</v>
      </c>
      <c r="D2247" t="s">
        <v>917</v>
      </c>
      <c r="E2247">
        <v>0</v>
      </c>
      <c r="F2247" t="s">
        <v>194</v>
      </c>
      <c r="G2247" t="s">
        <v>2021</v>
      </c>
      <c r="H2247" t="s">
        <v>8954</v>
      </c>
      <c r="I2247" t="s">
        <v>8955</v>
      </c>
      <c r="J2247" t="s">
        <v>8956</v>
      </c>
    </row>
    <row r="2248" spans="1:10" x14ac:dyDescent="0.25">
      <c r="A2248" t="s">
        <v>128</v>
      </c>
      <c r="B2248" s="1">
        <v>45739</v>
      </c>
      <c r="C2248" t="s">
        <v>247</v>
      </c>
      <c r="D2248" t="s">
        <v>8947</v>
      </c>
      <c r="E2248">
        <v>3.5</v>
      </c>
      <c r="F2248" t="s">
        <v>194</v>
      </c>
      <c r="G2248" t="s">
        <v>2021</v>
      </c>
      <c r="H2248" t="s">
        <v>8948</v>
      </c>
      <c r="I2248" t="s">
        <v>8949</v>
      </c>
      <c r="J2248" t="s">
        <v>8950</v>
      </c>
    </row>
    <row r="2249" spans="1:10" x14ac:dyDescent="0.25">
      <c r="A2249" t="s">
        <v>128</v>
      </c>
      <c r="B2249" s="1">
        <v>45733</v>
      </c>
      <c r="C2249" t="s">
        <v>195</v>
      </c>
      <c r="D2249" t="s">
        <v>736</v>
      </c>
      <c r="E2249">
        <v>3.5</v>
      </c>
      <c r="F2249" t="s">
        <v>195</v>
      </c>
      <c r="G2249" t="s">
        <v>2022</v>
      </c>
      <c r="H2249" t="s">
        <v>8978</v>
      </c>
      <c r="I2249" t="s">
        <v>8979</v>
      </c>
      <c r="J2249" t="s">
        <v>8980</v>
      </c>
    </row>
    <row r="2250" spans="1:10" x14ac:dyDescent="0.25">
      <c r="A2250" t="s">
        <v>128</v>
      </c>
      <c r="B2250" s="1">
        <v>45733</v>
      </c>
      <c r="C2250" t="s">
        <v>195</v>
      </c>
      <c r="D2250" t="s">
        <v>261</v>
      </c>
      <c r="E2250">
        <v>3.5</v>
      </c>
      <c r="F2250" t="s">
        <v>195</v>
      </c>
      <c r="G2250" t="s">
        <v>2022</v>
      </c>
      <c r="H2250" t="s">
        <v>8968</v>
      </c>
      <c r="I2250" t="s">
        <v>8969</v>
      </c>
      <c r="J2250" t="s">
        <v>8970</v>
      </c>
    </row>
    <row r="2251" spans="1:10" x14ac:dyDescent="0.25">
      <c r="A2251" t="s">
        <v>128</v>
      </c>
      <c r="B2251" s="1">
        <v>45733</v>
      </c>
      <c r="C2251" t="s">
        <v>195</v>
      </c>
      <c r="D2251" t="s">
        <v>8987</v>
      </c>
      <c r="E2251">
        <v>3.5</v>
      </c>
      <c r="F2251" t="s">
        <v>195</v>
      </c>
      <c r="G2251" t="s">
        <v>2022</v>
      </c>
      <c r="H2251" t="s">
        <v>8988</v>
      </c>
      <c r="I2251" t="s">
        <v>8989</v>
      </c>
      <c r="J2251" t="s">
        <v>8990</v>
      </c>
    </row>
    <row r="2252" spans="1:10" x14ac:dyDescent="0.25">
      <c r="A2252" t="s">
        <v>128</v>
      </c>
      <c r="B2252" s="1">
        <v>45733</v>
      </c>
      <c r="C2252" t="s">
        <v>195</v>
      </c>
      <c r="D2252" t="s">
        <v>1463</v>
      </c>
      <c r="E2252">
        <v>3.5</v>
      </c>
      <c r="F2252" t="s">
        <v>195</v>
      </c>
      <c r="G2252" t="s">
        <v>2022</v>
      </c>
      <c r="H2252" t="s">
        <v>8984</v>
      </c>
      <c r="I2252" t="s">
        <v>8985</v>
      </c>
      <c r="J2252" t="s">
        <v>8986</v>
      </c>
    </row>
    <row r="2253" spans="1:10" x14ac:dyDescent="0.25">
      <c r="A2253" t="s">
        <v>128</v>
      </c>
      <c r="B2253" s="1">
        <v>45733</v>
      </c>
      <c r="C2253" t="s">
        <v>195</v>
      </c>
      <c r="D2253" t="s">
        <v>367</v>
      </c>
      <c r="E2253">
        <v>3.5</v>
      </c>
      <c r="F2253" t="s">
        <v>195</v>
      </c>
      <c r="G2253" t="s">
        <v>2022</v>
      </c>
      <c r="H2253" t="s">
        <v>8981</v>
      </c>
      <c r="I2253" t="s">
        <v>8982</v>
      </c>
      <c r="J2253" t="s">
        <v>8983</v>
      </c>
    </row>
    <row r="2254" spans="1:10" x14ac:dyDescent="0.25">
      <c r="A2254" t="s">
        <v>128</v>
      </c>
      <c r="B2254" s="1">
        <v>45733</v>
      </c>
      <c r="C2254" t="s">
        <v>195</v>
      </c>
      <c r="D2254" t="s">
        <v>373</v>
      </c>
      <c r="E2254">
        <v>0</v>
      </c>
      <c r="F2254" t="s">
        <v>195</v>
      </c>
      <c r="G2254" t="s">
        <v>2022</v>
      </c>
      <c r="H2254" t="s">
        <v>8974</v>
      </c>
      <c r="I2254" t="s">
        <v>8975</v>
      </c>
      <c r="J2254" t="s">
        <v>8976</v>
      </c>
    </row>
    <row r="2255" spans="1:10" x14ac:dyDescent="0.25">
      <c r="A2255" t="s">
        <v>128</v>
      </c>
      <c r="B2255" s="1">
        <v>45733</v>
      </c>
      <c r="C2255" t="s">
        <v>195</v>
      </c>
      <c r="D2255" t="s">
        <v>751</v>
      </c>
      <c r="E2255">
        <v>3.5</v>
      </c>
      <c r="F2255" t="s">
        <v>195</v>
      </c>
      <c r="G2255" t="s">
        <v>2022</v>
      </c>
      <c r="H2255" t="s">
        <v>8965</v>
      </c>
      <c r="I2255" t="s">
        <v>8966</v>
      </c>
      <c r="J2255" t="s">
        <v>8977</v>
      </c>
    </row>
    <row r="2256" spans="1:10" x14ac:dyDescent="0.25">
      <c r="A2256" t="s">
        <v>128</v>
      </c>
      <c r="B2256" s="1">
        <v>45733</v>
      </c>
      <c r="C2256" t="s">
        <v>195</v>
      </c>
      <c r="D2256" t="s">
        <v>8964</v>
      </c>
      <c r="E2256">
        <v>3.5</v>
      </c>
      <c r="F2256" t="s">
        <v>195</v>
      </c>
      <c r="G2256" t="s">
        <v>2022</v>
      </c>
      <c r="H2256" t="s">
        <v>8965</v>
      </c>
      <c r="I2256" t="s">
        <v>8966</v>
      </c>
      <c r="J2256" t="s">
        <v>8967</v>
      </c>
    </row>
    <row r="2257" spans="1:10" x14ac:dyDescent="0.25">
      <c r="A2257" t="s">
        <v>128</v>
      </c>
      <c r="B2257" s="1">
        <v>45733</v>
      </c>
      <c r="C2257" t="s">
        <v>195</v>
      </c>
      <c r="D2257" t="s">
        <v>255</v>
      </c>
      <c r="E2257">
        <v>3.5</v>
      </c>
      <c r="F2257" t="s">
        <v>195</v>
      </c>
      <c r="G2257" t="s">
        <v>2022</v>
      </c>
      <c r="H2257" t="s">
        <v>8971</v>
      </c>
      <c r="I2257" t="s">
        <v>8972</v>
      </c>
      <c r="J2257" t="s">
        <v>8973</v>
      </c>
    </row>
    <row r="2258" spans="1:10" x14ac:dyDescent="0.25">
      <c r="A2258" t="s">
        <v>128</v>
      </c>
      <c r="B2258" s="1">
        <v>45734</v>
      </c>
      <c r="C2258" t="s">
        <v>239</v>
      </c>
      <c r="D2258" t="s">
        <v>1520</v>
      </c>
      <c r="E2258">
        <v>3.5</v>
      </c>
      <c r="F2258" t="s">
        <v>142</v>
      </c>
      <c r="G2258" t="s">
        <v>2024</v>
      </c>
      <c r="H2258" t="s">
        <v>8997</v>
      </c>
      <c r="I2258" t="s">
        <v>9003</v>
      </c>
      <c r="J2258" t="s">
        <v>9004</v>
      </c>
    </row>
    <row r="2259" spans="1:10" x14ac:dyDescent="0.25">
      <c r="A2259" t="s">
        <v>128</v>
      </c>
      <c r="B2259" s="1">
        <v>45734</v>
      </c>
      <c r="C2259" t="s">
        <v>239</v>
      </c>
      <c r="D2259" t="s">
        <v>348</v>
      </c>
      <c r="E2259">
        <v>3.5</v>
      </c>
      <c r="F2259" t="s">
        <v>142</v>
      </c>
      <c r="G2259" t="s">
        <v>2024</v>
      </c>
      <c r="H2259" t="s">
        <v>8997</v>
      </c>
      <c r="I2259" t="s">
        <v>8998</v>
      </c>
      <c r="J2259" t="s">
        <v>8999</v>
      </c>
    </row>
    <row r="2260" spans="1:10" x14ac:dyDescent="0.25">
      <c r="A2260" t="s">
        <v>128</v>
      </c>
      <c r="B2260" s="1">
        <v>45734</v>
      </c>
      <c r="C2260" t="s">
        <v>239</v>
      </c>
      <c r="D2260" t="s">
        <v>503</v>
      </c>
      <c r="E2260">
        <v>3.5</v>
      </c>
      <c r="F2260" t="s">
        <v>142</v>
      </c>
      <c r="G2260" t="s">
        <v>2024</v>
      </c>
      <c r="H2260" t="s">
        <v>9000</v>
      </c>
      <c r="I2260" t="s">
        <v>9001</v>
      </c>
      <c r="J2260" t="s">
        <v>9002</v>
      </c>
    </row>
    <row r="2261" spans="1:10" x14ac:dyDescent="0.25">
      <c r="A2261" t="s">
        <v>128</v>
      </c>
      <c r="B2261" s="1">
        <v>45734</v>
      </c>
      <c r="C2261" t="s">
        <v>239</v>
      </c>
      <c r="D2261" t="s">
        <v>408</v>
      </c>
      <c r="E2261">
        <v>3.5</v>
      </c>
      <c r="F2261" t="s">
        <v>142</v>
      </c>
      <c r="G2261" t="s">
        <v>2024</v>
      </c>
      <c r="H2261" t="s">
        <v>9008</v>
      </c>
      <c r="I2261" t="s">
        <v>9009</v>
      </c>
      <c r="J2261" t="s">
        <v>9010</v>
      </c>
    </row>
    <row r="2262" spans="1:10" x14ac:dyDescent="0.25">
      <c r="A2262" t="s">
        <v>128</v>
      </c>
      <c r="B2262" s="1">
        <v>45734</v>
      </c>
      <c r="C2262" t="s">
        <v>239</v>
      </c>
      <c r="D2262" t="s">
        <v>794</v>
      </c>
      <c r="E2262">
        <v>3.5</v>
      </c>
      <c r="F2262" t="s">
        <v>142</v>
      </c>
      <c r="G2262" t="s">
        <v>2024</v>
      </c>
      <c r="H2262" t="s">
        <v>8991</v>
      </c>
      <c r="I2262" t="s">
        <v>9011</v>
      </c>
      <c r="J2262" t="s">
        <v>9012</v>
      </c>
    </row>
    <row r="2263" spans="1:10" x14ac:dyDescent="0.25">
      <c r="A2263" t="s">
        <v>128</v>
      </c>
      <c r="B2263" s="1">
        <v>45734</v>
      </c>
      <c r="C2263" t="s">
        <v>239</v>
      </c>
      <c r="D2263" t="s">
        <v>362</v>
      </c>
      <c r="E2263">
        <v>3.5</v>
      </c>
      <c r="F2263" t="s">
        <v>142</v>
      </c>
      <c r="G2263" t="s">
        <v>2024</v>
      </c>
      <c r="H2263" t="s">
        <v>9013</v>
      </c>
      <c r="I2263" t="s">
        <v>9014</v>
      </c>
      <c r="J2263" t="s">
        <v>9015</v>
      </c>
    </row>
    <row r="2264" spans="1:10" x14ac:dyDescent="0.25">
      <c r="A2264" t="s">
        <v>128</v>
      </c>
      <c r="B2264" s="1">
        <v>45734</v>
      </c>
      <c r="C2264" t="s">
        <v>239</v>
      </c>
      <c r="D2264" t="s">
        <v>1518</v>
      </c>
      <c r="E2264">
        <v>3.5</v>
      </c>
      <c r="F2264" t="s">
        <v>142</v>
      </c>
      <c r="G2264" t="s">
        <v>2024</v>
      </c>
      <c r="H2264" t="s">
        <v>8994</v>
      </c>
      <c r="I2264" t="s">
        <v>8995</v>
      </c>
      <c r="J2264" t="s">
        <v>8996</v>
      </c>
    </row>
    <row r="2265" spans="1:10" x14ac:dyDescent="0.25">
      <c r="A2265" t="s">
        <v>128</v>
      </c>
      <c r="B2265" s="1">
        <v>45734</v>
      </c>
      <c r="C2265" t="s">
        <v>239</v>
      </c>
      <c r="D2265" t="s">
        <v>362</v>
      </c>
      <c r="E2265">
        <v>3.5</v>
      </c>
      <c r="F2265" t="s">
        <v>142</v>
      </c>
      <c r="G2265" t="s">
        <v>2024</v>
      </c>
      <c r="H2265" t="s">
        <v>8991</v>
      </c>
      <c r="I2265" t="s">
        <v>8992</v>
      </c>
      <c r="J2265" t="s">
        <v>8993</v>
      </c>
    </row>
    <row r="2266" spans="1:10" x14ac:dyDescent="0.25">
      <c r="A2266" t="s">
        <v>128</v>
      </c>
      <c r="B2266" s="1">
        <v>45734</v>
      </c>
      <c r="C2266" t="s">
        <v>239</v>
      </c>
      <c r="D2266" t="s">
        <v>692</v>
      </c>
      <c r="E2266">
        <v>3.5</v>
      </c>
      <c r="F2266" t="s">
        <v>142</v>
      </c>
      <c r="G2266" t="s">
        <v>2024</v>
      </c>
      <c r="H2266" t="s">
        <v>9005</v>
      </c>
      <c r="I2266" t="s">
        <v>9006</v>
      </c>
      <c r="J2266" t="s">
        <v>9007</v>
      </c>
    </row>
    <row r="2267" spans="1:10" x14ac:dyDescent="0.25">
      <c r="A2267" t="s">
        <v>128</v>
      </c>
      <c r="B2267" s="1">
        <v>45736</v>
      </c>
      <c r="C2267" t="s">
        <v>239</v>
      </c>
      <c r="D2267" t="s">
        <v>1629</v>
      </c>
      <c r="E2267">
        <v>3.5</v>
      </c>
      <c r="F2267" t="s">
        <v>142</v>
      </c>
      <c r="G2267" t="s">
        <v>2026</v>
      </c>
      <c r="H2267" t="s">
        <v>9019</v>
      </c>
      <c r="I2267" t="s">
        <v>9020</v>
      </c>
      <c r="J2267" t="s">
        <v>9021</v>
      </c>
    </row>
    <row r="2268" spans="1:10" x14ac:dyDescent="0.25">
      <c r="A2268" t="s">
        <v>128</v>
      </c>
      <c r="B2268" s="1">
        <v>45736</v>
      </c>
      <c r="C2268" t="s">
        <v>239</v>
      </c>
      <c r="D2268" t="s">
        <v>1498</v>
      </c>
      <c r="E2268">
        <v>3.5</v>
      </c>
      <c r="F2268" t="s">
        <v>142</v>
      </c>
      <c r="G2268" t="s">
        <v>2026</v>
      </c>
      <c r="H2268" t="s">
        <v>9016</v>
      </c>
      <c r="I2268" t="s">
        <v>9017</v>
      </c>
      <c r="J2268" t="s">
        <v>9018</v>
      </c>
    </row>
    <row r="2269" spans="1:10" x14ac:dyDescent="0.25">
      <c r="A2269" t="s">
        <v>128</v>
      </c>
      <c r="B2269" s="1">
        <v>45736</v>
      </c>
      <c r="C2269" t="s">
        <v>239</v>
      </c>
      <c r="D2269" t="s">
        <v>868</v>
      </c>
      <c r="E2269">
        <v>3.5</v>
      </c>
      <c r="F2269" t="s">
        <v>142</v>
      </c>
      <c r="G2269" t="s">
        <v>2026</v>
      </c>
      <c r="H2269" t="s">
        <v>9022</v>
      </c>
      <c r="I2269" t="s">
        <v>9023</v>
      </c>
      <c r="J2269" t="s">
        <v>9024</v>
      </c>
    </row>
    <row r="2270" spans="1:10" x14ac:dyDescent="0.25">
      <c r="A2270" t="s">
        <v>128</v>
      </c>
      <c r="B2270" s="1">
        <v>45733</v>
      </c>
      <c r="C2270" t="s">
        <v>67</v>
      </c>
      <c r="D2270" t="s">
        <v>246</v>
      </c>
      <c r="E2270">
        <v>3.5</v>
      </c>
      <c r="F2270" t="s">
        <v>67</v>
      </c>
      <c r="G2270" t="s">
        <v>2027</v>
      </c>
      <c r="H2270" t="s">
        <v>9044</v>
      </c>
      <c r="I2270" t="s">
        <v>9045</v>
      </c>
      <c r="J2270" t="s">
        <v>9046</v>
      </c>
    </row>
    <row r="2271" spans="1:10" x14ac:dyDescent="0.25">
      <c r="A2271" t="s">
        <v>128</v>
      </c>
      <c r="B2271" s="1">
        <v>45733</v>
      </c>
      <c r="C2271" t="s">
        <v>67</v>
      </c>
      <c r="D2271" t="s">
        <v>333</v>
      </c>
      <c r="E2271">
        <v>3.5</v>
      </c>
      <c r="F2271" t="s">
        <v>67</v>
      </c>
      <c r="G2271" t="s">
        <v>2027</v>
      </c>
      <c r="H2271" t="s">
        <v>9041</v>
      </c>
      <c r="I2271" t="s">
        <v>9042</v>
      </c>
      <c r="J2271" t="s">
        <v>9043</v>
      </c>
    </row>
    <row r="2272" spans="1:10" x14ac:dyDescent="0.25">
      <c r="A2272" t="s">
        <v>128</v>
      </c>
      <c r="B2272" s="1">
        <v>45733</v>
      </c>
      <c r="C2272" t="s">
        <v>67</v>
      </c>
      <c r="D2272" t="s">
        <v>9051</v>
      </c>
      <c r="E2272">
        <v>3.5</v>
      </c>
      <c r="F2272" t="s">
        <v>67</v>
      </c>
      <c r="G2272" t="s">
        <v>2027</v>
      </c>
      <c r="H2272" t="s">
        <v>9052</v>
      </c>
      <c r="I2272" t="s">
        <v>9053</v>
      </c>
      <c r="J2272" t="s">
        <v>9054</v>
      </c>
    </row>
    <row r="2273" spans="1:10" x14ac:dyDescent="0.25">
      <c r="A2273" t="s">
        <v>128</v>
      </c>
      <c r="B2273" s="1">
        <v>45733</v>
      </c>
      <c r="C2273" t="s">
        <v>67</v>
      </c>
      <c r="D2273" t="s">
        <v>8038</v>
      </c>
      <c r="E2273">
        <v>3.5</v>
      </c>
      <c r="F2273" t="s">
        <v>67</v>
      </c>
      <c r="G2273" t="s">
        <v>2027</v>
      </c>
      <c r="H2273" t="s">
        <v>9055</v>
      </c>
      <c r="I2273" t="s">
        <v>9056</v>
      </c>
      <c r="J2273" t="s">
        <v>9057</v>
      </c>
    </row>
    <row r="2274" spans="1:10" x14ac:dyDescent="0.25">
      <c r="A2274" t="s">
        <v>128</v>
      </c>
      <c r="B2274" s="1">
        <v>45733</v>
      </c>
      <c r="C2274" t="s">
        <v>67</v>
      </c>
      <c r="D2274" t="s">
        <v>362</v>
      </c>
      <c r="E2274">
        <v>3.5</v>
      </c>
      <c r="F2274" t="s">
        <v>67</v>
      </c>
      <c r="G2274" t="s">
        <v>2027</v>
      </c>
      <c r="H2274" t="s">
        <v>9028</v>
      </c>
      <c r="I2274" t="s">
        <v>9029</v>
      </c>
      <c r="J2274" t="s">
        <v>9030</v>
      </c>
    </row>
    <row r="2275" spans="1:10" x14ac:dyDescent="0.25">
      <c r="A2275" t="s">
        <v>128</v>
      </c>
      <c r="B2275" s="1">
        <v>45733</v>
      </c>
      <c r="C2275" t="s">
        <v>67</v>
      </c>
      <c r="D2275" t="s">
        <v>834</v>
      </c>
      <c r="E2275">
        <v>3.5</v>
      </c>
      <c r="F2275" t="s">
        <v>67</v>
      </c>
      <c r="G2275" t="s">
        <v>2027</v>
      </c>
      <c r="H2275" t="s">
        <v>9058</v>
      </c>
      <c r="I2275" t="s">
        <v>9059</v>
      </c>
      <c r="J2275" t="s">
        <v>9060</v>
      </c>
    </row>
    <row r="2276" spans="1:10" x14ac:dyDescent="0.25">
      <c r="A2276" t="s">
        <v>128</v>
      </c>
      <c r="B2276" s="1">
        <v>45733</v>
      </c>
      <c r="C2276" t="s">
        <v>67</v>
      </c>
      <c r="D2276" t="s">
        <v>609</v>
      </c>
      <c r="E2276">
        <v>3.5</v>
      </c>
      <c r="F2276" t="s">
        <v>67</v>
      </c>
      <c r="G2276" t="s">
        <v>2027</v>
      </c>
      <c r="H2276" t="s">
        <v>9025</v>
      </c>
      <c r="I2276" t="s">
        <v>9026</v>
      </c>
      <c r="J2276" t="s">
        <v>9027</v>
      </c>
    </row>
    <row r="2277" spans="1:10" x14ac:dyDescent="0.25">
      <c r="A2277" t="s">
        <v>128</v>
      </c>
      <c r="B2277" s="1">
        <v>45733</v>
      </c>
      <c r="C2277" t="s">
        <v>67</v>
      </c>
      <c r="D2277" t="s">
        <v>312</v>
      </c>
      <c r="E2277">
        <v>3.5</v>
      </c>
      <c r="F2277" t="s">
        <v>67</v>
      </c>
      <c r="G2277" t="s">
        <v>2027</v>
      </c>
      <c r="H2277" t="s">
        <v>9031</v>
      </c>
      <c r="I2277" t="s">
        <v>9032</v>
      </c>
      <c r="J2277" t="s">
        <v>9033</v>
      </c>
    </row>
    <row r="2278" spans="1:10" x14ac:dyDescent="0.25">
      <c r="A2278" t="s">
        <v>128</v>
      </c>
      <c r="B2278" s="1">
        <v>45733</v>
      </c>
      <c r="C2278" t="s">
        <v>67</v>
      </c>
      <c r="D2278" t="s">
        <v>9037</v>
      </c>
      <c r="E2278">
        <v>3.5</v>
      </c>
      <c r="F2278" t="s">
        <v>67</v>
      </c>
      <c r="G2278" t="s">
        <v>2027</v>
      </c>
      <c r="H2278" t="s">
        <v>9038</v>
      </c>
      <c r="I2278" t="s">
        <v>9039</v>
      </c>
      <c r="J2278" t="s">
        <v>9040</v>
      </c>
    </row>
    <row r="2279" spans="1:10" x14ac:dyDescent="0.25">
      <c r="A2279" t="s">
        <v>128</v>
      </c>
      <c r="B2279" s="1">
        <v>45733</v>
      </c>
      <c r="C2279" t="s">
        <v>67</v>
      </c>
      <c r="D2279" t="s">
        <v>561</v>
      </c>
      <c r="E2279">
        <v>3.5</v>
      </c>
      <c r="F2279" t="s">
        <v>67</v>
      </c>
      <c r="G2279" t="s">
        <v>2027</v>
      </c>
      <c r="H2279" t="s">
        <v>9034</v>
      </c>
      <c r="I2279" t="s">
        <v>9035</v>
      </c>
      <c r="J2279" t="s">
        <v>9036</v>
      </c>
    </row>
    <row r="2280" spans="1:10" x14ac:dyDescent="0.25">
      <c r="A2280" t="s">
        <v>128</v>
      </c>
      <c r="B2280" s="1">
        <v>45733</v>
      </c>
      <c r="C2280" t="s">
        <v>67</v>
      </c>
      <c r="D2280" t="s">
        <v>9047</v>
      </c>
      <c r="E2280">
        <v>3.5</v>
      </c>
      <c r="F2280" t="s">
        <v>67</v>
      </c>
      <c r="G2280" t="s">
        <v>2027</v>
      </c>
      <c r="H2280" t="s">
        <v>9048</v>
      </c>
      <c r="I2280" t="s">
        <v>9049</v>
      </c>
      <c r="J2280" t="s">
        <v>9050</v>
      </c>
    </row>
    <row r="2281" spans="1:10" x14ac:dyDescent="0.25">
      <c r="A2281" t="s">
        <v>128</v>
      </c>
      <c r="B2281" s="1">
        <v>45734</v>
      </c>
      <c r="C2281" t="s">
        <v>67</v>
      </c>
      <c r="D2281" t="s">
        <v>336</v>
      </c>
      <c r="E2281">
        <v>3.5</v>
      </c>
      <c r="F2281" t="s">
        <v>67</v>
      </c>
      <c r="G2281" t="s">
        <v>2029</v>
      </c>
      <c r="H2281" t="s">
        <v>9082</v>
      </c>
      <c r="I2281" t="s">
        <v>9083</v>
      </c>
      <c r="J2281" t="s">
        <v>9084</v>
      </c>
    </row>
    <row r="2282" spans="1:10" x14ac:dyDescent="0.25">
      <c r="A2282" t="s">
        <v>128</v>
      </c>
      <c r="B2282" s="1">
        <v>45734</v>
      </c>
      <c r="C2282" t="s">
        <v>67</v>
      </c>
      <c r="D2282" t="s">
        <v>9037</v>
      </c>
      <c r="E2282">
        <v>3.5</v>
      </c>
      <c r="F2282" t="s">
        <v>67</v>
      </c>
      <c r="G2282" t="s">
        <v>2029</v>
      </c>
      <c r="H2282" t="s">
        <v>9075</v>
      </c>
      <c r="I2282" t="s">
        <v>9087</v>
      </c>
      <c r="J2282" t="s">
        <v>9088</v>
      </c>
    </row>
    <row r="2283" spans="1:10" x14ac:dyDescent="0.25">
      <c r="A2283" t="s">
        <v>128</v>
      </c>
      <c r="B2283" s="1">
        <v>45734</v>
      </c>
      <c r="C2283" t="s">
        <v>67</v>
      </c>
      <c r="D2283" t="s">
        <v>1484</v>
      </c>
      <c r="E2283">
        <v>3.5</v>
      </c>
      <c r="F2283" t="s">
        <v>67</v>
      </c>
      <c r="G2283" t="s">
        <v>2029</v>
      </c>
      <c r="H2283" t="s">
        <v>9064</v>
      </c>
      <c r="I2283" t="s">
        <v>9065</v>
      </c>
      <c r="J2283" t="s">
        <v>9065</v>
      </c>
    </row>
    <row r="2284" spans="1:10" x14ac:dyDescent="0.25">
      <c r="A2284" t="s">
        <v>128</v>
      </c>
      <c r="B2284" s="1">
        <v>45734</v>
      </c>
      <c r="C2284" t="s">
        <v>67</v>
      </c>
      <c r="D2284" t="s">
        <v>312</v>
      </c>
      <c r="E2284">
        <v>3.5</v>
      </c>
      <c r="F2284" t="s">
        <v>67</v>
      </c>
      <c r="G2284" t="s">
        <v>2029</v>
      </c>
      <c r="H2284" t="s">
        <v>9075</v>
      </c>
      <c r="I2284" t="s">
        <v>9085</v>
      </c>
      <c r="J2284" t="s">
        <v>9086</v>
      </c>
    </row>
    <row r="2285" spans="1:10" x14ac:dyDescent="0.25">
      <c r="A2285" t="s">
        <v>128</v>
      </c>
      <c r="B2285" s="1">
        <v>45734</v>
      </c>
      <c r="C2285" t="s">
        <v>67</v>
      </c>
      <c r="D2285" t="s">
        <v>1631</v>
      </c>
      <c r="E2285">
        <v>3.5</v>
      </c>
      <c r="F2285" t="s">
        <v>67</v>
      </c>
      <c r="G2285" t="s">
        <v>2029</v>
      </c>
      <c r="H2285" t="s">
        <v>9075</v>
      </c>
      <c r="I2285" t="s">
        <v>9076</v>
      </c>
      <c r="J2285" t="s">
        <v>9076</v>
      </c>
    </row>
    <row r="2286" spans="1:10" x14ac:dyDescent="0.25">
      <c r="A2286" t="s">
        <v>128</v>
      </c>
      <c r="B2286" s="1">
        <v>45734</v>
      </c>
      <c r="C2286" t="s">
        <v>67</v>
      </c>
      <c r="D2286" t="s">
        <v>691</v>
      </c>
      <c r="E2286">
        <v>3.5</v>
      </c>
      <c r="F2286" t="s">
        <v>67</v>
      </c>
      <c r="G2286" t="s">
        <v>2029</v>
      </c>
      <c r="H2286" t="s">
        <v>9072</v>
      </c>
      <c r="I2286" t="s">
        <v>9073</v>
      </c>
      <c r="J2286" t="s">
        <v>9074</v>
      </c>
    </row>
    <row r="2287" spans="1:10" x14ac:dyDescent="0.25">
      <c r="A2287" t="s">
        <v>128</v>
      </c>
      <c r="B2287" s="1">
        <v>45734</v>
      </c>
      <c r="C2287" t="s">
        <v>67</v>
      </c>
      <c r="D2287" t="s">
        <v>745</v>
      </c>
      <c r="E2287">
        <v>7</v>
      </c>
      <c r="F2287" t="s">
        <v>67</v>
      </c>
      <c r="G2287" t="s">
        <v>2029</v>
      </c>
      <c r="H2287" t="s">
        <v>9079</v>
      </c>
      <c r="I2287" t="s">
        <v>9080</v>
      </c>
      <c r="J2287" t="s">
        <v>9081</v>
      </c>
    </row>
    <row r="2288" spans="1:10" x14ac:dyDescent="0.25">
      <c r="A2288" t="s">
        <v>128</v>
      </c>
      <c r="B2288" s="1">
        <v>45734</v>
      </c>
      <c r="C2288" t="s">
        <v>67</v>
      </c>
      <c r="D2288" t="s">
        <v>599</v>
      </c>
      <c r="E2288">
        <v>3.5</v>
      </c>
      <c r="F2288" t="s">
        <v>67</v>
      </c>
      <c r="G2288" t="s">
        <v>2029</v>
      </c>
      <c r="H2288" t="s">
        <v>9072</v>
      </c>
      <c r="I2288" t="s">
        <v>9077</v>
      </c>
      <c r="J2288" t="s">
        <v>9078</v>
      </c>
    </row>
    <row r="2289" spans="1:10" x14ac:dyDescent="0.25">
      <c r="A2289" t="s">
        <v>128</v>
      </c>
      <c r="B2289" s="1">
        <v>45734</v>
      </c>
      <c r="C2289" t="s">
        <v>67</v>
      </c>
      <c r="D2289" t="s">
        <v>9069</v>
      </c>
      <c r="E2289">
        <v>3.5</v>
      </c>
      <c r="F2289" t="s">
        <v>67</v>
      </c>
      <c r="G2289" t="s">
        <v>2029</v>
      </c>
      <c r="H2289" t="s">
        <v>9070</v>
      </c>
      <c r="I2289" t="s">
        <v>9071</v>
      </c>
      <c r="J2289" t="s">
        <v>9071</v>
      </c>
    </row>
    <row r="2290" spans="1:10" x14ac:dyDescent="0.25">
      <c r="A2290" t="s">
        <v>128</v>
      </c>
      <c r="B2290" s="1">
        <v>45734</v>
      </c>
      <c r="C2290" t="s">
        <v>67</v>
      </c>
      <c r="D2290" t="s">
        <v>518</v>
      </c>
      <c r="E2290">
        <v>3.5</v>
      </c>
      <c r="F2290" t="s">
        <v>67</v>
      </c>
      <c r="G2290" t="s">
        <v>2029</v>
      </c>
      <c r="H2290" t="s">
        <v>9066</v>
      </c>
      <c r="I2290" t="s">
        <v>9067</v>
      </c>
      <c r="J2290" t="s">
        <v>9068</v>
      </c>
    </row>
    <row r="2291" spans="1:10" x14ac:dyDescent="0.25">
      <c r="A2291" t="s">
        <v>128</v>
      </c>
      <c r="B2291" s="1">
        <v>45734</v>
      </c>
      <c r="C2291" t="s">
        <v>67</v>
      </c>
      <c r="D2291" t="s">
        <v>678</v>
      </c>
      <c r="E2291">
        <v>3.5</v>
      </c>
      <c r="F2291" t="s">
        <v>67</v>
      </c>
      <c r="G2291" t="s">
        <v>2029</v>
      </c>
      <c r="H2291" t="s">
        <v>9061</v>
      </c>
      <c r="I2291" t="s">
        <v>9062</v>
      </c>
      <c r="J2291" t="s">
        <v>9063</v>
      </c>
    </row>
    <row r="2292" spans="1:10" x14ac:dyDescent="0.25">
      <c r="A2292" t="s">
        <v>128</v>
      </c>
      <c r="B2292" s="1">
        <v>45737</v>
      </c>
      <c r="C2292" t="s">
        <v>67</v>
      </c>
      <c r="D2292" t="s">
        <v>331</v>
      </c>
      <c r="E2292">
        <v>0</v>
      </c>
      <c r="F2292" t="s">
        <v>67</v>
      </c>
      <c r="G2292" t="s">
        <v>2030</v>
      </c>
      <c r="H2292" t="s">
        <v>9116</v>
      </c>
      <c r="I2292" t="s">
        <v>9117</v>
      </c>
      <c r="J2292" t="s">
        <v>9118</v>
      </c>
    </row>
    <row r="2293" spans="1:10" x14ac:dyDescent="0.25">
      <c r="A2293" t="s">
        <v>128</v>
      </c>
      <c r="B2293" s="1">
        <v>45737</v>
      </c>
      <c r="C2293" t="s">
        <v>67</v>
      </c>
      <c r="D2293" t="s">
        <v>6760</v>
      </c>
      <c r="E2293">
        <v>3.5</v>
      </c>
      <c r="F2293" t="s">
        <v>67</v>
      </c>
      <c r="G2293" t="s">
        <v>2030</v>
      </c>
      <c r="H2293" t="s">
        <v>9113</v>
      </c>
      <c r="I2293" t="s">
        <v>9114</v>
      </c>
      <c r="J2293" t="s">
        <v>9115</v>
      </c>
    </row>
    <row r="2294" spans="1:10" x14ac:dyDescent="0.25">
      <c r="A2294" t="s">
        <v>128</v>
      </c>
      <c r="B2294" s="1">
        <v>45737</v>
      </c>
      <c r="C2294" t="s">
        <v>67</v>
      </c>
      <c r="D2294" t="s">
        <v>379</v>
      </c>
      <c r="E2294">
        <v>3.5</v>
      </c>
      <c r="F2294" t="s">
        <v>67</v>
      </c>
      <c r="G2294" t="s">
        <v>2030</v>
      </c>
      <c r="H2294" t="s">
        <v>9089</v>
      </c>
      <c r="I2294" t="s">
        <v>9091</v>
      </c>
      <c r="J2294" t="s">
        <v>9092</v>
      </c>
    </row>
    <row r="2295" spans="1:10" x14ac:dyDescent="0.25">
      <c r="A2295" t="s">
        <v>128</v>
      </c>
      <c r="B2295" s="1">
        <v>45737</v>
      </c>
      <c r="C2295" t="s">
        <v>67</v>
      </c>
      <c r="D2295" t="s">
        <v>820</v>
      </c>
      <c r="E2295">
        <v>3.5</v>
      </c>
      <c r="F2295" t="s">
        <v>67</v>
      </c>
      <c r="G2295" t="s">
        <v>2030</v>
      </c>
      <c r="H2295" t="s">
        <v>9096</v>
      </c>
      <c r="I2295" t="s">
        <v>9097</v>
      </c>
      <c r="J2295" t="s">
        <v>9098</v>
      </c>
    </row>
    <row r="2296" spans="1:10" x14ac:dyDescent="0.25">
      <c r="A2296" t="s">
        <v>128</v>
      </c>
      <c r="B2296" s="1">
        <v>45737</v>
      </c>
      <c r="C2296" t="s">
        <v>67</v>
      </c>
      <c r="D2296" t="s">
        <v>895</v>
      </c>
      <c r="E2296">
        <v>3.5</v>
      </c>
      <c r="F2296" t="s">
        <v>67</v>
      </c>
      <c r="G2296" t="s">
        <v>2030</v>
      </c>
      <c r="H2296" t="s">
        <v>9093</v>
      </c>
      <c r="I2296" t="s">
        <v>9094</v>
      </c>
      <c r="J2296" t="s">
        <v>9095</v>
      </c>
    </row>
    <row r="2297" spans="1:10" x14ac:dyDescent="0.25">
      <c r="A2297" t="s">
        <v>128</v>
      </c>
      <c r="B2297" s="1">
        <v>45737</v>
      </c>
      <c r="C2297" t="s">
        <v>67</v>
      </c>
      <c r="D2297" t="s">
        <v>1656</v>
      </c>
      <c r="E2297">
        <v>3.5</v>
      </c>
      <c r="F2297" t="s">
        <v>67</v>
      </c>
      <c r="G2297" t="s">
        <v>2030</v>
      </c>
      <c r="H2297" t="s">
        <v>9089</v>
      </c>
      <c r="I2297" t="s">
        <v>9090</v>
      </c>
      <c r="J2297" t="s">
        <v>9090</v>
      </c>
    </row>
    <row r="2298" spans="1:10" x14ac:dyDescent="0.25">
      <c r="A2298" t="s">
        <v>128</v>
      </c>
      <c r="B2298" s="1">
        <v>45737</v>
      </c>
      <c r="C2298" t="s">
        <v>67</v>
      </c>
      <c r="D2298" t="s">
        <v>7818</v>
      </c>
      <c r="E2298">
        <v>3.5</v>
      </c>
      <c r="F2298" t="s">
        <v>67</v>
      </c>
      <c r="G2298" t="s">
        <v>2030</v>
      </c>
      <c r="H2298" t="s">
        <v>9105</v>
      </c>
      <c r="I2298" t="s">
        <v>9106</v>
      </c>
      <c r="J2298" t="s">
        <v>9107</v>
      </c>
    </row>
    <row r="2299" spans="1:10" x14ac:dyDescent="0.25">
      <c r="A2299" t="s">
        <v>128</v>
      </c>
      <c r="B2299" s="1">
        <v>45737</v>
      </c>
      <c r="C2299" t="s">
        <v>67</v>
      </c>
      <c r="D2299" t="s">
        <v>1480</v>
      </c>
      <c r="E2299">
        <v>3.5</v>
      </c>
      <c r="F2299" t="s">
        <v>67</v>
      </c>
      <c r="G2299" t="s">
        <v>2030</v>
      </c>
      <c r="H2299" t="s">
        <v>9110</v>
      </c>
      <c r="I2299" t="s">
        <v>9111</v>
      </c>
      <c r="J2299" t="s">
        <v>9112</v>
      </c>
    </row>
    <row r="2300" spans="1:10" x14ac:dyDescent="0.25">
      <c r="A2300" t="s">
        <v>128</v>
      </c>
      <c r="B2300" s="1">
        <v>45737</v>
      </c>
      <c r="C2300" t="s">
        <v>67</v>
      </c>
      <c r="D2300" t="s">
        <v>747</v>
      </c>
      <c r="E2300">
        <v>3.5</v>
      </c>
      <c r="F2300" t="s">
        <v>67</v>
      </c>
      <c r="G2300" t="s">
        <v>2030</v>
      </c>
      <c r="H2300" t="s">
        <v>9099</v>
      </c>
      <c r="I2300" t="s">
        <v>9100</v>
      </c>
      <c r="J2300" t="s">
        <v>9101</v>
      </c>
    </row>
    <row r="2301" spans="1:10" x14ac:dyDescent="0.25">
      <c r="A2301" t="s">
        <v>128</v>
      </c>
      <c r="B2301" s="1">
        <v>45737</v>
      </c>
      <c r="C2301" t="s">
        <v>67</v>
      </c>
      <c r="D2301" t="s">
        <v>1688</v>
      </c>
      <c r="E2301">
        <v>3.5</v>
      </c>
      <c r="F2301" t="s">
        <v>67</v>
      </c>
      <c r="G2301" t="s">
        <v>2030</v>
      </c>
      <c r="H2301" t="s">
        <v>9105</v>
      </c>
      <c r="I2301" t="s">
        <v>9108</v>
      </c>
      <c r="J2301" t="s">
        <v>9109</v>
      </c>
    </row>
    <row r="2302" spans="1:10" x14ac:dyDescent="0.25">
      <c r="A2302" t="s">
        <v>128</v>
      </c>
      <c r="B2302" s="1">
        <v>45737</v>
      </c>
      <c r="C2302" t="s">
        <v>67</v>
      </c>
      <c r="D2302" t="s">
        <v>444</v>
      </c>
      <c r="E2302">
        <v>3.5</v>
      </c>
      <c r="F2302" t="s">
        <v>67</v>
      </c>
      <c r="G2302" t="s">
        <v>2030</v>
      </c>
      <c r="H2302" t="s">
        <v>9102</v>
      </c>
      <c r="I2302" t="s">
        <v>9103</v>
      </c>
      <c r="J2302" t="s">
        <v>9104</v>
      </c>
    </row>
    <row r="2303" spans="1:10" x14ac:dyDescent="0.25">
      <c r="A2303" t="s">
        <v>128</v>
      </c>
      <c r="B2303" s="1">
        <v>45737</v>
      </c>
      <c r="C2303" t="s">
        <v>67</v>
      </c>
      <c r="D2303" t="s">
        <v>8757</v>
      </c>
      <c r="E2303">
        <v>3.5</v>
      </c>
      <c r="F2303" t="s">
        <v>67</v>
      </c>
      <c r="G2303" t="s">
        <v>2030</v>
      </c>
      <c r="H2303" t="s">
        <v>9119</v>
      </c>
      <c r="I2303" t="s">
        <v>9120</v>
      </c>
      <c r="J2303" t="s">
        <v>9121</v>
      </c>
    </row>
    <row r="2304" spans="1:10" x14ac:dyDescent="0.25">
      <c r="A2304" t="s">
        <v>128</v>
      </c>
      <c r="B2304" s="1">
        <v>45734</v>
      </c>
      <c r="C2304" t="s">
        <v>237</v>
      </c>
      <c r="D2304" t="s">
        <v>1466</v>
      </c>
      <c r="E2304">
        <v>3.5</v>
      </c>
      <c r="F2304" t="s">
        <v>142</v>
      </c>
      <c r="G2304" t="s">
        <v>2031</v>
      </c>
      <c r="H2304" t="s">
        <v>9132</v>
      </c>
      <c r="I2304" t="s">
        <v>9133</v>
      </c>
      <c r="J2304" t="s">
        <v>9134</v>
      </c>
    </row>
    <row r="2305" spans="1:10" x14ac:dyDescent="0.25">
      <c r="A2305" t="s">
        <v>128</v>
      </c>
      <c r="B2305" s="1">
        <v>45734</v>
      </c>
      <c r="C2305" t="s">
        <v>237</v>
      </c>
      <c r="D2305" t="s">
        <v>9125</v>
      </c>
      <c r="E2305">
        <v>3.5</v>
      </c>
      <c r="F2305" t="s">
        <v>142</v>
      </c>
      <c r="G2305" t="s">
        <v>2031</v>
      </c>
      <c r="H2305" t="s">
        <v>9126</v>
      </c>
      <c r="I2305" t="s">
        <v>9127</v>
      </c>
      <c r="J2305" t="s">
        <v>9128</v>
      </c>
    </row>
    <row r="2306" spans="1:10" x14ac:dyDescent="0.25">
      <c r="A2306" t="s">
        <v>128</v>
      </c>
      <c r="B2306" s="1">
        <v>45734</v>
      </c>
      <c r="C2306" t="s">
        <v>237</v>
      </c>
      <c r="D2306" t="s">
        <v>9129</v>
      </c>
      <c r="E2306">
        <v>3.5</v>
      </c>
      <c r="F2306" t="s">
        <v>142</v>
      </c>
      <c r="G2306" t="s">
        <v>2031</v>
      </c>
      <c r="H2306" t="s">
        <v>9130</v>
      </c>
      <c r="I2306" t="s">
        <v>9131</v>
      </c>
      <c r="J2306" t="s">
        <v>9131</v>
      </c>
    </row>
    <row r="2307" spans="1:10" x14ac:dyDescent="0.25">
      <c r="A2307" t="s">
        <v>128</v>
      </c>
      <c r="B2307" s="1">
        <v>45734</v>
      </c>
      <c r="C2307" t="s">
        <v>237</v>
      </c>
      <c r="D2307" t="s">
        <v>9122</v>
      </c>
      <c r="E2307">
        <v>3.5</v>
      </c>
      <c r="F2307" t="s">
        <v>142</v>
      </c>
      <c r="G2307" t="s">
        <v>2031</v>
      </c>
      <c r="H2307" t="s">
        <v>9123</v>
      </c>
      <c r="I2307" t="s">
        <v>9124</v>
      </c>
      <c r="J2307" t="s">
        <v>9124</v>
      </c>
    </row>
    <row r="2308" spans="1:10" x14ac:dyDescent="0.25">
      <c r="A2308" t="s">
        <v>128</v>
      </c>
      <c r="B2308" s="1">
        <v>45734</v>
      </c>
      <c r="C2308" t="s">
        <v>237</v>
      </c>
      <c r="D2308" t="s">
        <v>9135</v>
      </c>
      <c r="E2308">
        <v>3.5</v>
      </c>
      <c r="F2308" t="s">
        <v>142</v>
      </c>
      <c r="G2308" t="s">
        <v>2031</v>
      </c>
      <c r="H2308" t="s">
        <v>9136</v>
      </c>
      <c r="I2308" t="s">
        <v>9137</v>
      </c>
      <c r="J2308" t="s">
        <v>9138</v>
      </c>
    </row>
    <row r="2309" spans="1:10" x14ac:dyDescent="0.25">
      <c r="A2309" t="s">
        <v>128</v>
      </c>
      <c r="B2309" s="1">
        <v>45733</v>
      </c>
      <c r="C2309" t="s">
        <v>263</v>
      </c>
      <c r="D2309" t="s">
        <v>1664</v>
      </c>
      <c r="E2309">
        <v>3.5</v>
      </c>
      <c r="F2309" t="s">
        <v>153</v>
      </c>
      <c r="G2309" t="s">
        <v>2032</v>
      </c>
      <c r="H2309" t="s">
        <v>9139</v>
      </c>
      <c r="I2309" t="s">
        <v>9140</v>
      </c>
      <c r="J2309" t="s">
        <v>9141</v>
      </c>
    </row>
    <row r="2310" spans="1:10" x14ac:dyDescent="0.25">
      <c r="A2310" t="s">
        <v>128</v>
      </c>
      <c r="B2310" s="1">
        <v>45733</v>
      </c>
      <c r="C2310" t="s">
        <v>263</v>
      </c>
      <c r="D2310" t="s">
        <v>256</v>
      </c>
      <c r="E2310">
        <v>3.5</v>
      </c>
      <c r="F2310" t="s">
        <v>153</v>
      </c>
      <c r="G2310" t="s">
        <v>2032</v>
      </c>
      <c r="H2310" t="s">
        <v>9148</v>
      </c>
      <c r="I2310" t="s">
        <v>9149</v>
      </c>
      <c r="J2310" t="s">
        <v>9150</v>
      </c>
    </row>
    <row r="2311" spans="1:10" x14ac:dyDescent="0.25">
      <c r="A2311" t="s">
        <v>128</v>
      </c>
      <c r="B2311" s="1">
        <v>45733</v>
      </c>
      <c r="C2311" t="s">
        <v>263</v>
      </c>
      <c r="D2311" t="s">
        <v>4607</v>
      </c>
      <c r="E2311">
        <v>3.5</v>
      </c>
      <c r="F2311" t="s">
        <v>153</v>
      </c>
      <c r="G2311" t="s">
        <v>2032</v>
      </c>
      <c r="H2311" t="s">
        <v>9151</v>
      </c>
      <c r="I2311" t="s">
        <v>9152</v>
      </c>
      <c r="J2311" t="s">
        <v>9153</v>
      </c>
    </row>
    <row r="2312" spans="1:10" x14ac:dyDescent="0.25">
      <c r="A2312" t="s">
        <v>128</v>
      </c>
      <c r="B2312" s="1">
        <v>45733</v>
      </c>
      <c r="C2312" t="s">
        <v>263</v>
      </c>
      <c r="D2312" t="s">
        <v>9154</v>
      </c>
      <c r="E2312">
        <v>3.5</v>
      </c>
      <c r="F2312" t="s">
        <v>153</v>
      </c>
      <c r="G2312" t="s">
        <v>2032</v>
      </c>
      <c r="H2312" t="s">
        <v>9155</v>
      </c>
      <c r="I2312" t="s">
        <v>9156</v>
      </c>
      <c r="J2312" t="s">
        <v>9157</v>
      </c>
    </row>
    <row r="2313" spans="1:10" x14ac:dyDescent="0.25">
      <c r="A2313" t="s">
        <v>128</v>
      </c>
      <c r="B2313" s="1">
        <v>45733</v>
      </c>
      <c r="C2313" t="s">
        <v>263</v>
      </c>
      <c r="D2313" t="s">
        <v>861</v>
      </c>
      <c r="E2313">
        <v>7</v>
      </c>
      <c r="F2313" t="s">
        <v>153</v>
      </c>
      <c r="G2313" t="s">
        <v>2032</v>
      </c>
      <c r="H2313" t="s">
        <v>9164</v>
      </c>
      <c r="I2313" t="s">
        <v>9165</v>
      </c>
      <c r="J2313" t="s">
        <v>9166</v>
      </c>
    </row>
    <row r="2314" spans="1:10" x14ac:dyDescent="0.25">
      <c r="A2314" t="s">
        <v>128</v>
      </c>
      <c r="B2314" s="1">
        <v>45733</v>
      </c>
      <c r="C2314" t="s">
        <v>263</v>
      </c>
      <c r="D2314" t="s">
        <v>8657</v>
      </c>
      <c r="E2314">
        <v>0</v>
      </c>
      <c r="F2314" t="s">
        <v>153</v>
      </c>
      <c r="G2314" t="s">
        <v>2032</v>
      </c>
      <c r="H2314" t="s">
        <v>9142</v>
      </c>
      <c r="I2314" t="s">
        <v>9143</v>
      </c>
      <c r="J2314" t="s">
        <v>9144</v>
      </c>
    </row>
    <row r="2315" spans="1:10" x14ac:dyDescent="0.25">
      <c r="A2315" t="s">
        <v>128</v>
      </c>
      <c r="B2315" s="1">
        <v>45733</v>
      </c>
      <c r="C2315" t="s">
        <v>263</v>
      </c>
      <c r="D2315" t="s">
        <v>384</v>
      </c>
      <c r="E2315">
        <v>3.5</v>
      </c>
      <c r="F2315" t="s">
        <v>153</v>
      </c>
      <c r="G2315" t="s">
        <v>2032</v>
      </c>
      <c r="H2315" t="s">
        <v>9158</v>
      </c>
      <c r="I2315" t="s">
        <v>9159</v>
      </c>
      <c r="J2315" t="s">
        <v>9160</v>
      </c>
    </row>
    <row r="2316" spans="1:10" x14ac:dyDescent="0.25">
      <c r="A2316" t="s">
        <v>128</v>
      </c>
      <c r="B2316" s="1">
        <v>45733</v>
      </c>
      <c r="C2316" t="s">
        <v>263</v>
      </c>
      <c r="D2316" t="s">
        <v>637</v>
      </c>
      <c r="E2316">
        <v>7</v>
      </c>
      <c r="F2316" t="s">
        <v>153</v>
      </c>
      <c r="G2316" t="s">
        <v>2032</v>
      </c>
      <c r="H2316" t="s">
        <v>9161</v>
      </c>
      <c r="I2316" t="s">
        <v>9162</v>
      </c>
      <c r="J2316" t="s">
        <v>9163</v>
      </c>
    </row>
    <row r="2317" spans="1:10" x14ac:dyDescent="0.25">
      <c r="A2317" t="s">
        <v>128</v>
      </c>
      <c r="B2317" s="1">
        <v>45733</v>
      </c>
      <c r="C2317" t="s">
        <v>263</v>
      </c>
      <c r="D2317" t="s">
        <v>517</v>
      </c>
      <c r="E2317">
        <v>3.5</v>
      </c>
      <c r="F2317" t="s">
        <v>153</v>
      </c>
      <c r="G2317" t="s">
        <v>2032</v>
      </c>
      <c r="H2317" t="s">
        <v>9145</v>
      </c>
      <c r="I2317" t="s">
        <v>9146</v>
      </c>
      <c r="J2317" t="s">
        <v>9147</v>
      </c>
    </row>
    <row r="2318" spans="1:10" x14ac:dyDescent="0.25">
      <c r="A2318" t="s">
        <v>128</v>
      </c>
      <c r="B2318" s="1">
        <v>45734</v>
      </c>
      <c r="C2318" t="s">
        <v>263</v>
      </c>
      <c r="D2318" t="s">
        <v>587</v>
      </c>
      <c r="E2318">
        <v>3.5</v>
      </c>
      <c r="F2318" t="s">
        <v>153</v>
      </c>
      <c r="G2318" t="s">
        <v>2033</v>
      </c>
      <c r="H2318" t="s">
        <v>9181</v>
      </c>
      <c r="I2318" t="s">
        <v>9182</v>
      </c>
      <c r="J2318" t="s">
        <v>9183</v>
      </c>
    </row>
    <row r="2319" spans="1:10" x14ac:dyDescent="0.25">
      <c r="A2319" t="s">
        <v>128</v>
      </c>
      <c r="B2319" s="1">
        <v>45734</v>
      </c>
      <c r="C2319" t="s">
        <v>263</v>
      </c>
      <c r="D2319" t="s">
        <v>9173</v>
      </c>
      <c r="E2319">
        <v>3.5</v>
      </c>
      <c r="F2319" t="s">
        <v>153</v>
      </c>
      <c r="G2319" t="s">
        <v>2033</v>
      </c>
      <c r="H2319" t="s">
        <v>9174</v>
      </c>
      <c r="I2319" t="s">
        <v>9175</v>
      </c>
      <c r="J2319" t="s">
        <v>9176</v>
      </c>
    </row>
    <row r="2320" spans="1:10" x14ac:dyDescent="0.25">
      <c r="A2320" t="s">
        <v>128</v>
      </c>
      <c r="B2320" s="1">
        <v>45734</v>
      </c>
      <c r="C2320" t="s">
        <v>263</v>
      </c>
      <c r="D2320" t="s">
        <v>558</v>
      </c>
      <c r="E2320">
        <v>3.5</v>
      </c>
      <c r="F2320" t="s">
        <v>153</v>
      </c>
      <c r="G2320" t="s">
        <v>2033</v>
      </c>
      <c r="H2320" t="s">
        <v>9184</v>
      </c>
      <c r="I2320" t="s">
        <v>9185</v>
      </c>
      <c r="J2320" t="s">
        <v>9186</v>
      </c>
    </row>
    <row r="2321" spans="1:10" x14ac:dyDescent="0.25">
      <c r="A2321" t="s">
        <v>128</v>
      </c>
      <c r="B2321" s="1">
        <v>45734</v>
      </c>
      <c r="C2321" t="s">
        <v>263</v>
      </c>
      <c r="D2321" t="s">
        <v>1572</v>
      </c>
      <c r="E2321">
        <v>3.5</v>
      </c>
      <c r="F2321" t="s">
        <v>153</v>
      </c>
      <c r="G2321" t="s">
        <v>2033</v>
      </c>
      <c r="H2321" t="s">
        <v>9167</v>
      </c>
      <c r="I2321" t="s">
        <v>9168</v>
      </c>
      <c r="J2321" t="s">
        <v>9169</v>
      </c>
    </row>
    <row r="2322" spans="1:10" x14ac:dyDescent="0.25">
      <c r="A2322" t="s">
        <v>128</v>
      </c>
      <c r="B2322" s="1">
        <v>45734</v>
      </c>
      <c r="C2322" t="s">
        <v>263</v>
      </c>
      <c r="D2322" t="s">
        <v>826</v>
      </c>
      <c r="E2322">
        <v>3.5</v>
      </c>
      <c r="F2322" t="s">
        <v>153</v>
      </c>
      <c r="G2322" t="s">
        <v>2033</v>
      </c>
      <c r="H2322" t="s">
        <v>9170</v>
      </c>
      <c r="I2322" t="s">
        <v>9171</v>
      </c>
      <c r="J2322" t="s">
        <v>9172</v>
      </c>
    </row>
    <row r="2323" spans="1:10" x14ac:dyDescent="0.25">
      <c r="A2323" t="s">
        <v>128</v>
      </c>
      <c r="B2323" s="1">
        <v>45734</v>
      </c>
      <c r="C2323" t="s">
        <v>263</v>
      </c>
      <c r="D2323" t="s">
        <v>825</v>
      </c>
      <c r="E2323">
        <v>3.5</v>
      </c>
      <c r="F2323" t="s">
        <v>153</v>
      </c>
      <c r="G2323" t="s">
        <v>2033</v>
      </c>
      <c r="H2323" t="s">
        <v>9187</v>
      </c>
      <c r="I2323" t="s">
        <v>9188</v>
      </c>
      <c r="J2323" t="s">
        <v>9189</v>
      </c>
    </row>
    <row r="2324" spans="1:10" x14ac:dyDescent="0.25">
      <c r="A2324" t="s">
        <v>128</v>
      </c>
      <c r="B2324" s="1">
        <v>45734</v>
      </c>
      <c r="C2324" t="s">
        <v>263</v>
      </c>
      <c r="D2324" t="s">
        <v>9190</v>
      </c>
      <c r="E2324">
        <v>3.5</v>
      </c>
      <c r="F2324" t="s">
        <v>153</v>
      </c>
      <c r="G2324" t="s">
        <v>2033</v>
      </c>
      <c r="H2324" t="s">
        <v>9191</v>
      </c>
      <c r="I2324" t="s">
        <v>9192</v>
      </c>
      <c r="J2324" t="s">
        <v>9193</v>
      </c>
    </row>
    <row r="2325" spans="1:10" x14ac:dyDescent="0.25">
      <c r="A2325" t="s">
        <v>128</v>
      </c>
      <c r="B2325" s="1">
        <v>45734</v>
      </c>
      <c r="C2325" t="s">
        <v>263</v>
      </c>
      <c r="D2325" t="s">
        <v>9177</v>
      </c>
      <c r="E2325">
        <v>3.5</v>
      </c>
      <c r="F2325" t="s">
        <v>153</v>
      </c>
      <c r="G2325" t="s">
        <v>2033</v>
      </c>
      <c r="H2325" t="s">
        <v>9178</v>
      </c>
      <c r="I2325" t="s">
        <v>9179</v>
      </c>
      <c r="J2325" t="s">
        <v>9180</v>
      </c>
    </row>
    <row r="2326" spans="1:10" x14ac:dyDescent="0.25">
      <c r="A2326" t="s">
        <v>128</v>
      </c>
      <c r="B2326" s="1">
        <v>45735</v>
      </c>
      <c r="C2326" t="s">
        <v>263</v>
      </c>
      <c r="D2326" t="s">
        <v>9219</v>
      </c>
      <c r="E2326">
        <v>3.5</v>
      </c>
      <c r="F2326" t="s">
        <v>153</v>
      </c>
      <c r="G2326" t="s">
        <v>2034</v>
      </c>
      <c r="H2326" t="s">
        <v>9220</v>
      </c>
      <c r="I2326" t="s">
        <v>9221</v>
      </c>
      <c r="J2326" t="s">
        <v>9222</v>
      </c>
    </row>
    <row r="2327" spans="1:10" x14ac:dyDescent="0.25">
      <c r="A2327" t="s">
        <v>128</v>
      </c>
      <c r="B2327" s="1">
        <v>45735</v>
      </c>
      <c r="C2327" t="s">
        <v>263</v>
      </c>
      <c r="D2327" t="s">
        <v>9212</v>
      </c>
      <c r="E2327">
        <v>3.5</v>
      </c>
      <c r="F2327" t="s">
        <v>153</v>
      </c>
      <c r="G2327" t="s">
        <v>2034</v>
      </c>
      <c r="H2327" t="s">
        <v>9213</v>
      </c>
      <c r="I2327" t="s">
        <v>9214</v>
      </c>
      <c r="J2327" t="s">
        <v>9215</v>
      </c>
    </row>
    <row r="2328" spans="1:10" x14ac:dyDescent="0.25">
      <c r="A2328" t="s">
        <v>128</v>
      </c>
      <c r="B2328" s="1">
        <v>45735</v>
      </c>
      <c r="C2328" t="s">
        <v>263</v>
      </c>
      <c r="D2328" t="s">
        <v>838</v>
      </c>
      <c r="E2328">
        <v>3.5</v>
      </c>
      <c r="F2328" t="s">
        <v>153</v>
      </c>
      <c r="G2328" t="s">
        <v>2034</v>
      </c>
      <c r="H2328" t="s">
        <v>9203</v>
      </c>
      <c r="I2328" t="s">
        <v>9198</v>
      </c>
      <c r="J2328" t="s">
        <v>9204</v>
      </c>
    </row>
    <row r="2329" spans="1:10" x14ac:dyDescent="0.25">
      <c r="A2329" t="s">
        <v>128</v>
      </c>
      <c r="B2329" s="1">
        <v>45735</v>
      </c>
      <c r="C2329" t="s">
        <v>263</v>
      </c>
      <c r="D2329" t="s">
        <v>446</v>
      </c>
      <c r="E2329">
        <v>3.5</v>
      </c>
      <c r="F2329" t="s">
        <v>153</v>
      </c>
      <c r="G2329" t="s">
        <v>2034</v>
      </c>
      <c r="H2329" t="s">
        <v>9197</v>
      </c>
      <c r="I2329" t="s">
        <v>9198</v>
      </c>
      <c r="J2329" t="s">
        <v>9199</v>
      </c>
    </row>
    <row r="2330" spans="1:10" x14ac:dyDescent="0.25">
      <c r="A2330" t="s">
        <v>128</v>
      </c>
      <c r="B2330" s="1">
        <v>45735</v>
      </c>
      <c r="C2330" t="s">
        <v>263</v>
      </c>
      <c r="D2330" t="s">
        <v>3266</v>
      </c>
      <c r="E2330">
        <v>3.5</v>
      </c>
      <c r="F2330" t="s">
        <v>153</v>
      </c>
      <c r="G2330" t="s">
        <v>2034</v>
      </c>
      <c r="H2330" t="s">
        <v>9205</v>
      </c>
      <c r="I2330" t="s">
        <v>9206</v>
      </c>
      <c r="J2330" t="s">
        <v>9207</v>
      </c>
    </row>
    <row r="2331" spans="1:10" x14ac:dyDescent="0.25">
      <c r="A2331" t="s">
        <v>128</v>
      </c>
      <c r="B2331" s="1">
        <v>45735</v>
      </c>
      <c r="C2331" t="s">
        <v>263</v>
      </c>
      <c r="D2331" t="s">
        <v>602</v>
      </c>
      <c r="E2331">
        <v>3.5</v>
      </c>
      <c r="F2331" t="s">
        <v>153</v>
      </c>
      <c r="G2331" t="s">
        <v>2034</v>
      </c>
      <c r="H2331" t="s">
        <v>9223</v>
      </c>
      <c r="I2331" t="s">
        <v>9224</v>
      </c>
      <c r="J2331" t="s">
        <v>9225</v>
      </c>
    </row>
    <row r="2332" spans="1:10" x14ac:dyDescent="0.25">
      <c r="A2332" t="s">
        <v>128</v>
      </c>
      <c r="B2332" s="1">
        <v>45735</v>
      </c>
      <c r="C2332" t="s">
        <v>263</v>
      </c>
      <c r="D2332" t="s">
        <v>423</v>
      </c>
      <c r="E2332">
        <v>3.5</v>
      </c>
      <c r="F2332" t="s">
        <v>153</v>
      </c>
      <c r="G2332" t="s">
        <v>2034</v>
      </c>
      <c r="H2332" t="s">
        <v>8457</v>
      </c>
      <c r="I2332" t="s">
        <v>9229</v>
      </c>
      <c r="J2332" t="s">
        <v>9230</v>
      </c>
    </row>
    <row r="2333" spans="1:10" x14ac:dyDescent="0.25">
      <c r="A2333" t="s">
        <v>128</v>
      </c>
      <c r="B2333" s="1">
        <v>45735</v>
      </c>
      <c r="C2333" t="s">
        <v>263</v>
      </c>
      <c r="D2333" t="s">
        <v>1494</v>
      </c>
      <c r="E2333">
        <v>3.5</v>
      </c>
      <c r="F2333" t="s">
        <v>153</v>
      </c>
      <c r="G2333" t="s">
        <v>2034</v>
      </c>
      <c r="H2333" t="s">
        <v>9226</v>
      </c>
      <c r="I2333" t="s">
        <v>9227</v>
      </c>
      <c r="J2333" t="s">
        <v>9228</v>
      </c>
    </row>
    <row r="2334" spans="1:10" x14ac:dyDescent="0.25">
      <c r="A2334" t="s">
        <v>128</v>
      </c>
      <c r="B2334" s="1">
        <v>45735</v>
      </c>
      <c r="C2334" t="s">
        <v>263</v>
      </c>
      <c r="D2334" t="s">
        <v>899</v>
      </c>
      <c r="E2334">
        <v>3.5</v>
      </c>
      <c r="F2334" t="s">
        <v>153</v>
      </c>
      <c r="G2334" t="s">
        <v>2034</v>
      </c>
      <c r="H2334" t="s">
        <v>9194</v>
      </c>
      <c r="I2334" t="s">
        <v>9195</v>
      </c>
      <c r="J2334" t="s">
        <v>9196</v>
      </c>
    </row>
    <row r="2335" spans="1:10" x14ac:dyDescent="0.25">
      <c r="A2335" t="s">
        <v>128</v>
      </c>
      <c r="B2335" s="1">
        <v>45735</v>
      </c>
      <c r="C2335" t="s">
        <v>263</v>
      </c>
      <c r="D2335" t="s">
        <v>423</v>
      </c>
      <c r="E2335">
        <v>3.5</v>
      </c>
      <c r="F2335" t="s">
        <v>153</v>
      </c>
      <c r="G2335" t="s">
        <v>2034</v>
      </c>
      <c r="H2335" t="s">
        <v>9216</v>
      </c>
      <c r="I2335" t="s">
        <v>9217</v>
      </c>
      <c r="J2335" t="s">
        <v>9218</v>
      </c>
    </row>
    <row r="2336" spans="1:10" x14ac:dyDescent="0.25">
      <c r="A2336" t="s">
        <v>128</v>
      </c>
      <c r="B2336" s="1">
        <v>45735</v>
      </c>
      <c r="C2336" t="s">
        <v>263</v>
      </c>
      <c r="D2336" t="s">
        <v>9208</v>
      </c>
      <c r="E2336">
        <v>3.5</v>
      </c>
      <c r="F2336" t="s">
        <v>153</v>
      </c>
      <c r="G2336" t="s">
        <v>2034</v>
      </c>
      <c r="H2336" t="s">
        <v>9209</v>
      </c>
      <c r="I2336" t="s">
        <v>9210</v>
      </c>
      <c r="J2336" t="s">
        <v>9211</v>
      </c>
    </row>
    <row r="2337" spans="1:10" x14ac:dyDescent="0.25">
      <c r="A2337" t="s">
        <v>128</v>
      </c>
      <c r="B2337" s="1">
        <v>45735</v>
      </c>
      <c r="C2337" t="s">
        <v>263</v>
      </c>
      <c r="D2337" t="s">
        <v>4952</v>
      </c>
      <c r="E2337">
        <v>3.5</v>
      </c>
      <c r="F2337" t="s">
        <v>153</v>
      </c>
      <c r="G2337" t="s">
        <v>2034</v>
      </c>
      <c r="H2337" t="s">
        <v>9200</v>
      </c>
      <c r="I2337" t="s">
        <v>9201</v>
      </c>
      <c r="J2337" t="s">
        <v>9202</v>
      </c>
    </row>
    <row r="2338" spans="1:10" x14ac:dyDescent="0.25">
      <c r="A2338" t="s">
        <v>128</v>
      </c>
      <c r="B2338" s="1">
        <v>45734</v>
      </c>
      <c r="C2338" t="s">
        <v>145</v>
      </c>
      <c r="D2338" t="s">
        <v>7693</v>
      </c>
      <c r="E2338">
        <v>3.5</v>
      </c>
      <c r="F2338" t="s">
        <v>146</v>
      </c>
      <c r="G2338" t="s">
        <v>2035</v>
      </c>
      <c r="H2338" t="s">
        <v>9244</v>
      </c>
      <c r="I2338" t="s">
        <v>9245</v>
      </c>
      <c r="J2338" t="s">
        <v>9246</v>
      </c>
    </row>
    <row r="2339" spans="1:10" x14ac:dyDescent="0.25">
      <c r="A2339" t="s">
        <v>128</v>
      </c>
      <c r="B2339" s="1">
        <v>45734</v>
      </c>
      <c r="C2339" t="s">
        <v>145</v>
      </c>
      <c r="D2339" t="s">
        <v>9254</v>
      </c>
      <c r="E2339">
        <v>3.5</v>
      </c>
      <c r="F2339" t="s">
        <v>146</v>
      </c>
      <c r="G2339" t="s">
        <v>2035</v>
      </c>
      <c r="H2339" t="s">
        <v>9255</v>
      </c>
      <c r="I2339" t="s">
        <v>9256</v>
      </c>
      <c r="J2339" t="s">
        <v>9257</v>
      </c>
    </row>
    <row r="2340" spans="1:10" x14ac:dyDescent="0.25">
      <c r="A2340" t="s">
        <v>128</v>
      </c>
      <c r="B2340" s="1">
        <v>45734</v>
      </c>
      <c r="C2340" t="s">
        <v>145</v>
      </c>
      <c r="D2340" t="s">
        <v>834</v>
      </c>
      <c r="E2340">
        <v>3.5</v>
      </c>
      <c r="F2340" t="s">
        <v>146</v>
      </c>
      <c r="G2340" t="s">
        <v>2035</v>
      </c>
      <c r="H2340" t="s">
        <v>9260</v>
      </c>
      <c r="I2340" t="s">
        <v>9261</v>
      </c>
      <c r="J2340" t="s">
        <v>9262</v>
      </c>
    </row>
    <row r="2341" spans="1:10" x14ac:dyDescent="0.25">
      <c r="A2341" t="s">
        <v>128</v>
      </c>
      <c r="B2341" s="1">
        <v>45734</v>
      </c>
      <c r="C2341" t="s">
        <v>145</v>
      </c>
      <c r="D2341" t="s">
        <v>1675</v>
      </c>
      <c r="E2341">
        <v>3.5</v>
      </c>
      <c r="F2341" t="s">
        <v>146</v>
      </c>
      <c r="G2341" t="s">
        <v>2035</v>
      </c>
      <c r="H2341" t="s">
        <v>9241</v>
      </c>
      <c r="I2341" t="s">
        <v>9242</v>
      </c>
      <c r="J2341" t="s">
        <v>9243</v>
      </c>
    </row>
    <row r="2342" spans="1:10" x14ac:dyDescent="0.25">
      <c r="A2342" t="s">
        <v>128</v>
      </c>
      <c r="B2342" s="1">
        <v>45734</v>
      </c>
      <c r="C2342" t="s">
        <v>145</v>
      </c>
      <c r="D2342" t="s">
        <v>9237</v>
      </c>
      <c r="E2342">
        <v>3.5</v>
      </c>
      <c r="F2342" t="s">
        <v>146</v>
      </c>
      <c r="G2342" t="s">
        <v>2035</v>
      </c>
      <c r="H2342" t="s">
        <v>9238</v>
      </c>
      <c r="I2342" t="s">
        <v>9239</v>
      </c>
      <c r="J2342" t="s">
        <v>9240</v>
      </c>
    </row>
    <row r="2343" spans="1:10" x14ac:dyDescent="0.25">
      <c r="A2343" t="s">
        <v>128</v>
      </c>
      <c r="B2343" s="1">
        <v>45734</v>
      </c>
      <c r="C2343" t="s">
        <v>145</v>
      </c>
      <c r="D2343" t="s">
        <v>4815</v>
      </c>
      <c r="E2343">
        <v>3.5</v>
      </c>
      <c r="F2343" t="s">
        <v>146</v>
      </c>
      <c r="G2343" t="s">
        <v>2035</v>
      </c>
      <c r="H2343" t="s">
        <v>9234</v>
      </c>
      <c r="I2343" t="s">
        <v>9235</v>
      </c>
      <c r="J2343" t="s">
        <v>9236</v>
      </c>
    </row>
    <row r="2344" spans="1:10" x14ac:dyDescent="0.25">
      <c r="A2344" t="s">
        <v>128</v>
      </c>
      <c r="B2344" s="1">
        <v>45734</v>
      </c>
      <c r="C2344" t="s">
        <v>145</v>
      </c>
      <c r="D2344" t="s">
        <v>655</v>
      </c>
      <c r="E2344">
        <v>3.5</v>
      </c>
      <c r="F2344" t="s">
        <v>146</v>
      </c>
      <c r="G2344" t="s">
        <v>2035</v>
      </c>
      <c r="H2344" t="s">
        <v>9247</v>
      </c>
      <c r="I2344" t="s">
        <v>9248</v>
      </c>
      <c r="J2344" t="s">
        <v>9249</v>
      </c>
    </row>
    <row r="2345" spans="1:10" x14ac:dyDescent="0.25">
      <c r="A2345" t="s">
        <v>128</v>
      </c>
      <c r="B2345" s="1">
        <v>45734</v>
      </c>
      <c r="C2345" t="s">
        <v>145</v>
      </c>
      <c r="D2345" t="s">
        <v>484</v>
      </c>
      <c r="E2345">
        <v>3.5</v>
      </c>
      <c r="F2345" t="s">
        <v>146</v>
      </c>
      <c r="G2345" t="s">
        <v>2035</v>
      </c>
      <c r="H2345" t="s">
        <v>9258</v>
      </c>
      <c r="I2345" t="s">
        <v>9235</v>
      </c>
      <c r="J2345" t="s">
        <v>9259</v>
      </c>
    </row>
    <row r="2346" spans="1:10" x14ac:dyDescent="0.25">
      <c r="A2346" t="s">
        <v>128</v>
      </c>
      <c r="B2346" s="1">
        <v>45734</v>
      </c>
      <c r="C2346" t="s">
        <v>145</v>
      </c>
      <c r="D2346" t="s">
        <v>829</v>
      </c>
      <c r="E2346">
        <v>3.5</v>
      </c>
      <c r="F2346" t="s">
        <v>146</v>
      </c>
      <c r="G2346" t="s">
        <v>2035</v>
      </c>
      <c r="H2346" t="s">
        <v>9231</v>
      </c>
      <c r="I2346" t="s">
        <v>9232</v>
      </c>
      <c r="J2346" t="s">
        <v>9233</v>
      </c>
    </row>
    <row r="2347" spans="1:10" x14ac:dyDescent="0.25">
      <c r="A2347" t="s">
        <v>128</v>
      </c>
      <c r="B2347" s="1">
        <v>45734</v>
      </c>
      <c r="C2347" t="s">
        <v>145</v>
      </c>
      <c r="D2347" t="s">
        <v>9250</v>
      </c>
      <c r="E2347">
        <v>0</v>
      </c>
      <c r="F2347" t="s">
        <v>146</v>
      </c>
      <c r="G2347" t="s">
        <v>2035</v>
      </c>
      <c r="H2347" t="s">
        <v>9251</v>
      </c>
      <c r="I2347" t="s">
        <v>9252</v>
      </c>
      <c r="J2347" t="s">
        <v>9253</v>
      </c>
    </row>
    <row r="2348" spans="1:10" x14ac:dyDescent="0.25">
      <c r="A2348" t="s">
        <v>128</v>
      </c>
      <c r="B2348" s="1">
        <v>45735</v>
      </c>
      <c r="C2348" t="s">
        <v>145</v>
      </c>
      <c r="D2348" t="s">
        <v>1617</v>
      </c>
      <c r="E2348">
        <v>3.5</v>
      </c>
      <c r="F2348" t="s">
        <v>146</v>
      </c>
      <c r="G2348" t="s">
        <v>2036</v>
      </c>
      <c r="H2348" t="s">
        <v>9296</v>
      </c>
      <c r="I2348" t="s">
        <v>9297</v>
      </c>
      <c r="J2348" t="s">
        <v>9298</v>
      </c>
    </row>
    <row r="2349" spans="1:10" x14ac:dyDescent="0.25">
      <c r="A2349" t="s">
        <v>128</v>
      </c>
      <c r="B2349" s="1">
        <v>45735</v>
      </c>
      <c r="C2349" t="s">
        <v>145</v>
      </c>
      <c r="D2349" t="s">
        <v>300</v>
      </c>
      <c r="E2349">
        <v>3.5</v>
      </c>
      <c r="F2349" t="s">
        <v>146</v>
      </c>
      <c r="G2349" t="s">
        <v>2036</v>
      </c>
      <c r="H2349" t="s">
        <v>9283</v>
      </c>
      <c r="I2349" t="s">
        <v>9284</v>
      </c>
      <c r="J2349" t="s">
        <v>9285</v>
      </c>
    </row>
    <row r="2350" spans="1:10" x14ac:dyDescent="0.25">
      <c r="A2350" t="s">
        <v>128</v>
      </c>
      <c r="B2350" s="1">
        <v>45735</v>
      </c>
      <c r="C2350" t="s">
        <v>145</v>
      </c>
      <c r="D2350" t="s">
        <v>7958</v>
      </c>
      <c r="E2350">
        <v>3.5</v>
      </c>
      <c r="F2350" t="s">
        <v>146</v>
      </c>
      <c r="G2350" t="s">
        <v>2036</v>
      </c>
      <c r="H2350" t="s">
        <v>9280</v>
      </c>
      <c r="I2350" t="s">
        <v>9281</v>
      </c>
      <c r="J2350" t="s">
        <v>9282</v>
      </c>
    </row>
    <row r="2351" spans="1:10" x14ac:dyDescent="0.25">
      <c r="A2351" t="s">
        <v>128</v>
      </c>
      <c r="B2351" s="1">
        <v>45735</v>
      </c>
      <c r="C2351" t="s">
        <v>145</v>
      </c>
      <c r="D2351" t="s">
        <v>595</v>
      </c>
      <c r="E2351">
        <v>3.5</v>
      </c>
      <c r="F2351" t="s">
        <v>146</v>
      </c>
      <c r="G2351" t="s">
        <v>2036</v>
      </c>
      <c r="H2351" t="s">
        <v>9274</v>
      </c>
      <c r="I2351" t="s">
        <v>9275</v>
      </c>
      <c r="J2351" t="s">
        <v>9276</v>
      </c>
    </row>
    <row r="2352" spans="1:10" x14ac:dyDescent="0.25">
      <c r="A2352" t="s">
        <v>128</v>
      </c>
      <c r="B2352" s="1">
        <v>45735</v>
      </c>
      <c r="C2352" t="s">
        <v>145</v>
      </c>
      <c r="D2352" t="s">
        <v>1514</v>
      </c>
      <c r="E2352">
        <v>3.5</v>
      </c>
      <c r="F2352" t="s">
        <v>146</v>
      </c>
      <c r="G2352" t="s">
        <v>2036</v>
      </c>
      <c r="H2352" t="s">
        <v>9266</v>
      </c>
      <c r="I2352" t="s">
        <v>9267</v>
      </c>
      <c r="J2352" t="s">
        <v>9268</v>
      </c>
    </row>
    <row r="2353" spans="1:10" x14ac:dyDescent="0.25">
      <c r="A2353" t="s">
        <v>128</v>
      </c>
      <c r="B2353" s="1">
        <v>45735</v>
      </c>
      <c r="C2353" t="s">
        <v>145</v>
      </c>
      <c r="D2353" t="s">
        <v>1514</v>
      </c>
      <c r="E2353">
        <v>3.5</v>
      </c>
      <c r="F2353" t="s">
        <v>146</v>
      </c>
      <c r="G2353" t="s">
        <v>2036</v>
      </c>
      <c r="H2353" t="s">
        <v>9271</v>
      </c>
      <c r="I2353" t="s">
        <v>9272</v>
      </c>
      <c r="J2353" t="s">
        <v>9273</v>
      </c>
    </row>
    <row r="2354" spans="1:10" x14ac:dyDescent="0.25">
      <c r="A2354" t="s">
        <v>128</v>
      </c>
      <c r="B2354" s="1">
        <v>45735</v>
      </c>
      <c r="C2354" t="s">
        <v>145</v>
      </c>
      <c r="D2354" t="s">
        <v>294</v>
      </c>
      <c r="E2354">
        <v>3.5</v>
      </c>
      <c r="F2354" t="s">
        <v>146</v>
      </c>
      <c r="G2354" t="s">
        <v>2036</v>
      </c>
      <c r="H2354" t="s">
        <v>9291</v>
      </c>
      <c r="I2354" t="s">
        <v>9284</v>
      </c>
      <c r="J2354" t="s">
        <v>9292</v>
      </c>
    </row>
    <row r="2355" spans="1:10" x14ac:dyDescent="0.25">
      <c r="A2355" t="s">
        <v>128</v>
      </c>
      <c r="B2355" s="1">
        <v>45735</v>
      </c>
      <c r="C2355" t="s">
        <v>145</v>
      </c>
      <c r="D2355" t="s">
        <v>555</v>
      </c>
      <c r="E2355">
        <v>3.5</v>
      </c>
      <c r="F2355" t="s">
        <v>146</v>
      </c>
      <c r="G2355" t="s">
        <v>2036</v>
      </c>
      <c r="H2355" t="s">
        <v>9288</v>
      </c>
      <c r="I2355" t="s">
        <v>9289</v>
      </c>
      <c r="J2355" t="s">
        <v>9290</v>
      </c>
    </row>
    <row r="2356" spans="1:10" x14ac:dyDescent="0.25">
      <c r="A2356" t="s">
        <v>128</v>
      </c>
      <c r="B2356" s="1">
        <v>45735</v>
      </c>
      <c r="C2356" t="s">
        <v>145</v>
      </c>
      <c r="D2356" t="s">
        <v>228</v>
      </c>
      <c r="E2356">
        <v>3.5</v>
      </c>
      <c r="F2356" t="s">
        <v>146</v>
      </c>
      <c r="G2356" t="s">
        <v>2036</v>
      </c>
      <c r="H2356" t="s">
        <v>9277</v>
      </c>
      <c r="I2356" t="s">
        <v>9278</v>
      </c>
      <c r="J2356" t="s">
        <v>9279</v>
      </c>
    </row>
    <row r="2357" spans="1:10" x14ac:dyDescent="0.25">
      <c r="A2357" t="s">
        <v>128</v>
      </c>
      <c r="B2357" s="1">
        <v>45735</v>
      </c>
      <c r="C2357" t="s">
        <v>145</v>
      </c>
      <c r="D2357" t="s">
        <v>427</v>
      </c>
      <c r="E2357">
        <v>3.5</v>
      </c>
      <c r="F2357" t="s">
        <v>146</v>
      </c>
      <c r="G2357" t="s">
        <v>2036</v>
      </c>
      <c r="H2357" t="s">
        <v>9293</v>
      </c>
      <c r="I2357" t="s">
        <v>9294</v>
      </c>
      <c r="J2357" t="s">
        <v>9295</v>
      </c>
    </row>
    <row r="2358" spans="1:10" x14ac:dyDescent="0.25">
      <c r="A2358" t="s">
        <v>128</v>
      </c>
      <c r="B2358" s="1">
        <v>45735</v>
      </c>
      <c r="C2358" t="s">
        <v>145</v>
      </c>
      <c r="D2358" t="s">
        <v>621</v>
      </c>
      <c r="E2358">
        <v>3.5</v>
      </c>
      <c r="F2358" t="s">
        <v>146</v>
      </c>
      <c r="G2358" t="s">
        <v>2036</v>
      </c>
      <c r="H2358" t="s">
        <v>9299</v>
      </c>
      <c r="I2358" t="s">
        <v>9300</v>
      </c>
      <c r="J2358" t="s">
        <v>9301</v>
      </c>
    </row>
    <row r="2359" spans="1:10" x14ac:dyDescent="0.25">
      <c r="A2359" t="s">
        <v>128</v>
      </c>
      <c r="B2359" s="1">
        <v>45735</v>
      </c>
      <c r="C2359" t="s">
        <v>145</v>
      </c>
      <c r="D2359" t="s">
        <v>617</v>
      </c>
      <c r="E2359">
        <v>3.5</v>
      </c>
      <c r="F2359" t="s">
        <v>146</v>
      </c>
      <c r="G2359" t="s">
        <v>2036</v>
      </c>
      <c r="H2359" t="s">
        <v>9263</v>
      </c>
      <c r="I2359" t="s">
        <v>9264</v>
      </c>
      <c r="J2359" t="s">
        <v>9265</v>
      </c>
    </row>
    <row r="2360" spans="1:10" x14ac:dyDescent="0.25">
      <c r="A2360" t="s">
        <v>128</v>
      </c>
      <c r="B2360" s="1">
        <v>45735</v>
      </c>
      <c r="C2360" t="s">
        <v>145</v>
      </c>
      <c r="D2360" t="s">
        <v>246</v>
      </c>
      <c r="E2360">
        <v>3.5</v>
      </c>
      <c r="F2360" t="s">
        <v>146</v>
      </c>
      <c r="G2360" t="s">
        <v>2036</v>
      </c>
      <c r="H2360" t="s">
        <v>9269</v>
      </c>
      <c r="I2360" t="s">
        <v>7600</v>
      </c>
      <c r="J2360" t="s">
        <v>9270</v>
      </c>
    </row>
    <row r="2361" spans="1:10" x14ac:dyDescent="0.25">
      <c r="A2361" t="s">
        <v>128</v>
      </c>
      <c r="B2361" s="1">
        <v>45735</v>
      </c>
      <c r="C2361" t="s">
        <v>145</v>
      </c>
      <c r="D2361" t="s">
        <v>664</v>
      </c>
      <c r="E2361">
        <v>3.5</v>
      </c>
      <c r="F2361" t="s">
        <v>146</v>
      </c>
      <c r="G2361" t="s">
        <v>2036</v>
      </c>
      <c r="H2361" t="s">
        <v>7087</v>
      </c>
      <c r="I2361" t="s">
        <v>9286</v>
      </c>
      <c r="J2361" t="s">
        <v>9287</v>
      </c>
    </row>
    <row r="2362" spans="1:10" x14ac:dyDescent="0.25">
      <c r="A2362" t="s">
        <v>128</v>
      </c>
      <c r="B2362" s="1">
        <v>45736</v>
      </c>
      <c r="C2362" t="s">
        <v>145</v>
      </c>
      <c r="D2362" t="s">
        <v>8671</v>
      </c>
      <c r="E2362">
        <v>3.5</v>
      </c>
      <c r="F2362" t="s">
        <v>146</v>
      </c>
      <c r="G2362" t="s">
        <v>2038</v>
      </c>
      <c r="H2362" t="s">
        <v>9306</v>
      </c>
      <c r="I2362" t="s">
        <v>9307</v>
      </c>
      <c r="J2362" t="s">
        <v>9308</v>
      </c>
    </row>
    <row r="2363" spans="1:10" x14ac:dyDescent="0.25">
      <c r="A2363" t="s">
        <v>128</v>
      </c>
      <c r="B2363" s="1">
        <v>45736</v>
      </c>
      <c r="C2363" t="s">
        <v>145</v>
      </c>
      <c r="D2363" t="s">
        <v>4546</v>
      </c>
      <c r="E2363">
        <v>3.5</v>
      </c>
      <c r="F2363" t="s">
        <v>146</v>
      </c>
      <c r="G2363" t="s">
        <v>2038</v>
      </c>
      <c r="H2363" t="s">
        <v>9309</v>
      </c>
      <c r="I2363" t="s">
        <v>9310</v>
      </c>
      <c r="J2363" t="s">
        <v>9311</v>
      </c>
    </row>
    <row r="2364" spans="1:10" x14ac:dyDescent="0.25">
      <c r="A2364" t="s">
        <v>128</v>
      </c>
      <c r="B2364" s="1">
        <v>45736</v>
      </c>
      <c r="C2364" t="s">
        <v>145</v>
      </c>
      <c r="D2364" t="s">
        <v>642</v>
      </c>
      <c r="E2364">
        <v>3.5</v>
      </c>
      <c r="F2364" t="s">
        <v>146</v>
      </c>
      <c r="G2364" t="s">
        <v>2038</v>
      </c>
      <c r="H2364" t="s">
        <v>9302</v>
      </c>
      <c r="I2364" t="s">
        <v>8350</v>
      </c>
      <c r="J2364" t="s">
        <v>9303</v>
      </c>
    </row>
    <row r="2365" spans="1:10" x14ac:dyDescent="0.25">
      <c r="A2365" t="s">
        <v>128</v>
      </c>
      <c r="B2365" s="1">
        <v>45736</v>
      </c>
      <c r="C2365" t="s">
        <v>145</v>
      </c>
      <c r="D2365" t="s">
        <v>9320</v>
      </c>
      <c r="E2365">
        <v>3.5</v>
      </c>
      <c r="F2365" t="s">
        <v>146</v>
      </c>
      <c r="G2365" t="s">
        <v>2038</v>
      </c>
      <c r="H2365" t="s">
        <v>9321</v>
      </c>
      <c r="I2365" t="s">
        <v>9322</v>
      </c>
      <c r="J2365" t="s">
        <v>9323</v>
      </c>
    </row>
    <row r="2366" spans="1:10" x14ac:dyDescent="0.25">
      <c r="A2366" t="s">
        <v>128</v>
      </c>
      <c r="B2366" s="1">
        <v>45736</v>
      </c>
      <c r="C2366" t="s">
        <v>145</v>
      </c>
      <c r="D2366" t="s">
        <v>9313</v>
      </c>
      <c r="E2366">
        <v>3.5</v>
      </c>
      <c r="F2366" t="s">
        <v>146</v>
      </c>
      <c r="G2366" t="s">
        <v>2038</v>
      </c>
      <c r="H2366" t="s">
        <v>9314</v>
      </c>
      <c r="I2366" t="s">
        <v>9315</v>
      </c>
      <c r="J2366" t="s">
        <v>9316</v>
      </c>
    </row>
    <row r="2367" spans="1:10" x14ac:dyDescent="0.25">
      <c r="A2367" t="s">
        <v>128</v>
      </c>
      <c r="B2367" s="1">
        <v>45736</v>
      </c>
      <c r="C2367" t="s">
        <v>145</v>
      </c>
      <c r="D2367" t="s">
        <v>320</v>
      </c>
      <c r="E2367">
        <v>3.5</v>
      </c>
      <c r="F2367" t="s">
        <v>146</v>
      </c>
      <c r="G2367" t="s">
        <v>2038</v>
      </c>
      <c r="H2367" t="s">
        <v>9304</v>
      </c>
      <c r="I2367" t="s">
        <v>6865</v>
      </c>
      <c r="J2367" t="s">
        <v>9305</v>
      </c>
    </row>
    <row r="2368" spans="1:10" x14ac:dyDescent="0.25">
      <c r="A2368" t="s">
        <v>128</v>
      </c>
      <c r="B2368" s="1">
        <v>45736</v>
      </c>
      <c r="C2368" t="s">
        <v>145</v>
      </c>
      <c r="D2368" t="s">
        <v>846</v>
      </c>
      <c r="E2368">
        <v>3.5</v>
      </c>
      <c r="F2368" t="s">
        <v>146</v>
      </c>
      <c r="G2368" t="s">
        <v>2038</v>
      </c>
      <c r="H2368" t="s">
        <v>9317</v>
      </c>
      <c r="I2368" t="s">
        <v>9318</v>
      </c>
      <c r="J2368" t="s">
        <v>9319</v>
      </c>
    </row>
    <row r="2369" spans="1:10" x14ac:dyDescent="0.25">
      <c r="A2369" t="s">
        <v>128</v>
      </c>
      <c r="B2369" s="1">
        <v>45736</v>
      </c>
      <c r="C2369" t="s">
        <v>145</v>
      </c>
      <c r="D2369" t="s">
        <v>295</v>
      </c>
      <c r="E2369">
        <v>3.5</v>
      </c>
      <c r="F2369" t="s">
        <v>146</v>
      </c>
      <c r="G2369" t="s">
        <v>2038</v>
      </c>
      <c r="H2369" t="s">
        <v>9324</v>
      </c>
      <c r="I2369" t="s">
        <v>9325</v>
      </c>
      <c r="J2369" t="s">
        <v>9326</v>
      </c>
    </row>
    <row r="2370" spans="1:10" x14ac:dyDescent="0.25">
      <c r="A2370" t="s">
        <v>128</v>
      </c>
      <c r="B2370" s="1">
        <v>45736</v>
      </c>
      <c r="C2370" t="s">
        <v>145</v>
      </c>
      <c r="D2370" t="s">
        <v>855</v>
      </c>
      <c r="E2370">
        <v>3.5</v>
      </c>
      <c r="F2370" t="s">
        <v>146</v>
      </c>
      <c r="G2370" t="s">
        <v>2038</v>
      </c>
      <c r="H2370" t="s">
        <v>9302</v>
      </c>
      <c r="I2370" t="s">
        <v>8350</v>
      </c>
      <c r="J2370" t="s">
        <v>9312</v>
      </c>
    </row>
    <row r="2371" spans="1:10" x14ac:dyDescent="0.25">
      <c r="A2371" t="s">
        <v>128</v>
      </c>
      <c r="B2371" s="1">
        <v>45737</v>
      </c>
      <c r="C2371" t="s">
        <v>145</v>
      </c>
      <c r="D2371" t="s">
        <v>9327</v>
      </c>
      <c r="E2371">
        <v>3.5</v>
      </c>
      <c r="F2371" t="s">
        <v>146</v>
      </c>
      <c r="G2371" t="s">
        <v>2040</v>
      </c>
      <c r="H2371" t="s">
        <v>9328</v>
      </c>
      <c r="I2371" t="s">
        <v>9329</v>
      </c>
      <c r="J2371" t="s">
        <v>9329</v>
      </c>
    </row>
    <row r="2372" spans="1:10" x14ac:dyDescent="0.25">
      <c r="A2372" t="s">
        <v>128</v>
      </c>
      <c r="B2372" s="1">
        <v>45737</v>
      </c>
      <c r="C2372" t="s">
        <v>145</v>
      </c>
      <c r="D2372" t="s">
        <v>5600</v>
      </c>
      <c r="E2372">
        <v>3.5</v>
      </c>
      <c r="F2372" t="s">
        <v>146</v>
      </c>
      <c r="G2372" t="s">
        <v>2040</v>
      </c>
      <c r="H2372" t="s">
        <v>9336</v>
      </c>
      <c r="I2372" t="s">
        <v>9337</v>
      </c>
      <c r="J2372" t="s">
        <v>9338</v>
      </c>
    </row>
    <row r="2373" spans="1:10" x14ac:dyDescent="0.25">
      <c r="A2373" t="s">
        <v>128</v>
      </c>
      <c r="B2373" s="1">
        <v>45737</v>
      </c>
      <c r="C2373" t="s">
        <v>145</v>
      </c>
      <c r="D2373" t="s">
        <v>1580</v>
      </c>
      <c r="E2373">
        <v>3.5</v>
      </c>
      <c r="F2373" t="s">
        <v>146</v>
      </c>
      <c r="G2373" t="s">
        <v>2040</v>
      </c>
      <c r="H2373" t="s">
        <v>9346</v>
      </c>
      <c r="I2373" t="s">
        <v>9347</v>
      </c>
      <c r="J2373" t="s">
        <v>9348</v>
      </c>
    </row>
    <row r="2374" spans="1:10" x14ac:dyDescent="0.25">
      <c r="A2374" t="s">
        <v>128</v>
      </c>
      <c r="B2374" s="1">
        <v>45737</v>
      </c>
      <c r="C2374" t="s">
        <v>145</v>
      </c>
      <c r="D2374" t="s">
        <v>303</v>
      </c>
      <c r="E2374">
        <v>3.5</v>
      </c>
      <c r="F2374" t="s">
        <v>146</v>
      </c>
      <c r="G2374" t="s">
        <v>2040</v>
      </c>
      <c r="H2374" t="s">
        <v>9339</v>
      </c>
      <c r="I2374" t="s">
        <v>9340</v>
      </c>
      <c r="J2374" t="s">
        <v>9341</v>
      </c>
    </row>
    <row r="2375" spans="1:10" x14ac:dyDescent="0.25">
      <c r="A2375" t="s">
        <v>128</v>
      </c>
      <c r="B2375" s="1">
        <v>45737</v>
      </c>
      <c r="C2375" t="s">
        <v>145</v>
      </c>
      <c r="D2375" t="s">
        <v>461</v>
      </c>
      <c r="E2375">
        <v>3.5</v>
      </c>
      <c r="F2375" t="s">
        <v>146</v>
      </c>
      <c r="G2375" t="s">
        <v>2040</v>
      </c>
      <c r="H2375" t="s">
        <v>9361</v>
      </c>
      <c r="I2375" t="s">
        <v>9362</v>
      </c>
      <c r="J2375" t="s">
        <v>9363</v>
      </c>
    </row>
    <row r="2376" spans="1:10" x14ac:dyDescent="0.25">
      <c r="A2376" t="s">
        <v>128</v>
      </c>
      <c r="B2376" s="1">
        <v>45737</v>
      </c>
      <c r="C2376" t="s">
        <v>145</v>
      </c>
      <c r="D2376" t="s">
        <v>291</v>
      </c>
      <c r="E2376">
        <v>3.5</v>
      </c>
      <c r="F2376" t="s">
        <v>146</v>
      </c>
      <c r="G2376" t="s">
        <v>2040</v>
      </c>
      <c r="H2376" t="s">
        <v>9355</v>
      </c>
      <c r="I2376" t="s">
        <v>9356</v>
      </c>
      <c r="J2376" t="s">
        <v>9357</v>
      </c>
    </row>
    <row r="2377" spans="1:10" x14ac:dyDescent="0.25">
      <c r="A2377" t="s">
        <v>128</v>
      </c>
      <c r="B2377" s="1">
        <v>45737</v>
      </c>
      <c r="C2377" t="s">
        <v>145</v>
      </c>
      <c r="D2377" t="s">
        <v>1482</v>
      </c>
      <c r="E2377">
        <v>3.5</v>
      </c>
      <c r="F2377" t="s">
        <v>146</v>
      </c>
      <c r="G2377" t="s">
        <v>2040</v>
      </c>
      <c r="H2377" t="s">
        <v>9358</v>
      </c>
      <c r="I2377" t="s">
        <v>9359</v>
      </c>
      <c r="J2377" t="s">
        <v>9360</v>
      </c>
    </row>
    <row r="2378" spans="1:10" x14ac:dyDescent="0.25">
      <c r="A2378" t="s">
        <v>128</v>
      </c>
      <c r="B2378" s="1">
        <v>45737</v>
      </c>
      <c r="C2378" t="s">
        <v>145</v>
      </c>
      <c r="D2378" t="s">
        <v>920</v>
      </c>
      <c r="E2378">
        <v>3.5</v>
      </c>
      <c r="F2378" t="s">
        <v>146</v>
      </c>
      <c r="G2378" t="s">
        <v>2040</v>
      </c>
      <c r="H2378" t="s">
        <v>9330</v>
      </c>
      <c r="I2378" t="s">
        <v>9331</v>
      </c>
      <c r="J2378" t="s">
        <v>9332</v>
      </c>
    </row>
    <row r="2379" spans="1:10" x14ac:dyDescent="0.25">
      <c r="A2379" t="s">
        <v>128</v>
      </c>
      <c r="B2379" s="1">
        <v>45737</v>
      </c>
      <c r="C2379" t="s">
        <v>145</v>
      </c>
      <c r="D2379" t="s">
        <v>8097</v>
      </c>
      <c r="E2379">
        <v>3.5</v>
      </c>
      <c r="F2379" t="s">
        <v>146</v>
      </c>
      <c r="G2379" t="s">
        <v>2040</v>
      </c>
      <c r="H2379" t="s">
        <v>9349</v>
      </c>
      <c r="I2379" t="s">
        <v>9350</v>
      </c>
      <c r="J2379" t="s">
        <v>9351</v>
      </c>
    </row>
    <row r="2380" spans="1:10" x14ac:dyDescent="0.25">
      <c r="A2380" t="s">
        <v>128</v>
      </c>
      <c r="B2380" s="1">
        <v>45737</v>
      </c>
      <c r="C2380" t="s">
        <v>145</v>
      </c>
      <c r="D2380" t="s">
        <v>6889</v>
      </c>
      <c r="E2380">
        <v>3.5</v>
      </c>
      <c r="F2380" t="s">
        <v>146</v>
      </c>
      <c r="G2380" t="s">
        <v>2040</v>
      </c>
      <c r="H2380" t="s">
        <v>9364</v>
      </c>
      <c r="I2380" t="s">
        <v>9365</v>
      </c>
      <c r="J2380" t="s">
        <v>9366</v>
      </c>
    </row>
    <row r="2381" spans="1:10" x14ac:dyDescent="0.25">
      <c r="A2381" t="s">
        <v>128</v>
      </c>
      <c r="B2381" s="1">
        <v>45737</v>
      </c>
      <c r="C2381" t="s">
        <v>145</v>
      </c>
      <c r="D2381" t="s">
        <v>3166</v>
      </c>
      <c r="E2381">
        <v>3.5</v>
      </c>
      <c r="F2381" t="s">
        <v>146</v>
      </c>
      <c r="G2381" t="s">
        <v>2040</v>
      </c>
      <c r="H2381" t="s">
        <v>9352</v>
      </c>
      <c r="I2381" t="s">
        <v>9353</v>
      </c>
      <c r="J2381" t="s">
        <v>9354</v>
      </c>
    </row>
    <row r="2382" spans="1:10" x14ac:dyDescent="0.25">
      <c r="A2382" t="s">
        <v>128</v>
      </c>
      <c r="B2382" s="1">
        <v>45737</v>
      </c>
      <c r="C2382" t="s">
        <v>145</v>
      </c>
      <c r="D2382" t="s">
        <v>9342</v>
      </c>
      <c r="E2382">
        <v>3.5</v>
      </c>
      <c r="F2382" t="s">
        <v>146</v>
      </c>
      <c r="G2382" t="s">
        <v>2040</v>
      </c>
      <c r="H2382" t="s">
        <v>9343</v>
      </c>
      <c r="I2382" t="s">
        <v>9344</v>
      </c>
      <c r="J2382" t="s">
        <v>9345</v>
      </c>
    </row>
    <row r="2383" spans="1:10" x14ac:dyDescent="0.25">
      <c r="A2383" t="s">
        <v>128</v>
      </c>
      <c r="B2383" s="1">
        <v>45737</v>
      </c>
      <c r="C2383" t="s">
        <v>145</v>
      </c>
      <c r="D2383" t="s">
        <v>515</v>
      </c>
      <c r="E2383">
        <v>3.5</v>
      </c>
      <c r="F2383" t="s">
        <v>146</v>
      </c>
      <c r="G2383" t="s">
        <v>2040</v>
      </c>
      <c r="H2383" t="s">
        <v>9333</v>
      </c>
      <c r="I2383" t="s">
        <v>9334</v>
      </c>
      <c r="J2383" t="s">
        <v>9335</v>
      </c>
    </row>
    <row r="2384" spans="1:10" x14ac:dyDescent="0.25">
      <c r="A2384" t="s">
        <v>128</v>
      </c>
      <c r="B2384" s="1">
        <v>45736</v>
      </c>
      <c r="C2384" t="s">
        <v>1428</v>
      </c>
      <c r="D2384" t="s">
        <v>1470</v>
      </c>
      <c r="E2384">
        <v>3.5</v>
      </c>
      <c r="F2384" t="s">
        <v>142</v>
      </c>
      <c r="G2384" t="s">
        <v>2042</v>
      </c>
      <c r="H2384" t="s">
        <v>9371</v>
      </c>
      <c r="I2384" t="s">
        <v>9372</v>
      </c>
      <c r="J2384" t="s">
        <v>9373</v>
      </c>
    </row>
    <row r="2385" spans="1:10" x14ac:dyDescent="0.25">
      <c r="A2385" t="s">
        <v>128</v>
      </c>
      <c r="B2385" s="1">
        <v>45736</v>
      </c>
      <c r="C2385" t="s">
        <v>1428</v>
      </c>
      <c r="D2385" t="s">
        <v>338</v>
      </c>
      <c r="E2385">
        <v>3.5</v>
      </c>
      <c r="F2385" t="s">
        <v>142</v>
      </c>
      <c r="G2385" t="s">
        <v>2042</v>
      </c>
      <c r="H2385" t="s">
        <v>9369</v>
      </c>
      <c r="I2385" t="s">
        <v>9370</v>
      </c>
      <c r="J2385" t="s">
        <v>9370</v>
      </c>
    </row>
    <row r="2386" spans="1:10" x14ac:dyDescent="0.25">
      <c r="A2386" t="s">
        <v>128</v>
      </c>
      <c r="B2386" s="1">
        <v>45736</v>
      </c>
      <c r="C2386" t="s">
        <v>1428</v>
      </c>
      <c r="D2386" t="s">
        <v>1483</v>
      </c>
      <c r="E2386">
        <v>3.5</v>
      </c>
      <c r="F2386" t="s">
        <v>142</v>
      </c>
      <c r="G2386" t="s">
        <v>2042</v>
      </c>
      <c r="H2386" t="s">
        <v>9367</v>
      </c>
      <c r="I2386" t="s">
        <v>9368</v>
      </c>
      <c r="J2386" t="s">
        <v>9368</v>
      </c>
    </row>
    <row r="2387" spans="1:10" x14ac:dyDescent="0.25">
      <c r="A2387" t="s">
        <v>128</v>
      </c>
      <c r="B2387" s="1">
        <v>45733</v>
      </c>
      <c r="C2387" t="s">
        <v>240</v>
      </c>
      <c r="D2387" t="s">
        <v>207</v>
      </c>
      <c r="E2387">
        <v>3.5</v>
      </c>
      <c r="F2387" t="s">
        <v>197</v>
      </c>
      <c r="G2387" t="s">
        <v>2045</v>
      </c>
      <c r="H2387" t="s">
        <v>9386</v>
      </c>
      <c r="I2387" t="s">
        <v>9387</v>
      </c>
      <c r="J2387" t="s">
        <v>9388</v>
      </c>
    </row>
    <row r="2388" spans="1:10" x14ac:dyDescent="0.25">
      <c r="A2388" t="s">
        <v>128</v>
      </c>
      <c r="B2388" s="1">
        <v>45733</v>
      </c>
      <c r="C2388" t="s">
        <v>240</v>
      </c>
      <c r="D2388" t="s">
        <v>423</v>
      </c>
      <c r="E2388">
        <v>3.5</v>
      </c>
      <c r="F2388" t="s">
        <v>197</v>
      </c>
      <c r="G2388" t="s">
        <v>2045</v>
      </c>
      <c r="H2388" t="s">
        <v>9377</v>
      </c>
      <c r="I2388" t="s">
        <v>9378</v>
      </c>
      <c r="J2388" t="s">
        <v>9379</v>
      </c>
    </row>
    <row r="2389" spans="1:10" x14ac:dyDescent="0.25">
      <c r="A2389" t="s">
        <v>128</v>
      </c>
      <c r="B2389" s="1">
        <v>45733</v>
      </c>
      <c r="C2389" t="s">
        <v>240</v>
      </c>
      <c r="D2389" t="s">
        <v>634</v>
      </c>
      <c r="E2389">
        <v>3.5</v>
      </c>
      <c r="F2389" t="s">
        <v>197</v>
      </c>
      <c r="G2389" t="s">
        <v>2045</v>
      </c>
      <c r="H2389" t="s">
        <v>9380</v>
      </c>
      <c r="I2389" t="s">
        <v>9381</v>
      </c>
      <c r="J2389" t="s">
        <v>9382</v>
      </c>
    </row>
    <row r="2390" spans="1:10" x14ac:dyDescent="0.25">
      <c r="A2390" t="s">
        <v>128</v>
      </c>
      <c r="B2390" s="1">
        <v>45733</v>
      </c>
      <c r="C2390" t="s">
        <v>240</v>
      </c>
      <c r="D2390" t="s">
        <v>9389</v>
      </c>
      <c r="E2390">
        <v>3.5</v>
      </c>
      <c r="F2390" t="s">
        <v>197</v>
      </c>
      <c r="G2390" t="s">
        <v>2045</v>
      </c>
      <c r="H2390" t="s">
        <v>9390</v>
      </c>
      <c r="I2390" t="s">
        <v>9391</v>
      </c>
      <c r="J2390" t="s">
        <v>9391</v>
      </c>
    </row>
    <row r="2391" spans="1:10" x14ac:dyDescent="0.25">
      <c r="A2391" t="s">
        <v>128</v>
      </c>
      <c r="B2391" s="1">
        <v>45733</v>
      </c>
      <c r="C2391" t="s">
        <v>240</v>
      </c>
      <c r="D2391" t="s">
        <v>4546</v>
      </c>
      <c r="E2391">
        <v>3.5</v>
      </c>
      <c r="F2391" t="s">
        <v>197</v>
      </c>
      <c r="G2391" t="s">
        <v>2045</v>
      </c>
      <c r="H2391" t="s">
        <v>9383</v>
      </c>
      <c r="I2391" t="s">
        <v>9384</v>
      </c>
      <c r="J2391" t="s">
        <v>9385</v>
      </c>
    </row>
    <row r="2392" spans="1:10" x14ac:dyDescent="0.25">
      <c r="A2392" t="s">
        <v>128</v>
      </c>
      <c r="B2392" s="1">
        <v>45733</v>
      </c>
      <c r="C2392" t="s">
        <v>240</v>
      </c>
      <c r="D2392" t="s">
        <v>433</v>
      </c>
      <c r="E2392">
        <v>3.5</v>
      </c>
      <c r="F2392" t="s">
        <v>197</v>
      </c>
      <c r="G2392" t="s">
        <v>2045</v>
      </c>
      <c r="H2392" t="s">
        <v>9374</v>
      </c>
      <c r="I2392" t="s">
        <v>9375</v>
      </c>
      <c r="J2392" t="s">
        <v>9376</v>
      </c>
    </row>
    <row r="2393" spans="1:10" x14ac:dyDescent="0.25">
      <c r="A2393" t="s">
        <v>128</v>
      </c>
      <c r="B2393" s="1">
        <v>45734</v>
      </c>
      <c r="C2393" t="s">
        <v>240</v>
      </c>
      <c r="D2393" t="s">
        <v>9396</v>
      </c>
      <c r="E2393">
        <v>0</v>
      </c>
      <c r="F2393" t="s">
        <v>197</v>
      </c>
      <c r="G2393" t="s">
        <v>2047</v>
      </c>
      <c r="H2393" t="s">
        <v>9397</v>
      </c>
      <c r="I2393" t="s">
        <v>9398</v>
      </c>
      <c r="J2393" t="s">
        <v>9399</v>
      </c>
    </row>
    <row r="2394" spans="1:10" x14ac:dyDescent="0.25">
      <c r="A2394" t="s">
        <v>128</v>
      </c>
      <c r="B2394" s="1">
        <v>45734</v>
      </c>
      <c r="C2394" t="s">
        <v>240</v>
      </c>
      <c r="D2394" t="s">
        <v>9392</v>
      </c>
      <c r="E2394">
        <v>3.5</v>
      </c>
      <c r="F2394" t="s">
        <v>197</v>
      </c>
      <c r="G2394" t="s">
        <v>2047</v>
      </c>
      <c r="H2394" t="s">
        <v>9393</v>
      </c>
      <c r="I2394" t="s">
        <v>9394</v>
      </c>
      <c r="J2394" t="s">
        <v>9395</v>
      </c>
    </row>
    <row r="2395" spans="1:10" x14ac:dyDescent="0.25">
      <c r="A2395" t="s">
        <v>128</v>
      </c>
      <c r="B2395" s="1">
        <v>45734</v>
      </c>
      <c r="C2395" t="s">
        <v>240</v>
      </c>
      <c r="D2395" t="s">
        <v>9392</v>
      </c>
      <c r="E2395">
        <v>3.5</v>
      </c>
      <c r="F2395" t="s">
        <v>197</v>
      </c>
      <c r="G2395" t="s">
        <v>2047</v>
      </c>
      <c r="H2395" t="s">
        <v>9404</v>
      </c>
      <c r="I2395" t="s">
        <v>9405</v>
      </c>
      <c r="J2395" t="s">
        <v>9406</v>
      </c>
    </row>
    <row r="2396" spans="1:10" x14ac:dyDescent="0.25">
      <c r="A2396" t="s">
        <v>128</v>
      </c>
      <c r="B2396" s="1">
        <v>45734</v>
      </c>
      <c r="C2396" t="s">
        <v>240</v>
      </c>
      <c r="D2396" t="s">
        <v>9400</v>
      </c>
      <c r="E2396">
        <v>3.5</v>
      </c>
      <c r="F2396" t="s">
        <v>197</v>
      </c>
      <c r="G2396" t="s">
        <v>2047</v>
      </c>
      <c r="H2396" t="s">
        <v>9401</v>
      </c>
      <c r="I2396" t="s">
        <v>9402</v>
      </c>
      <c r="J2396" t="s">
        <v>9403</v>
      </c>
    </row>
    <row r="2397" spans="1:10" x14ac:dyDescent="0.25">
      <c r="A2397" t="s">
        <v>128</v>
      </c>
      <c r="B2397" s="1">
        <v>45734</v>
      </c>
      <c r="C2397" t="s">
        <v>240</v>
      </c>
      <c r="D2397" t="s">
        <v>1442</v>
      </c>
      <c r="E2397">
        <v>3.5</v>
      </c>
      <c r="F2397" t="s">
        <v>197</v>
      </c>
      <c r="G2397" t="s">
        <v>2047</v>
      </c>
      <c r="H2397" t="s">
        <v>9407</v>
      </c>
      <c r="I2397" t="s">
        <v>9408</v>
      </c>
      <c r="J2397" t="s">
        <v>9409</v>
      </c>
    </row>
    <row r="2398" spans="1:10" x14ac:dyDescent="0.25">
      <c r="A2398" t="s">
        <v>128</v>
      </c>
      <c r="B2398" s="1">
        <v>45735</v>
      </c>
      <c r="C2398" t="s">
        <v>240</v>
      </c>
      <c r="D2398" t="s">
        <v>725</v>
      </c>
      <c r="E2398">
        <v>3.5</v>
      </c>
      <c r="F2398" t="s">
        <v>197</v>
      </c>
      <c r="G2398" t="s">
        <v>2049</v>
      </c>
      <c r="H2398" t="s">
        <v>9425</v>
      </c>
      <c r="I2398" t="s">
        <v>9426</v>
      </c>
      <c r="J2398" t="s">
        <v>9427</v>
      </c>
    </row>
    <row r="2399" spans="1:10" x14ac:dyDescent="0.25">
      <c r="A2399" t="s">
        <v>128</v>
      </c>
      <c r="B2399" s="1">
        <v>45735</v>
      </c>
      <c r="C2399" t="s">
        <v>240</v>
      </c>
      <c r="D2399" t="s">
        <v>225</v>
      </c>
      <c r="E2399">
        <v>3.5</v>
      </c>
      <c r="F2399" t="s">
        <v>197</v>
      </c>
      <c r="G2399" t="s">
        <v>2049</v>
      </c>
      <c r="H2399" t="s">
        <v>9436</v>
      </c>
      <c r="I2399" t="s">
        <v>9437</v>
      </c>
      <c r="J2399" t="s">
        <v>9438</v>
      </c>
    </row>
    <row r="2400" spans="1:10" x14ac:dyDescent="0.25">
      <c r="A2400" t="s">
        <v>128</v>
      </c>
      <c r="B2400" s="1">
        <v>45735</v>
      </c>
      <c r="C2400" t="s">
        <v>240</v>
      </c>
      <c r="D2400" t="s">
        <v>410</v>
      </c>
      <c r="E2400">
        <v>3.5</v>
      </c>
      <c r="F2400" t="s">
        <v>197</v>
      </c>
      <c r="G2400" t="s">
        <v>2049</v>
      </c>
      <c r="H2400" t="s">
        <v>9413</v>
      </c>
      <c r="I2400" t="s">
        <v>9414</v>
      </c>
      <c r="J2400" t="s">
        <v>9415</v>
      </c>
    </row>
    <row r="2401" spans="1:10" x14ac:dyDescent="0.25">
      <c r="A2401" t="s">
        <v>128</v>
      </c>
      <c r="B2401" s="1">
        <v>45735</v>
      </c>
      <c r="C2401" t="s">
        <v>240</v>
      </c>
      <c r="D2401" t="s">
        <v>783</v>
      </c>
      <c r="E2401">
        <v>3.5</v>
      </c>
      <c r="F2401" t="s">
        <v>197</v>
      </c>
      <c r="G2401" t="s">
        <v>2049</v>
      </c>
      <c r="H2401" t="s">
        <v>9428</v>
      </c>
      <c r="I2401" t="s">
        <v>9439</v>
      </c>
      <c r="J2401" t="s">
        <v>9440</v>
      </c>
    </row>
    <row r="2402" spans="1:10" x14ac:dyDescent="0.25">
      <c r="A2402" t="s">
        <v>128</v>
      </c>
      <c r="B2402" s="1">
        <v>45735</v>
      </c>
      <c r="C2402" t="s">
        <v>240</v>
      </c>
      <c r="D2402" t="s">
        <v>1569</v>
      </c>
      <c r="E2402">
        <v>3.5</v>
      </c>
      <c r="F2402" t="s">
        <v>197</v>
      </c>
      <c r="G2402" t="s">
        <v>2049</v>
      </c>
      <c r="H2402" t="s">
        <v>9428</v>
      </c>
      <c r="I2402" t="s">
        <v>7977</v>
      </c>
      <c r="J2402" t="s">
        <v>9429</v>
      </c>
    </row>
    <row r="2403" spans="1:10" x14ac:dyDescent="0.25">
      <c r="A2403" t="s">
        <v>128</v>
      </c>
      <c r="B2403" s="1">
        <v>45735</v>
      </c>
      <c r="C2403" t="s">
        <v>240</v>
      </c>
      <c r="D2403" t="s">
        <v>9447</v>
      </c>
      <c r="E2403">
        <v>3.5</v>
      </c>
      <c r="F2403" t="s">
        <v>197</v>
      </c>
      <c r="G2403" t="s">
        <v>2049</v>
      </c>
      <c r="H2403" t="s">
        <v>9448</v>
      </c>
      <c r="I2403" t="s">
        <v>9449</v>
      </c>
      <c r="J2403" t="s">
        <v>9450</v>
      </c>
    </row>
    <row r="2404" spans="1:10" x14ac:dyDescent="0.25">
      <c r="A2404" t="s">
        <v>128</v>
      </c>
      <c r="B2404" s="1">
        <v>45735</v>
      </c>
      <c r="C2404" t="s">
        <v>240</v>
      </c>
      <c r="D2404" t="s">
        <v>301</v>
      </c>
      <c r="E2404">
        <v>3.5</v>
      </c>
      <c r="F2404" t="s">
        <v>197</v>
      </c>
      <c r="G2404" t="s">
        <v>2049</v>
      </c>
      <c r="H2404" t="s">
        <v>9430</v>
      </c>
      <c r="I2404" t="s">
        <v>9431</v>
      </c>
      <c r="J2404" t="s">
        <v>9432</v>
      </c>
    </row>
    <row r="2405" spans="1:10" x14ac:dyDescent="0.25">
      <c r="A2405" t="s">
        <v>128</v>
      </c>
      <c r="B2405" s="1">
        <v>45735</v>
      </c>
      <c r="C2405" t="s">
        <v>240</v>
      </c>
      <c r="D2405" t="s">
        <v>1604</v>
      </c>
      <c r="E2405">
        <v>3.5</v>
      </c>
      <c r="F2405" t="s">
        <v>197</v>
      </c>
      <c r="G2405" t="s">
        <v>2049</v>
      </c>
      <c r="H2405" t="s">
        <v>9441</v>
      </c>
      <c r="I2405" t="s">
        <v>9442</v>
      </c>
      <c r="J2405" t="s">
        <v>9443</v>
      </c>
    </row>
    <row r="2406" spans="1:10" x14ac:dyDescent="0.25">
      <c r="A2406" t="s">
        <v>128</v>
      </c>
      <c r="B2406" s="1">
        <v>45735</v>
      </c>
      <c r="C2406" t="s">
        <v>240</v>
      </c>
      <c r="D2406" t="s">
        <v>636</v>
      </c>
      <c r="E2406">
        <v>3.5</v>
      </c>
      <c r="F2406" t="s">
        <v>197</v>
      </c>
      <c r="G2406" t="s">
        <v>2049</v>
      </c>
      <c r="H2406" t="s">
        <v>9433</v>
      </c>
      <c r="I2406" t="s">
        <v>9434</v>
      </c>
      <c r="J2406" t="s">
        <v>9435</v>
      </c>
    </row>
    <row r="2407" spans="1:10" x14ac:dyDescent="0.25">
      <c r="A2407" t="s">
        <v>128</v>
      </c>
      <c r="B2407" s="1">
        <v>45735</v>
      </c>
      <c r="C2407" t="s">
        <v>240</v>
      </c>
      <c r="D2407" t="s">
        <v>4646</v>
      </c>
      <c r="E2407">
        <v>3.5</v>
      </c>
      <c r="F2407" t="s">
        <v>197</v>
      </c>
      <c r="G2407" t="s">
        <v>2049</v>
      </c>
      <c r="H2407" t="s">
        <v>9410</v>
      </c>
      <c r="I2407" t="s">
        <v>9411</v>
      </c>
      <c r="J2407" t="s">
        <v>9412</v>
      </c>
    </row>
    <row r="2408" spans="1:10" x14ac:dyDescent="0.25">
      <c r="A2408" t="s">
        <v>128</v>
      </c>
      <c r="B2408" s="1">
        <v>45735</v>
      </c>
      <c r="C2408" t="s">
        <v>240</v>
      </c>
      <c r="D2408" t="s">
        <v>259</v>
      </c>
      <c r="E2408">
        <v>3.5</v>
      </c>
      <c r="F2408" t="s">
        <v>197</v>
      </c>
      <c r="G2408" t="s">
        <v>2049</v>
      </c>
      <c r="H2408" t="s">
        <v>9419</v>
      </c>
      <c r="I2408" t="s">
        <v>9420</v>
      </c>
      <c r="J2408" t="s">
        <v>9421</v>
      </c>
    </row>
    <row r="2409" spans="1:10" x14ac:dyDescent="0.25">
      <c r="A2409" t="s">
        <v>128</v>
      </c>
      <c r="B2409" s="1">
        <v>45735</v>
      </c>
      <c r="C2409" t="s">
        <v>240</v>
      </c>
      <c r="D2409" t="s">
        <v>922</v>
      </c>
      <c r="E2409">
        <v>3.5</v>
      </c>
      <c r="F2409" t="s">
        <v>197</v>
      </c>
      <c r="G2409" t="s">
        <v>2049</v>
      </c>
      <c r="H2409" t="s">
        <v>9422</v>
      </c>
      <c r="I2409" t="s">
        <v>9423</v>
      </c>
      <c r="J2409" t="s">
        <v>9424</v>
      </c>
    </row>
    <row r="2410" spans="1:10" x14ac:dyDescent="0.25">
      <c r="A2410" t="s">
        <v>128</v>
      </c>
      <c r="B2410" s="1">
        <v>45735</v>
      </c>
      <c r="C2410" t="s">
        <v>240</v>
      </c>
      <c r="D2410" t="s">
        <v>1453</v>
      </c>
      <c r="E2410">
        <v>7</v>
      </c>
      <c r="F2410" t="s">
        <v>197</v>
      </c>
      <c r="G2410" t="s">
        <v>2049</v>
      </c>
      <c r="H2410" t="s">
        <v>9444</v>
      </c>
      <c r="I2410" t="s">
        <v>9445</v>
      </c>
      <c r="J2410" t="s">
        <v>9446</v>
      </c>
    </row>
    <row r="2411" spans="1:10" x14ac:dyDescent="0.25">
      <c r="A2411" t="s">
        <v>128</v>
      </c>
      <c r="B2411" s="1">
        <v>45735</v>
      </c>
      <c r="C2411" t="s">
        <v>240</v>
      </c>
      <c r="D2411" t="s">
        <v>3166</v>
      </c>
      <c r="E2411">
        <v>3.5</v>
      </c>
      <c r="F2411" t="s">
        <v>197</v>
      </c>
      <c r="G2411" t="s">
        <v>2049</v>
      </c>
      <c r="H2411" t="s">
        <v>9416</v>
      </c>
      <c r="I2411" t="s">
        <v>9417</v>
      </c>
      <c r="J2411" t="s">
        <v>9418</v>
      </c>
    </row>
    <row r="2412" spans="1:10" x14ac:dyDescent="0.25">
      <c r="A2412" t="s">
        <v>128</v>
      </c>
      <c r="B2412" s="1">
        <v>45734</v>
      </c>
      <c r="C2412" t="s">
        <v>337</v>
      </c>
      <c r="D2412" t="s">
        <v>403</v>
      </c>
      <c r="E2412">
        <v>3.5</v>
      </c>
      <c r="F2412" t="s">
        <v>142</v>
      </c>
      <c r="G2412" t="s">
        <v>2050</v>
      </c>
      <c r="H2412" t="s">
        <v>9464</v>
      </c>
      <c r="I2412" t="s">
        <v>9465</v>
      </c>
      <c r="J2412" t="s">
        <v>9466</v>
      </c>
    </row>
    <row r="2413" spans="1:10" x14ac:dyDescent="0.25">
      <c r="A2413" t="s">
        <v>128</v>
      </c>
      <c r="B2413" s="1">
        <v>45734</v>
      </c>
      <c r="C2413" t="s">
        <v>337</v>
      </c>
      <c r="D2413" t="s">
        <v>8006</v>
      </c>
      <c r="E2413">
        <v>3.5</v>
      </c>
      <c r="F2413" t="s">
        <v>142</v>
      </c>
      <c r="G2413" t="s">
        <v>2050</v>
      </c>
      <c r="H2413" t="s">
        <v>9454</v>
      </c>
      <c r="I2413" t="s">
        <v>9455</v>
      </c>
      <c r="J2413" t="s">
        <v>9455</v>
      </c>
    </row>
    <row r="2414" spans="1:10" x14ac:dyDescent="0.25">
      <c r="A2414" t="s">
        <v>128</v>
      </c>
      <c r="B2414" s="1">
        <v>45734</v>
      </c>
      <c r="C2414" t="s">
        <v>337</v>
      </c>
      <c r="D2414" t="s">
        <v>9467</v>
      </c>
      <c r="E2414">
        <v>0</v>
      </c>
      <c r="F2414" t="s">
        <v>142</v>
      </c>
      <c r="G2414" t="s">
        <v>2050</v>
      </c>
      <c r="H2414" t="s">
        <v>9468</v>
      </c>
      <c r="I2414" t="s">
        <v>9469</v>
      </c>
      <c r="J2414" t="s">
        <v>9470</v>
      </c>
    </row>
    <row r="2415" spans="1:10" x14ac:dyDescent="0.25">
      <c r="A2415" t="s">
        <v>128</v>
      </c>
      <c r="B2415" s="1">
        <v>45734</v>
      </c>
      <c r="C2415" t="s">
        <v>337</v>
      </c>
      <c r="D2415" t="s">
        <v>474</v>
      </c>
      <c r="E2415">
        <v>3.5</v>
      </c>
      <c r="F2415" t="s">
        <v>142</v>
      </c>
      <c r="G2415" t="s">
        <v>2050</v>
      </c>
      <c r="H2415" t="s">
        <v>9456</v>
      </c>
      <c r="I2415" t="s">
        <v>9457</v>
      </c>
      <c r="J2415" t="s">
        <v>9458</v>
      </c>
    </row>
    <row r="2416" spans="1:10" x14ac:dyDescent="0.25">
      <c r="A2416" t="s">
        <v>128</v>
      </c>
      <c r="B2416" s="1">
        <v>45734</v>
      </c>
      <c r="C2416" t="s">
        <v>337</v>
      </c>
      <c r="D2416" t="s">
        <v>549</v>
      </c>
      <c r="E2416">
        <v>3.5</v>
      </c>
      <c r="F2416" t="s">
        <v>142</v>
      </c>
      <c r="G2416" t="s">
        <v>2050</v>
      </c>
      <c r="H2416" t="s">
        <v>9461</v>
      </c>
      <c r="I2416" t="s">
        <v>9462</v>
      </c>
      <c r="J2416" t="s">
        <v>9463</v>
      </c>
    </row>
    <row r="2417" spans="1:10" x14ac:dyDescent="0.25">
      <c r="A2417" t="s">
        <v>128</v>
      </c>
      <c r="B2417" s="1">
        <v>45734</v>
      </c>
      <c r="C2417" t="s">
        <v>337</v>
      </c>
      <c r="D2417" t="s">
        <v>1578</v>
      </c>
      <c r="E2417">
        <v>3.5</v>
      </c>
      <c r="F2417" t="s">
        <v>142</v>
      </c>
      <c r="G2417" t="s">
        <v>2050</v>
      </c>
      <c r="H2417" t="s">
        <v>9451</v>
      </c>
      <c r="I2417" t="s">
        <v>9452</v>
      </c>
      <c r="J2417" t="s">
        <v>9453</v>
      </c>
    </row>
    <row r="2418" spans="1:10" x14ac:dyDescent="0.25">
      <c r="A2418" t="s">
        <v>128</v>
      </c>
      <c r="B2418" s="1">
        <v>45734</v>
      </c>
      <c r="C2418" t="s">
        <v>337</v>
      </c>
      <c r="D2418" t="s">
        <v>352</v>
      </c>
      <c r="E2418">
        <v>3.5</v>
      </c>
      <c r="F2418" t="s">
        <v>142</v>
      </c>
      <c r="G2418" t="s">
        <v>2050</v>
      </c>
      <c r="H2418" t="s">
        <v>9459</v>
      </c>
      <c r="I2418" t="s">
        <v>9457</v>
      </c>
      <c r="J2418" t="s">
        <v>9460</v>
      </c>
    </row>
    <row r="2419" spans="1:10" x14ac:dyDescent="0.25">
      <c r="A2419" t="s">
        <v>128</v>
      </c>
      <c r="B2419" s="1">
        <v>45734</v>
      </c>
      <c r="C2419" t="s">
        <v>337</v>
      </c>
      <c r="D2419" t="s">
        <v>9471</v>
      </c>
      <c r="E2419">
        <v>3.5</v>
      </c>
      <c r="F2419" t="s">
        <v>142</v>
      </c>
      <c r="G2419" t="s">
        <v>2050</v>
      </c>
      <c r="H2419" t="s">
        <v>9472</v>
      </c>
      <c r="I2419" t="s">
        <v>9473</v>
      </c>
      <c r="J2419" t="s">
        <v>9474</v>
      </c>
    </row>
    <row r="2420" spans="1:10" x14ac:dyDescent="0.25">
      <c r="A2420" t="s">
        <v>128</v>
      </c>
      <c r="B2420" s="1">
        <v>45735</v>
      </c>
      <c r="C2420" t="s">
        <v>337</v>
      </c>
      <c r="D2420" t="s">
        <v>3602</v>
      </c>
      <c r="E2420">
        <v>3.5</v>
      </c>
      <c r="F2420" t="s">
        <v>142</v>
      </c>
      <c r="G2420" t="s">
        <v>2051</v>
      </c>
      <c r="H2420" t="s">
        <v>9496</v>
      </c>
      <c r="I2420" t="s">
        <v>9497</v>
      </c>
      <c r="J2420" t="s">
        <v>9498</v>
      </c>
    </row>
    <row r="2421" spans="1:10" x14ac:dyDescent="0.25">
      <c r="A2421" t="s">
        <v>128</v>
      </c>
      <c r="B2421" s="1">
        <v>45735</v>
      </c>
      <c r="C2421" t="s">
        <v>337</v>
      </c>
      <c r="D2421" t="s">
        <v>353</v>
      </c>
      <c r="E2421">
        <v>3.5</v>
      </c>
      <c r="F2421" t="s">
        <v>142</v>
      </c>
      <c r="G2421" t="s">
        <v>2051</v>
      </c>
      <c r="H2421" t="s">
        <v>9494</v>
      </c>
      <c r="I2421" t="s">
        <v>9492</v>
      </c>
      <c r="J2421" t="s">
        <v>9495</v>
      </c>
    </row>
    <row r="2422" spans="1:10" x14ac:dyDescent="0.25">
      <c r="A2422" t="s">
        <v>128</v>
      </c>
      <c r="B2422" s="1">
        <v>45735</v>
      </c>
      <c r="C2422" t="s">
        <v>337</v>
      </c>
      <c r="D2422" t="s">
        <v>931</v>
      </c>
      <c r="E2422">
        <v>3.5</v>
      </c>
      <c r="F2422" t="s">
        <v>142</v>
      </c>
      <c r="G2422" t="s">
        <v>2051</v>
      </c>
      <c r="H2422" t="s">
        <v>9482</v>
      </c>
      <c r="I2422" t="s">
        <v>9483</v>
      </c>
      <c r="J2422" t="s">
        <v>9484</v>
      </c>
    </row>
    <row r="2423" spans="1:10" x14ac:dyDescent="0.25">
      <c r="A2423" t="s">
        <v>128</v>
      </c>
      <c r="B2423" s="1">
        <v>45735</v>
      </c>
      <c r="C2423" t="s">
        <v>337</v>
      </c>
      <c r="D2423" t="s">
        <v>9475</v>
      </c>
      <c r="E2423">
        <v>3.5</v>
      </c>
      <c r="F2423" t="s">
        <v>142</v>
      </c>
      <c r="G2423" t="s">
        <v>2051</v>
      </c>
      <c r="H2423" t="s">
        <v>9476</v>
      </c>
      <c r="I2423" t="s">
        <v>9477</v>
      </c>
      <c r="J2423" t="s">
        <v>9478</v>
      </c>
    </row>
    <row r="2424" spans="1:10" x14ac:dyDescent="0.25">
      <c r="A2424" t="s">
        <v>128</v>
      </c>
      <c r="B2424" s="1">
        <v>45735</v>
      </c>
      <c r="C2424" t="s">
        <v>337</v>
      </c>
      <c r="D2424" t="s">
        <v>431</v>
      </c>
      <c r="E2424">
        <v>3.5</v>
      </c>
      <c r="F2424" t="s">
        <v>142</v>
      </c>
      <c r="G2424" t="s">
        <v>2051</v>
      </c>
      <c r="H2424" t="s">
        <v>9485</v>
      </c>
      <c r="I2424" t="s">
        <v>9486</v>
      </c>
      <c r="J2424" t="s">
        <v>9487</v>
      </c>
    </row>
    <row r="2425" spans="1:10" x14ac:dyDescent="0.25">
      <c r="A2425" t="s">
        <v>128</v>
      </c>
      <c r="B2425" s="1">
        <v>45735</v>
      </c>
      <c r="C2425" t="s">
        <v>337</v>
      </c>
      <c r="D2425" t="s">
        <v>677</v>
      </c>
      <c r="E2425">
        <v>3.5</v>
      </c>
      <c r="F2425" t="s">
        <v>142</v>
      </c>
      <c r="G2425" t="s">
        <v>2051</v>
      </c>
      <c r="H2425" t="s">
        <v>9479</v>
      </c>
      <c r="I2425" t="s">
        <v>9480</v>
      </c>
      <c r="J2425" t="s">
        <v>9481</v>
      </c>
    </row>
    <row r="2426" spans="1:10" x14ac:dyDescent="0.25">
      <c r="A2426" t="s">
        <v>128</v>
      </c>
      <c r="B2426" s="1">
        <v>45735</v>
      </c>
      <c r="C2426" t="s">
        <v>337</v>
      </c>
      <c r="D2426" t="s">
        <v>462</v>
      </c>
      <c r="E2426">
        <v>3.5</v>
      </c>
      <c r="F2426" t="s">
        <v>142</v>
      </c>
      <c r="G2426" t="s">
        <v>2051</v>
      </c>
      <c r="H2426" t="s">
        <v>9488</v>
      </c>
      <c r="I2426" t="s">
        <v>9489</v>
      </c>
      <c r="J2426" t="s">
        <v>9490</v>
      </c>
    </row>
    <row r="2427" spans="1:10" x14ac:dyDescent="0.25">
      <c r="A2427" t="s">
        <v>128</v>
      </c>
      <c r="B2427" s="1">
        <v>45735</v>
      </c>
      <c r="C2427" t="s">
        <v>337</v>
      </c>
      <c r="D2427" t="s">
        <v>460</v>
      </c>
      <c r="E2427">
        <v>3.5</v>
      </c>
      <c r="F2427" t="s">
        <v>142</v>
      </c>
      <c r="G2427" t="s">
        <v>2051</v>
      </c>
      <c r="H2427" t="s">
        <v>9491</v>
      </c>
      <c r="I2427" t="s">
        <v>9492</v>
      </c>
      <c r="J2427" t="s">
        <v>9493</v>
      </c>
    </row>
    <row r="2428" spans="1:10" x14ac:dyDescent="0.25">
      <c r="A2428" t="s">
        <v>128</v>
      </c>
      <c r="B2428" s="1">
        <v>45737</v>
      </c>
      <c r="C2428" t="s">
        <v>337</v>
      </c>
      <c r="D2428" t="s">
        <v>866</v>
      </c>
      <c r="E2428">
        <v>3.5</v>
      </c>
      <c r="F2428" t="s">
        <v>142</v>
      </c>
      <c r="G2428" t="s">
        <v>2053</v>
      </c>
      <c r="H2428" t="s">
        <v>9534</v>
      </c>
      <c r="I2428" t="s">
        <v>9535</v>
      </c>
      <c r="J2428" t="s">
        <v>9536</v>
      </c>
    </row>
    <row r="2429" spans="1:10" x14ac:dyDescent="0.25">
      <c r="A2429" t="s">
        <v>128</v>
      </c>
      <c r="B2429" s="1">
        <v>45737</v>
      </c>
      <c r="C2429" t="s">
        <v>337</v>
      </c>
      <c r="D2429" t="s">
        <v>9519</v>
      </c>
      <c r="E2429">
        <v>3.5</v>
      </c>
      <c r="F2429" t="s">
        <v>142</v>
      </c>
      <c r="G2429" t="s">
        <v>2053</v>
      </c>
      <c r="H2429" t="s">
        <v>9520</v>
      </c>
      <c r="I2429" t="s">
        <v>9521</v>
      </c>
      <c r="J2429" t="s">
        <v>9522</v>
      </c>
    </row>
    <row r="2430" spans="1:10" x14ac:dyDescent="0.25">
      <c r="A2430" t="s">
        <v>128</v>
      </c>
      <c r="B2430" s="1">
        <v>45737</v>
      </c>
      <c r="C2430" t="s">
        <v>337</v>
      </c>
      <c r="D2430" t="s">
        <v>9530</v>
      </c>
      <c r="E2430">
        <v>3.5</v>
      </c>
      <c r="F2430" t="s">
        <v>142</v>
      </c>
      <c r="G2430" t="s">
        <v>2053</v>
      </c>
      <c r="H2430" t="s">
        <v>9531</v>
      </c>
      <c r="I2430" t="s">
        <v>9532</v>
      </c>
      <c r="J2430" t="s">
        <v>9533</v>
      </c>
    </row>
    <row r="2431" spans="1:10" x14ac:dyDescent="0.25">
      <c r="A2431" t="s">
        <v>128</v>
      </c>
      <c r="B2431" s="1">
        <v>45737</v>
      </c>
      <c r="C2431" t="s">
        <v>337</v>
      </c>
      <c r="D2431" t="s">
        <v>783</v>
      </c>
      <c r="E2431">
        <v>3.5</v>
      </c>
      <c r="F2431" t="s">
        <v>142</v>
      </c>
      <c r="G2431" t="s">
        <v>2053</v>
      </c>
      <c r="H2431" t="s">
        <v>9513</v>
      </c>
      <c r="I2431" t="s">
        <v>9514</v>
      </c>
      <c r="J2431" t="s">
        <v>9515</v>
      </c>
    </row>
    <row r="2432" spans="1:10" x14ac:dyDescent="0.25">
      <c r="A2432" t="s">
        <v>128</v>
      </c>
      <c r="B2432" s="1">
        <v>45737</v>
      </c>
      <c r="C2432" t="s">
        <v>337</v>
      </c>
      <c r="D2432" t="s">
        <v>722</v>
      </c>
      <c r="E2432">
        <v>3.5</v>
      </c>
      <c r="F2432" t="s">
        <v>142</v>
      </c>
      <c r="G2432" t="s">
        <v>2053</v>
      </c>
      <c r="H2432" t="s">
        <v>9502</v>
      </c>
      <c r="I2432" t="s">
        <v>9503</v>
      </c>
      <c r="J2432" t="s">
        <v>9503</v>
      </c>
    </row>
    <row r="2433" spans="1:10" x14ac:dyDescent="0.25">
      <c r="A2433" t="s">
        <v>128</v>
      </c>
      <c r="B2433" s="1">
        <v>45737</v>
      </c>
      <c r="C2433" t="s">
        <v>337</v>
      </c>
      <c r="D2433" t="s">
        <v>764</v>
      </c>
      <c r="E2433">
        <v>3.5</v>
      </c>
      <c r="F2433" t="s">
        <v>142</v>
      </c>
      <c r="G2433" t="s">
        <v>2053</v>
      </c>
      <c r="H2433" t="s">
        <v>9516</v>
      </c>
      <c r="I2433" t="s">
        <v>9517</v>
      </c>
      <c r="J2433" t="s">
        <v>9518</v>
      </c>
    </row>
    <row r="2434" spans="1:10" x14ac:dyDescent="0.25">
      <c r="A2434" t="s">
        <v>128</v>
      </c>
      <c r="B2434" s="1">
        <v>45737</v>
      </c>
      <c r="C2434" t="s">
        <v>337</v>
      </c>
      <c r="D2434" t="s">
        <v>6828</v>
      </c>
      <c r="E2434">
        <v>3.5</v>
      </c>
      <c r="F2434" t="s">
        <v>142</v>
      </c>
      <c r="G2434" t="s">
        <v>2053</v>
      </c>
      <c r="H2434" t="s">
        <v>9527</v>
      </c>
      <c r="I2434" t="s">
        <v>9528</v>
      </c>
      <c r="J2434" t="s">
        <v>9529</v>
      </c>
    </row>
    <row r="2435" spans="1:10" x14ac:dyDescent="0.25">
      <c r="A2435" t="s">
        <v>128</v>
      </c>
      <c r="B2435" s="1">
        <v>45737</v>
      </c>
      <c r="C2435" t="s">
        <v>337</v>
      </c>
      <c r="D2435" t="s">
        <v>9507</v>
      </c>
      <c r="E2435">
        <v>3.5</v>
      </c>
      <c r="F2435" t="s">
        <v>142</v>
      </c>
      <c r="G2435" t="s">
        <v>2053</v>
      </c>
      <c r="H2435" t="s">
        <v>9508</v>
      </c>
      <c r="I2435" t="s">
        <v>9509</v>
      </c>
      <c r="J2435" t="s">
        <v>9510</v>
      </c>
    </row>
    <row r="2436" spans="1:10" x14ac:dyDescent="0.25">
      <c r="A2436" t="s">
        <v>128</v>
      </c>
      <c r="B2436" s="1">
        <v>45737</v>
      </c>
      <c r="C2436" t="s">
        <v>337</v>
      </c>
      <c r="D2436" t="s">
        <v>404</v>
      </c>
      <c r="E2436">
        <v>3.5</v>
      </c>
      <c r="F2436" t="s">
        <v>142</v>
      </c>
      <c r="G2436" t="s">
        <v>2053</v>
      </c>
      <c r="H2436" t="s">
        <v>9504</v>
      </c>
      <c r="I2436" t="s">
        <v>9505</v>
      </c>
      <c r="J2436" t="s">
        <v>9506</v>
      </c>
    </row>
    <row r="2437" spans="1:10" x14ac:dyDescent="0.25">
      <c r="A2437" t="s">
        <v>128</v>
      </c>
      <c r="B2437" s="1">
        <v>45737</v>
      </c>
      <c r="C2437" t="s">
        <v>337</v>
      </c>
      <c r="D2437" t="s">
        <v>638</v>
      </c>
      <c r="E2437">
        <v>3.5</v>
      </c>
      <c r="F2437" t="s">
        <v>142</v>
      </c>
      <c r="G2437" t="s">
        <v>2053</v>
      </c>
      <c r="H2437" t="s">
        <v>9499</v>
      </c>
      <c r="I2437" t="s">
        <v>9500</v>
      </c>
      <c r="J2437" t="s">
        <v>9501</v>
      </c>
    </row>
    <row r="2438" spans="1:10" x14ac:dyDescent="0.25">
      <c r="A2438" t="s">
        <v>128</v>
      </c>
      <c r="B2438" s="1">
        <v>45737</v>
      </c>
      <c r="C2438" t="s">
        <v>337</v>
      </c>
      <c r="D2438" t="s">
        <v>869</v>
      </c>
      <c r="E2438">
        <v>3.5</v>
      </c>
      <c r="F2438" t="s">
        <v>142</v>
      </c>
      <c r="G2438" t="s">
        <v>2053</v>
      </c>
      <c r="H2438" t="s">
        <v>9511</v>
      </c>
      <c r="I2438" t="s">
        <v>9512</v>
      </c>
      <c r="J2438" t="s">
        <v>9512</v>
      </c>
    </row>
    <row r="2439" spans="1:10" x14ac:dyDescent="0.25">
      <c r="A2439" t="s">
        <v>128</v>
      </c>
      <c r="B2439" s="1">
        <v>45737</v>
      </c>
      <c r="C2439" t="s">
        <v>337</v>
      </c>
      <c r="D2439" t="s">
        <v>9523</v>
      </c>
      <c r="E2439">
        <v>3.5</v>
      </c>
      <c r="F2439" t="s">
        <v>142</v>
      </c>
      <c r="G2439" t="s">
        <v>2053</v>
      </c>
      <c r="H2439" t="s">
        <v>9524</v>
      </c>
      <c r="I2439" t="s">
        <v>9525</v>
      </c>
      <c r="J2439" t="s">
        <v>9526</v>
      </c>
    </row>
    <row r="2440" spans="1:10" x14ac:dyDescent="0.25">
      <c r="A2440" t="s">
        <v>128</v>
      </c>
      <c r="B2440" s="1">
        <v>45739</v>
      </c>
      <c r="C2440" t="s">
        <v>337</v>
      </c>
      <c r="D2440" t="s">
        <v>1444</v>
      </c>
      <c r="E2440">
        <v>3.5</v>
      </c>
      <c r="F2440" t="s">
        <v>142</v>
      </c>
      <c r="G2440" t="s">
        <v>2054</v>
      </c>
      <c r="H2440" t="s">
        <v>9546</v>
      </c>
      <c r="I2440" t="s">
        <v>9547</v>
      </c>
      <c r="J2440" t="s">
        <v>9548</v>
      </c>
    </row>
    <row r="2441" spans="1:10" x14ac:dyDescent="0.25">
      <c r="A2441" t="s">
        <v>128</v>
      </c>
      <c r="B2441" s="1">
        <v>45739</v>
      </c>
      <c r="C2441" t="s">
        <v>337</v>
      </c>
      <c r="D2441" t="s">
        <v>842</v>
      </c>
      <c r="E2441">
        <v>3.5</v>
      </c>
      <c r="F2441" t="s">
        <v>142</v>
      </c>
      <c r="G2441" t="s">
        <v>2054</v>
      </c>
      <c r="H2441" t="s">
        <v>9537</v>
      </c>
      <c r="I2441" t="s">
        <v>9538</v>
      </c>
      <c r="J2441" t="s">
        <v>9539</v>
      </c>
    </row>
    <row r="2442" spans="1:10" x14ac:dyDescent="0.25">
      <c r="A2442" t="s">
        <v>128</v>
      </c>
      <c r="B2442" s="1">
        <v>45739</v>
      </c>
      <c r="C2442" t="s">
        <v>337</v>
      </c>
      <c r="D2442" t="s">
        <v>359</v>
      </c>
      <c r="E2442">
        <v>3.5</v>
      </c>
      <c r="F2442" t="s">
        <v>142</v>
      </c>
      <c r="G2442" t="s">
        <v>2054</v>
      </c>
      <c r="H2442" t="s">
        <v>9540</v>
      </c>
      <c r="I2442" t="s">
        <v>9541</v>
      </c>
      <c r="J2442" t="s">
        <v>9542</v>
      </c>
    </row>
    <row r="2443" spans="1:10" x14ac:dyDescent="0.25">
      <c r="A2443" t="s">
        <v>128</v>
      </c>
      <c r="B2443" s="1">
        <v>45739</v>
      </c>
      <c r="C2443" t="s">
        <v>337</v>
      </c>
      <c r="D2443" t="s">
        <v>458</v>
      </c>
      <c r="E2443">
        <v>3.5</v>
      </c>
      <c r="F2443" t="s">
        <v>142</v>
      </c>
      <c r="G2443" t="s">
        <v>2054</v>
      </c>
      <c r="H2443" t="s">
        <v>9543</v>
      </c>
      <c r="I2443" t="s">
        <v>9544</v>
      </c>
      <c r="J2443" t="s">
        <v>9545</v>
      </c>
    </row>
    <row r="2444" spans="1:10" x14ac:dyDescent="0.25">
      <c r="A2444" t="s">
        <v>128</v>
      </c>
      <c r="B2444" s="1">
        <v>45735</v>
      </c>
      <c r="C2444" t="s">
        <v>143</v>
      </c>
      <c r="D2444" t="s">
        <v>6742</v>
      </c>
      <c r="E2444">
        <v>3.5</v>
      </c>
      <c r="F2444" t="s">
        <v>144</v>
      </c>
      <c r="G2444" t="s">
        <v>2056</v>
      </c>
      <c r="H2444" t="s">
        <v>9552</v>
      </c>
      <c r="I2444" t="s">
        <v>9553</v>
      </c>
      <c r="J2444" t="s">
        <v>9554</v>
      </c>
    </row>
    <row r="2445" spans="1:10" x14ac:dyDescent="0.25">
      <c r="A2445" t="s">
        <v>128</v>
      </c>
      <c r="B2445" s="1">
        <v>45735</v>
      </c>
      <c r="C2445" t="s">
        <v>143</v>
      </c>
      <c r="D2445" t="s">
        <v>501</v>
      </c>
      <c r="E2445">
        <v>3.5</v>
      </c>
      <c r="F2445" t="s">
        <v>144</v>
      </c>
      <c r="G2445" t="s">
        <v>2056</v>
      </c>
      <c r="H2445" t="s">
        <v>9549</v>
      </c>
      <c r="I2445" t="s">
        <v>9550</v>
      </c>
      <c r="J2445" t="s">
        <v>9551</v>
      </c>
    </row>
    <row r="2446" spans="1:10" x14ac:dyDescent="0.25">
      <c r="A2446" t="s">
        <v>128</v>
      </c>
      <c r="B2446" s="1">
        <v>45735</v>
      </c>
      <c r="C2446" t="s">
        <v>143</v>
      </c>
      <c r="D2446" t="s">
        <v>745</v>
      </c>
      <c r="E2446">
        <v>7</v>
      </c>
      <c r="F2446" t="s">
        <v>144</v>
      </c>
      <c r="G2446" t="s">
        <v>2056</v>
      </c>
      <c r="H2446" t="s">
        <v>9567</v>
      </c>
      <c r="I2446" t="s">
        <v>9568</v>
      </c>
      <c r="J2446" t="s">
        <v>9569</v>
      </c>
    </row>
    <row r="2447" spans="1:10" x14ac:dyDescent="0.25">
      <c r="A2447" t="s">
        <v>128</v>
      </c>
      <c r="B2447" s="1">
        <v>45735</v>
      </c>
      <c r="C2447" t="s">
        <v>143</v>
      </c>
      <c r="D2447" t="s">
        <v>1593</v>
      </c>
      <c r="E2447">
        <v>3.5</v>
      </c>
      <c r="F2447" t="s">
        <v>144</v>
      </c>
      <c r="G2447" t="s">
        <v>2056</v>
      </c>
      <c r="H2447" t="s">
        <v>9573</v>
      </c>
      <c r="I2447" t="s">
        <v>9574</v>
      </c>
      <c r="J2447" t="s">
        <v>9575</v>
      </c>
    </row>
    <row r="2448" spans="1:10" x14ac:dyDescent="0.25">
      <c r="A2448" t="s">
        <v>128</v>
      </c>
      <c r="B2448" s="1">
        <v>45735</v>
      </c>
      <c r="C2448" t="s">
        <v>143</v>
      </c>
      <c r="D2448" t="s">
        <v>293</v>
      </c>
      <c r="E2448">
        <v>3.5</v>
      </c>
      <c r="F2448" t="s">
        <v>144</v>
      </c>
      <c r="G2448" t="s">
        <v>2056</v>
      </c>
      <c r="H2448" t="s">
        <v>8319</v>
      </c>
      <c r="I2448" t="s">
        <v>9565</v>
      </c>
      <c r="J2448" t="s">
        <v>9566</v>
      </c>
    </row>
    <row r="2449" spans="1:10" x14ac:dyDescent="0.25">
      <c r="A2449" t="s">
        <v>128</v>
      </c>
      <c r="B2449" s="1">
        <v>45735</v>
      </c>
      <c r="C2449" t="s">
        <v>143</v>
      </c>
      <c r="D2449" t="s">
        <v>774</v>
      </c>
      <c r="E2449">
        <v>3.5</v>
      </c>
      <c r="F2449" t="s">
        <v>144</v>
      </c>
      <c r="G2449" t="s">
        <v>2056</v>
      </c>
      <c r="H2449" t="s">
        <v>9559</v>
      </c>
      <c r="I2449" t="s">
        <v>9560</v>
      </c>
      <c r="J2449" t="s">
        <v>9561</v>
      </c>
    </row>
    <row r="2450" spans="1:10" x14ac:dyDescent="0.25">
      <c r="A2450" t="s">
        <v>128</v>
      </c>
      <c r="B2450" s="1">
        <v>45735</v>
      </c>
      <c r="C2450" t="s">
        <v>143</v>
      </c>
      <c r="D2450" t="s">
        <v>292</v>
      </c>
      <c r="E2450">
        <v>3.5</v>
      </c>
      <c r="F2450" t="s">
        <v>144</v>
      </c>
      <c r="G2450" t="s">
        <v>2056</v>
      </c>
      <c r="H2450" t="s">
        <v>9549</v>
      </c>
      <c r="I2450" t="s">
        <v>9550</v>
      </c>
      <c r="J2450" t="s">
        <v>9558</v>
      </c>
    </row>
    <row r="2451" spans="1:10" x14ac:dyDescent="0.25">
      <c r="A2451" t="s">
        <v>128</v>
      </c>
      <c r="B2451" s="1">
        <v>45735</v>
      </c>
      <c r="C2451" t="s">
        <v>143</v>
      </c>
      <c r="D2451" t="s">
        <v>1584</v>
      </c>
      <c r="E2451">
        <v>3.5</v>
      </c>
      <c r="F2451" t="s">
        <v>144</v>
      </c>
      <c r="G2451" t="s">
        <v>2056</v>
      </c>
      <c r="H2451" t="s">
        <v>9562</v>
      </c>
      <c r="I2451" t="s">
        <v>9563</v>
      </c>
      <c r="J2451" t="s">
        <v>9564</v>
      </c>
    </row>
    <row r="2452" spans="1:10" x14ac:dyDescent="0.25">
      <c r="A2452" t="s">
        <v>128</v>
      </c>
      <c r="B2452" s="1">
        <v>45735</v>
      </c>
      <c r="C2452" t="s">
        <v>143</v>
      </c>
      <c r="D2452" t="s">
        <v>2429</v>
      </c>
      <c r="E2452">
        <v>3.5</v>
      </c>
      <c r="F2452" t="s">
        <v>144</v>
      </c>
      <c r="G2452" t="s">
        <v>2056</v>
      </c>
      <c r="H2452" t="s">
        <v>9570</v>
      </c>
      <c r="I2452" t="s">
        <v>9571</v>
      </c>
      <c r="J2452" t="s">
        <v>9572</v>
      </c>
    </row>
    <row r="2453" spans="1:10" x14ac:dyDescent="0.25">
      <c r="A2453" t="s">
        <v>128</v>
      </c>
      <c r="B2453" s="1">
        <v>45735</v>
      </c>
      <c r="C2453" t="s">
        <v>143</v>
      </c>
      <c r="D2453" t="s">
        <v>476</v>
      </c>
      <c r="E2453">
        <v>3.5</v>
      </c>
      <c r="F2453" t="s">
        <v>144</v>
      </c>
      <c r="G2453" t="s">
        <v>2056</v>
      </c>
      <c r="H2453" t="s">
        <v>9555</v>
      </c>
      <c r="I2453" t="s">
        <v>9556</v>
      </c>
      <c r="J2453" t="s">
        <v>9557</v>
      </c>
    </row>
    <row r="2454" spans="1:10" x14ac:dyDescent="0.25">
      <c r="A2454" t="s">
        <v>128</v>
      </c>
      <c r="B2454" s="1">
        <v>45736</v>
      </c>
      <c r="C2454" t="s">
        <v>143</v>
      </c>
      <c r="D2454" t="s">
        <v>9588</v>
      </c>
      <c r="E2454">
        <v>3.5</v>
      </c>
      <c r="F2454" t="s">
        <v>144</v>
      </c>
      <c r="G2454" t="s">
        <v>2057</v>
      </c>
      <c r="H2454" t="s">
        <v>9589</v>
      </c>
      <c r="I2454" t="s">
        <v>9590</v>
      </c>
      <c r="J2454" t="s">
        <v>9591</v>
      </c>
    </row>
    <row r="2455" spans="1:10" x14ac:dyDescent="0.25">
      <c r="A2455" t="s">
        <v>128</v>
      </c>
      <c r="B2455" s="1">
        <v>45736</v>
      </c>
      <c r="C2455" t="s">
        <v>143</v>
      </c>
      <c r="D2455" t="s">
        <v>716</v>
      </c>
      <c r="E2455">
        <v>0</v>
      </c>
      <c r="F2455" t="s">
        <v>144</v>
      </c>
      <c r="G2455" t="s">
        <v>2057</v>
      </c>
      <c r="H2455" t="s">
        <v>9592</v>
      </c>
      <c r="I2455" t="s">
        <v>9593</v>
      </c>
      <c r="J2455" t="s">
        <v>9594</v>
      </c>
    </row>
    <row r="2456" spans="1:10" x14ac:dyDescent="0.25">
      <c r="A2456" t="s">
        <v>128</v>
      </c>
      <c r="B2456" s="1">
        <v>45736</v>
      </c>
      <c r="C2456" t="s">
        <v>143</v>
      </c>
      <c r="D2456" t="s">
        <v>7767</v>
      </c>
      <c r="E2456">
        <v>3.5</v>
      </c>
      <c r="F2456" t="s">
        <v>144</v>
      </c>
      <c r="G2456" t="s">
        <v>2057</v>
      </c>
      <c r="H2456" t="s">
        <v>9582</v>
      </c>
      <c r="I2456" t="s">
        <v>9583</v>
      </c>
      <c r="J2456" t="s">
        <v>9584</v>
      </c>
    </row>
    <row r="2457" spans="1:10" x14ac:dyDescent="0.25">
      <c r="A2457" t="s">
        <v>128</v>
      </c>
      <c r="B2457" s="1">
        <v>45736</v>
      </c>
      <c r="C2457" t="s">
        <v>143</v>
      </c>
      <c r="D2457" t="s">
        <v>900</v>
      </c>
      <c r="E2457">
        <v>3.5</v>
      </c>
      <c r="F2457" t="s">
        <v>144</v>
      </c>
      <c r="G2457" t="s">
        <v>2057</v>
      </c>
      <c r="H2457" t="s">
        <v>9595</v>
      </c>
      <c r="I2457" t="s">
        <v>9596</v>
      </c>
      <c r="J2457" t="s">
        <v>9597</v>
      </c>
    </row>
    <row r="2458" spans="1:10" x14ac:dyDescent="0.25">
      <c r="A2458" t="s">
        <v>128</v>
      </c>
      <c r="B2458" s="1">
        <v>45736</v>
      </c>
      <c r="C2458" t="s">
        <v>143</v>
      </c>
      <c r="D2458" t="s">
        <v>9507</v>
      </c>
      <c r="E2458">
        <v>3.5</v>
      </c>
      <c r="F2458" t="s">
        <v>144</v>
      </c>
      <c r="G2458" t="s">
        <v>2057</v>
      </c>
      <c r="H2458" t="s">
        <v>9585</v>
      </c>
      <c r="I2458" t="s">
        <v>9586</v>
      </c>
      <c r="J2458" t="s">
        <v>9587</v>
      </c>
    </row>
    <row r="2459" spans="1:10" x14ac:dyDescent="0.25">
      <c r="A2459" t="s">
        <v>128</v>
      </c>
      <c r="B2459" s="1">
        <v>45736</v>
      </c>
      <c r="C2459" t="s">
        <v>143</v>
      </c>
      <c r="D2459" t="s">
        <v>1669</v>
      </c>
      <c r="E2459">
        <v>0</v>
      </c>
      <c r="F2459" t="s">
        <v>144</v>
      </c>
      <c r="G2459" t="s">
        <v>2057</v>
      </c>
      <c r="H2459" t="s">
        <v>9579</v>
      </c>
      <c r="I2459" t="s">
        <v>9580</v>
      </c>
      <c r="J2459" t="s">
        <v>9581</v>
      </c>
    </row>
    <row r="2460" spans="1:10" x14ac:dyDescent="0.25">
      <c r="A2460" t="s">
        <v>128</v>
      </c>
      <c r="B2460" s="1">
        <v>45736</v>
      </c>
      <c r="C2460" t="s">
        <v>143</v>
      </c>
      <c r="D2460" t="s">
        <v>868</v>
      </c>
      <c r="E2460">
        <v>3.5</v>
      </c>
      <c r="F2460" t="s">
        <v>144</v>
      </c>
      <c r="G2460" t="s">
        <v>2057</v>
      </c>
      <c r="H2460" t="s">
        <v>9576</v>
      </c>
      <c r="I2460" t="s">
        <v>9577</v>
      </c>
      <c r="J2460" t="s">
        <v>9578</v>
      </c>
    </row>
    <row r="2461" spans="1:10" x14ac:dyDescent="0.25">
      <c r="A2461" t="s">
        <v>128</v>
      </c>
      <c r="B2461" s="1">
        <v>45737</v>
      </c>
      <c r="C2461" t="s">
        <v>143</v>
      </c>
      <c r="D2461" t="s">
        <v>1525</v>
      </c>
      <c r="E2461">
        <v>3.5</v>
      </c>
      <c r="F2461" t="s">
        <v>144</v>
      </c>
      <c r="G2461" t="s">
        <v>2059</v>
      </c>
      <c r="H2461" t="s">
        <v>9604</v>
      </c>
      <c r="I2461" t="s">
        <v>9605</v>
      </c>
      <c r="J2461" t="s">
        <v>9606</v>
      </c>
    </row>
    <row r="2462" spans="1:10" x14ac:dyDescent="0.25">
      <c r="A2462" t="s">
        <v>128</v>
      </c>
      <c r="B2462" s="1">
        <v>45737</v>
      </c>
      <c r="C2462" t="s">
        <v>143</v>
      </c>
      <c r="D2462" t="s">
        <v>445</v>
      </c>
      <c r="E2462">
        <v>3.5</v>
      </c>
      <c r="F2462" t="s">
        <v>144</v>
      </c>
      <c r="G2462" t="s">
        <v>2059</v>
      </c>
      <c r="H2462" t="s">
        <v>9610</v>
      </c>
      <c r="I2462" t="s">
        <v>9611</v>
      </c>
      <c r="J2462" t="s">
        <v>9612</v>
      </c>
    </row>
    <row r="2463" spans="1:10" x14ac:dyDescent="0.25">
      <c r="A2463" t="s">
        <v>128</v>
      </c>
      <c r="B2463" s="1">
        <v>45737</v>
      </c>
      <c r="C2463" t="s">
        <v>143</v>
      </c>
      <c r="D2463" t="s">
        <v>1569</v>
      </c>
      <c r="E2463">
        <v>3.5</v>
      </c>
      <c r="F2463" t="s">
        <v>144</v>
      </c>
      <c r="G2463" t="s">
        <v>2059</v>
      </c>
      <c r="H2463" t="s">
        <v>9613</v>
      </c>
      <c r="I2463" t="s">
        <v>9614</v>
      </c>
      <c r="J2463" t="s">
        <v>9615</v>
      </c>
    </row>
    <row r="2464" spans="1:10" x14ac:dyDescent="0.25">
      <c r="A2464" t="s">
        <v>128</v>
      </c>
      <c r="B2464" s="1">
        <v>45737</v>
      </c>
      <c r="C2464" t="s">
        <v>143</v>
      </c>
      <c r="D2464" t="s">
        <v>340</v>
      </c>
      <c r="E2464">
        <v>3.5</v>
      </c>
      <c r="F2464" t="s">
        <v>144</v>
      </c>
      <c r="G2464" t="s">
        <v>2059</v>
      </c>
      <c r="H2464" t="s">
        <v>9598</v>
      </c>
      <c r="I2464" t="s">
        <v>9599</v>
      </c>
      <c r="J2464" t="s">
        <v>9600</v>
      </c>
    </row>
    <row r="2465" spans="1:10" x14ac:dyDescent="0.25">
      <c r="A2465" t="s">
        <v>128</v>
      </c>
      <c r="B2465" s="1">
        <v>45737</v>
      </c>
      <c r="C2465" t="s">
        <v>143</v>
      </c>
      <c r="D2465" t="s">
        <v>9616</v>
      </c>
      <c r="E2465">
        <v>3.5</v>
      </c>
      <c r="F2465" t="s">
        <v>144</v>
      </c>
      <c r="G2465" t="s">
        <v>2059</v>
      </c>
      <c r="H2465" t="s">
        <v>9617</v>
      </c>
      <c r="I2465" t="s">
        <v>9618</v>
      </c>
      <c r="J2465" t="s">
        <v>9619</v>
      </c>
    </row>
    <row r="2466" spans="1:10" x14ac:dyDescent="0.25">
      <c r="A2466" t="s">
        <v>128</v>
      </c>
      <c r="B2466" s="1">
        <v>45737</v>
      </c>
      <c r="C2466" t="s">
        <v>143</v>
      </c>
      <c r="D2466" t="s">
        <v>627</v>
      </c>
      <c r="E2466">
        <v>3.5</v>
      </c>
      <c r="F2466" t="s">
        <v>144</v>
      </c>
      <c r="G2466" t="s">
        <v>2059</v>
      </c>
      <c r="H2466" t="s">
        <v>9601</v>
      </c>
      <c r="I2466" t="s">
        <v>9602</v>
      </c>
      <c r="J2466" t="s">
        <v>9603</v>
      </c>
    </row>
    <row r="2467" spans="1:10" x14ac:dyDescent="0.25">
      <c r="A2467" t="s">
        <v>128</v>
      </c>
      <c r="B2467" s="1">
        <v>45737</v>
      </c>
      <c r="C2467" t="s">
        <v>143</v>
      </c>
      <c r="D2467" t="s">
        <v>1619</v>
      </c>
      <c r="E2467">
        <v>3.5</v>
      </c>
      <c r="F2467" t="s">
        <v>144</v>
      </c>
      <c r="G2467" t="s">
        <v>2059</v>
      </c>
      <c r="H2467" t="s">
        <v>9607</v>
      </c>
      <c r="I2467" t="s">
        <v>9608</v>
      </c>
      <c r="J2467" t="s">
        <v>9609</v>
      </c>
    </row>
    <row r="2468" spans="1:10" x14ac:dyDescent="0.25">
      <c r="A2468" t="s">
        <v>128</v>
      </c>
      <c r="B2468" s="1">
        <v>45737</v>
      </c>
      <c r="C2468" t="s">
        <v>143</v>
      </c>
      <c r="D2468" t="s">
        <v>1577</v>
      </c>
      <c r="E2468">
        <v>3.5</v>
      </c>
      <c r="F2468" t="s">
        <v>144</v>
      </c>
      <c r="G2468" t="s">
        <v>2059</v>
      </c>
      <c r="H2468" t="s">
        <v>9620</v>
      </c>
      <c r="I2468" t="s">
        <v>9621</v>
      </c>
      <c r="J2468" t="s">
        <v>9622</v>
      </c>
    </row>
    <row r="2469" spans="1:10" x14ac:dyDescent="0.25">
      <c r="A2469" t="s">
        <v>128</v>
      </c>
      <c r="B2469" s="1">
        <v>45738</v>
      </c>
      <c r="C2469" t="s">
        <v>143</v>
      </c>
      <c r="D2469" t="s">
        <v>306</v>
      </c>
      <c r="E2469">
        <v>3.5</v>
      </c>
      <c r="F2469" t="s">
        <v>144</v>
      </c>
      <c r="G2469" t="s">
        <v>2061</v>
      </c>
      <c r="H2469" t="s">
        <v>9627</v>
      </c>
      <c r="I2469" t="s">
        <v>9628</v>
      </c>
      <c r="J2469" t="s">
        <v>9629</v>
      </c>
    </row>
    <row r="2470" spans="1:10" x14ac:dyDescent="0.25">
      <c r="A2470" t="s">
        <v>128</v>
      </c>
      <c r="B2470" s="1">
        <v>45738</v>
      </c>
      <c r="C2470" t="s">
        <v>143</v>
      </c>
      <c r="D2470" t="s">
        <v>306</v>
      </c>
      <c r="E2470">
        <v>3.5</v>
      </c>
      <c r="F2470" t="s">
        <v>144</v>
      </c>
      <c r="G2470" t="s">
        <v>2061</v>
      </c>
      <c r="H2470" t="s">
        <v>9630</v>
      </c>
      <c r="I2470" t="s">
        <v>9631</v>
      </c>
      <c r="J2470" t="s">
        <v>9632</v>
      </c>
    </row>
    <row r="2471" spans="1:10" x14ac:dyDescent="0.25">
      <c r="A2471" t="s">
        <v>128</v>
      </c>
      <c r="B2471" s="1">
        <v>45738</v>
      </c>
      <c r="C2471" t="s">
        <v>143</v>
      </c>
      <c r="D2471" t="s">
        <v>746</v>
      </c>
      <c r="E2471">
        <v>3.5</v>
      </c>
      <c r="F2471" t="s">
        <v>144</v>
      </c>
      <c r="G2471" t="s">
        <v>2061</v>
      </c>
      <c r="H2471" t="s">
        <v>9636</v>
      </c>
      <c r="I2471" t="s">
        <v>9637</v>
      </c>
      <c r="J2471" t="s">
        <v>9638</v>
      </c>
    </row>
    <row r="2472" spans="1:10" x14ac:dyDescent="0.25">
      <c r="A2472" t="s">
        <v>128</v>
      </c>
      <c r="B2472" s="1">
        <v>45738</v>
      </c>
      <c r="C2472" t="s">
        <v>143</v>
      </c>
      <c r="D2472" t="s">
        <v>505</v>
      </c>
      <c r="E2472">
        <v>3.5</v>
      </c>
      <c r="F2472" t="s">
        <v>144</v>
      </c>
      <c r="G2472" t="s">
        <v>2061</v>
      </c>
      <c r="H2472" t="s">
        <v>9633</v>
      </c>
      <c r="I2472" t="s">
        <v>9634</v>
      </c>
      <c r="J2472" t="s">
        <v>9635</v>
      </c>
    </row>
    <row r="2473" spans="1:10" x14ac:dyDescent="0.25">
      <c r="A2473" t="s">
        <v>128</v>
      </c>
      <c r="B2473" s="1">
        <v>45738</v>
      </c>
      <c r="C2473" t="s">
        <v>143</v>
      </c>
      <c r="D2473" t="s">
        <v>9623</v>
      </c>
      <c r="E2473">
        <v>3.5</v>
      </c>
      <c r="F2473" t="s">
        <v>144</v>
      </c>
      <c r="G2473" t="s">
        <v>2061</v>
      </c>
      <c r="H2473" t="s">
        <v>9624</v>
      </c>
      <c r="I2473" t="s">
        <v>9625</v>
      </c>
      <c r="J2473" t="s">
        <v>9626</v>
      </c>
    </row>
    <row r="2474" spans="1:10" x14ac:dyDescent="0.25">
      <c r="A2474" t="s">
        <v>128</v>
      </c>
      <c r="B2474" s="1">
        <v>45739</v>
      </c>
      <c r="C2474" t="s">
        <v>143</v>
      </c>
      <c r="D2474" t="s">
        <v>887</v>
      </c>
      <c r="E2474">
        <v>3.5</v>
      </c>
      <c r="F2474" t="s">
        <v>144</v>
      </c>
      <c r="G2474" t="s">
        <v>2062</v>
      </c>
      <c r="H2474" t="s">
        <v>9639</v>
      </c>
      <c r="I2474" t="s">
        <v>9640</v>
      </c>
      <c r="J2474" t="s">
        <v>9641</v>
      </c>
    </row>
    <row r="2475" spans="1:10" x14ac:dyDescent="0.25">
      <c r="A2475" t="s">
        <v>128</v>
      </c>
      <c r="B2475" s="1">
        <v>45739</v>
      </c>
      <c r="C2475" t="s">
        <v>143</v>
      </c>
      <c r="D2475" t="s">
        <v>1493</v>
      </c>
      <c r="E2475">
        <v>3.5</v>
      </c>
      <c r="F2475" t="s">
        <v>144</v>
      </c>
      <c r="G2475" t="s">
        <v>2062</v>
      </c>
      <c r="H2475" t="s">
        <v>9645</v>
      </c>
      <c r="I2475" t="s">
        <v>9646</v>
      </c>
      <c r="J2475" t="s">
        <v>9647</v>
      </c>
    </row>
    <row r="2476" spans="1:10" x14ac:dyDescent="0.25">
      <c r="A2476" t="s">
        <v>128</v>
      </c>
      <c r="B2476" s="1">
        <v>45739</v>
      </c>
      <c r="C2476" t="s">
        <v>143</v>
      </c>
      <c r="D2476" t="s">
        <v>1493</v>
      </c>
      <c r="E2476">
        <v>3.5</v>
      </c>
      <c r="F2476" t="s">
        <v>144</v>
      </c>
      <c r="G2476" t="s">
        <v>2062</v>
      </c>
      <c r="H2476" t="s">
        <v>9642</v>
      </c>
      <c r="I2476" t="s">
        <v>9643</v>
      </c>
      <c r="J2476" t="s">
        <v>9644</v>
      </c>
    </row>
    <row r="2477" spans="1:10" x14ac:dyDescent="0.25">
      <c r="A2477" t="s">
        <v>128</v>
      </c>
      <c r="B2477" s="1">
        <v>45733</v>
      </c>
      <c r="C2477" t="s">
        <v>1430</v>
      </c>
      <c r="D2477" t="s">
        <v>9674</v>
      </c>
      <c r="E2477">
        <v>3.5</v>
      </c>
      <c r="F2477" t="s">
        <v>148</v>
      </c>
      <c r="G2477" t="s">
        <v>2063</v>
      </c>
      <c r="H2477" t="s">
        <v>9675</v>
      </c>
      <c r="I2477" t="s">
        <v>9676</v>
      </c>
      <c r="J2477" t="s">
        <v>9677</v>
      </c>
    </row>
    <row r="2478" spans="1:10" x14ac:dyDescent="0.25">
      <c r="A2478" t="s">
        <v>128</v>
      </c>
      <c r="B2478" s="1">
        <v>45733</v>
      </c>
      <c r="C2478" t="s">
        <v>1430</v>
      </c>
      <c r="D2478" t="s">
        <v>9654</v>
      </c>
      <c r="E2478">
        <v>0</v>
      </c>
      <c r="F2478" t="s">
        <v>148</v>
      </c>
      <c r="G2478" t="s">
        <v>2063</v>
      </c>
      <c r="H2478" t="s">
        <v>9655</v>
      </c>
      <c r="I2478" t="s">
        <v>9656</v>
      </c>
      <c r="J2478" t="s">
        <v>9657</v>
      </c>
    </row>
    <row r="2479" spans="1:10" x14ac:dyDescent="0.25">
      <c r="A2479" t="s">
        <v>128</v>
      </c>
      <c r="B2479" s="1">
        <v>45733</v>
      </c>
      <c r="C2479" t="s">
        <v>1430</v>
      </c>
      <c r="D2479" t="s">
        <v>292</v>
      </c>
      <c r="E2479">
        <v>3.5</v>
      </c>
      <c r="F2479" t="s">
        <v>148</v>
      </c>
      <c r="G2479" t="s">
        <v>2063</v>
      </c>
      <c r="H2479" t="s">
        <v>9658</v>
      </c>
      <c r="I2479" t="s">
        <v>9659</v>
      </c>
      <c r="J2479" t="s">
        <v>9660</v>
      </c>
    </row>
    <row r="2480" spans="1:10" x14ac:dyDescent="0.25">
      <c r="A2480" t="s">
        <v>128</v>
      </c>
      <c r="B2480" s="1">
        <v>45733</v>
      </c>
      <c r="C2480" t="s">
        <v>1430</v>
      </c>
      <c r="D2480" t="s">
        <v>310</v>
      </c>
      <c r="E2480">
        <v>3.5</v>
      </c>
      <c r="F2480" t="s">
        <v>148</v>
      </c>
      <c r="G2480" t="s">
        <v>2063</v>
      </c>
      <c r="H2480" t="s">
        <v>9668</v>
      </c>
      <c r="I2480" t="s">
        <v>9669</v>
      </c>
      <c r="J2480" t="s">
        <v>9670</v>
      </c>
    </row>
    <row r="2481" spans="1:10" x14ac:dyDescent="0.25">
      <c r="A2481" t="s">
        <v>128</v>
      </c>
      <c r="B2481" s="1">
        <v>45733</v>
      </c>
      <c r="C2481" t="s">
        <v>1430</v>
      </c>
      <c r="D2481" t="s">
        <v>1650</v>
      </c>
      <c r="E2481">
        <v>3.5</v>
      </c>
      <c r="F2481" t="s">
        <v>148</v>
      </c>
      <c r="G2481" t="s">
        <v>2063</v>
      </c>
      <c r="H2481" t="s">
        <v>9651</v>
      </c>
      <c r="I2481" t="s">
        <v>9652</v>
      </c>
      <c r="J2481" t="s">
        <v>9653</v>
      </c>
    </row>
    <row r="2482" spans="1:10" x14ac:dyDescent="0.25">
      <c r="A2482" t="s">
        <v>128</v>
      </c>
      <c r="B2482" s="1">
        <v>45733</v>
      </c>
      <c r="C2482" t="s">
        <v>1430</v>
      </c>
      <c r="D2482" t="s">
        <v>912</v>
      </c>
      <c r="E2482">
        <v>3.5</v>
      </c>
      <c r="F2482" t="s">
        <v>148</v>
      </c>
      <c r="G2482" t="s">
        <v>2063</v>
      </c>
      <c r="H2482" t="s">
        <v>9648</v>
      </c>
      <c r="I2482" t="s">
        <v>9649</v>
      </c>
      <c r="J2482" t="s">
        <v>9650</v>
      </c>
    </row>
    <row r="2483" spans="1:10" x14ac:dyDescent="0.25">
      <c r="A2483" t="s">
        <v>128</v>
      </c>
      <c r="B2483" s="1">
        <v>45733</v>
      </c>
      <c r="C2483" t="s">
        <v>1430</v>
      </c>
      <c r="D2483" t="s">
        <v>7713</v>
      </c>
      <c r="E2483">
        <v>7</v>
      </c>
      <c r="F2483" t="s">
        <v>148</v>
      </c>
      <c r="G2483" t="s">
        <v>2063</v>
      </c>
      <c r="H2483" t="s">
        <v>9671</v>
      </c>
      <c r="I2483" t="s">
        <v>9672</v>
      </c>
      <c r="J2483" t="s">
        <v>9673</v>
      </c>
    </row>
    <row r="2484" spans="1:10" x14ac:dyDescent="0.25">
      <c r="A2484" t="s">
        <v>128</v>
      </c>
      <c r="B2484" s="1">
        <v>45733</v>
      </c>
      <c r="C2484" t="s">
        <v>1430</v>
      </c>
      <c r="D2484" t="s">
        <v>9664</v>
      </c>
      <c r="E2484">
        <v>3.5</v>
      </c>
      <c r="F2484" t="s">
        <v>148</v>
      </c>
      <c r="G2484" t="s">
        <v>2063</v>
      </c>
      <c r="H2484" t="s">
        <v>9665</v>
      </c>
      <c r="I2484" t="s">
        <v>9666</v>
      </c>
      <c r="J2484" t="s">
        <v>9667</v>
      </c>
    </row>
    <row r="2485" spans="1:10" x14ac:dyDescent="0.25">
      <c r="A2485" t="s">
        <v>128</v>
      </c>
      <c r="B2485" s="1">
        <v>45733</v>
      </c>
      <c r="C2485" t="s">
        <v>1430</v>
      </c>
      <c r="D2485" t="s">
        <v>3606</v>
      </c>
      <c r="E2485">
        <v>3.5</v>
      </c>
      <c r="F2485" t="s">
        <v>148</v>
      </c>
      <c r="G2485" t="s">
        <v>2063</v>
      </c>
      <c r="H2485" t="s">
        <v>9661</v>
      </c>
      <c r="I2485" t="s">
        <v>9662</v>
      </c>
      <c r="J2485" t="s">
        <v>9663</v>
      </c>
    </row>
    <row r="2486" spans="1:10" x14ac:dyDescent="0.25">
      <c r="A2486" t="s">
        <v>128</v>
      </c>
      <c r="B2486" s="1">
        <v>45734</v>
      </c>
      <c r="C2486" t="s">
        <v>1430</v>
      </c>
      <c r="D2486" t="s">
        <v>7535</v>
      </c>
      <c r="E2486">
        <v>3.5</v>
      </c>
      <c r="F2486" t="s">
        <v>148</v>
      </c>
      <c r="G2486" t="s">
        <v>2064</v>
      </c>
      <c r="H2486" t="s">
        <v>9691</v>
      </c>
      <c r="I2486" t="s">
        <v>9692</v>
      </c>
      <c r="J2486" t="s">
        <v>9693</v>
      </c>
    </row>
    <row r="2487" spans="1:10" x14ac:dyDescent="0.25">
      <c r="A2487" t="s">
        <v>128</v>
      </c>
      <c r="B2487" s="1">
        <v>45734</v>
      </c>
      <c r="C2487" t="s">
        <v>1430</v>
      </c>
      <c r="D2487" t="s">
        <v>471</v>
      </c>
      <c r="E2487">
        <v>3.5</v>
      </c>
      <c r="F2487" t="s">
        <v>148</v>
      </c>
      <c r="G2487" t="s">
        <v>2064</v>
      </c>
      <c r="H2487" t="s">
        <v>9688</v>
      </c>
      <c r="I2487" t="s">
        <v>9689</v>
      </c>
      <c r="J2487" t="s">
        <v>9690</v>
      </c>
    </row>
    <row r="2488" spans="1:10" x14ac:dyDescent="0.25">
      <c r="A2488" t="s">
        <v>128</v>
      </c>
      <c r="B2488" s="1">
        <v>45734</v>
      </c>
      <c r="C2488" t="s">
        <v>1430</v>
      </c>
      <c r="D2488" t="s">
        <v>9674</v>
      </c>
      <c r="E2488">
        <v>3.5</v>
      </c>
      <c r="F2488" t="s">
        <v>148</v>
      </c>
      <c r="G2488" t="s">
        <v>2064</v>
      </c>
      <c r="H2488" t="s">
        <v>9694</v>
      </c>
      <c r="I2488" t="s">
        <v>9695</v>
      </c>
      <c r="J2488" t="s">
        <v>9696</v>
      </c>
    </row>
    <row r="2489" spans="1:10" x14ac:dyDescent="0.25">
      <c r="A2489" t="s">
        <v>128</v>
      </c>
      <c r="B2489" s="1">
        <v>45734</v>
      </c>
      <c r="C2489" t="s">
        <v>1430</v>
      </c>
      <c r="D2489" t="s">
        <v>9681</v>
      </c>
      <c r="E2489">
        <v>3.5</v>
      </c>
      <c r="F2489" t="s">
        <v>148</v>
      </c>
      <c r="G2489" t="s">
        <v>2064</v>
      </c>
      <c r="H2489" t="s">
        <v>9682</v>
      </c>
      <c r="I2489" t="s">
        <v>9683</v>
      </c>
      <c r="J2489" t="s">
        <v>9684</v>
      </c>
    </row>
    <row r="2490" spans="1:10" x14ac:dyDescent="0.25">
      <c r="A2490" t="s">
        <v>128</v>
      </c>
      <c r="B2490" s="1">
        <v>45734</v>
      </c>
      <c r="C2490" t="s">
        <v>1430</v>
      </c>
      <c r="D2490" t="s">
        <v>622</v>
      </c>
      <c r="E2490">
        <v>3.5</v>
      </c>
      <c r="F2490" t="s">
        <v>148</v>
      </c>
      <c r="G2490" t="s">
        <v>2064</v>
      </c>
      <c r="H2490" t="s">
        <v>9678</v>
      </c>
      <c r="I2490" t="s">
        <v>9679</v>
      </c>
      <c r="J2490" t="s">
        <v>9680</v>
      </c>
    </row>
    <row r="2491" spans="1:10" x14ac:dyDescent="0.25">
      <c r="A2491" t="s">
        <v>128</v>
      </c>
      <c r="B2491" s="1">
        <v>45734</v>
      </c>
      <c r="C2491" t="s">
        <v>1430</v>
      </c>
      <c r="D2491" t="s">
        <v>751</v>
      </c>
      <c r="E2491">
        <v>3.5</v>
      </c>
      <c r="F2491" t="s">
        <v>148</v>
      </c>
      <c r="G2491" t="s">
        <v>2064</v>
      </c>
      <c r="H2491" t="s">
        <v>9685</v>
      </c>
      <c r="I2491" t="s">
        <v>9686</v>
      </c>
      <c r="J2491" t="s">
        <v>9687</v>
      </c>
    </row>
    <row r="2492" spans="1:10" x14ac:dyDescent="0.25">
      <c r="A2492" t="s">
        <v>128</v>
      </c>
      <c r="B2492" s="1">
        <v>45734</v>
      </c>
      <c r="C2492" t="s">
        <v>1430</v>
      </c>
      <c r="D2492" t="s">
        <v>9699</v>
      </c>
      <c r="E2492">
        <v>3.5</v>
      </c>
      <c r="F2492" t="s">
        <v>148</v>
      </c>
      <c r="G2492" t="s">
        <v>2064</v>
      </c>
      <c r="H2492" t="s">
        <v>9700</v>
      </c>
      <c r="I2492" t="s">
        <v>9701</v>
      </c>
      <c r="J2492" t="s">
        <v>9702</v>
      </c>
    </row>
    <row r="2493" spans="1:10" x14ac:dyDescent="0.25">
      <c r="A2493" t="s">
        <v>128</v>
      </c>
      <c r="B2493" s="1">
        <v>45734</v>
      </c>
      <c r="C2493" t="s">
        <v>1430</v>
      </c>
      <c r="D2493" t="s">
        <v>8964</v>
      </c>
      <c r="E2493">
        <v>3.5</v>
      </c>
      <c r="F2493" t="s">
        <v>148</v>
      </c>
      <c r="G2493" t="s">
        <v>2064</v>
      </c>
      <c r="H2493" t="s">
        <v>9697</v>
      </c>
      <c r="I2493" t="s">
        <v>9686</v>
      </c>
      <c r="J2493" t="s">
        <v>9698</v>
      </c>
    </row>
    <row r="2494" spans="1:10" x14ac:dyDescent="0.25">
      <c r="A2494" t="s">
        <v>128</v>
      </c>
      <c r="B2494" s="1">
        <v>45737</v>
      </c>
      <c r="C2494" t="s">
        <v>1430</v>
      </c>
      <c r="D2494" t="s">
        <v>9706</v>
      </c>
      <c r="E2494">
        <v>3.5</v>
      </c>
      <c r="F2494" t="s">
        <v>148</v>
      </c>
      <c r="G2494" t="s">
        <v>2065</v>
      </c>
      <c r="H2494" t="s">
        <v>9707</v>
      </c>
      <c r="I2494" t="s">
        <v>9708</v>
      </c>
      <c r="J2494" t="s">
        <v>9709</v>
      </c>
    </row>
    <row r="2495" spans="1:10" x14ac:dyDescent="0.25">
      <c r="A2495" t="s">
        <v>128</v>
      </c>
      <c r="B2495" s="1">
        <v>45737</v>
      </c>
      <c r="C2495" t="s">
        <v>1430</v>
      </c>
      <c r="D2495" t="s">
        <v>598</v>
      </c>
      <c r="E2495">
        <v>3.5</v>
      </c>
      <c r="F2495" t="s">
        <v>148</v>
      </c>
      <c r="G2495" t="s">
        <v>2065</v>
      </c>
      <c r="H2495" t="s">
        <v>9726</v>
      </c>
      <c r="I2495" t="s">
        <v>9727</v>
      </c>
      <c r="J2495" t="s">
        <v>9728</v>
      </c>
    </row>
    <row r="2496" spans="1:10" x14ac:dyDescent="0.25">
      <c r="A2496" t="s">
        <v>128</v>
      </c>
      <c r="B2496" s="1">
        <v>45737</v>
      </c>
      <c r="C2496" t="s">
        <v>1430</v>
      </c>
      <c r="D2496" t="s">
        <v>9719</v>
      </c>
      <c r="E2496">
        <v>3.5</v>
      </c>
      <c r="F2496" t="s">
        <v>148</v>
      </c>
      <c r="G2496" t="s">
        <v>2065</v>
      </c>
      <c r="H2496" t="s">
        <v>9720</v>
      </c>
      <c r="I2496" t="s">
        <v>9721</v>
      </c>
      <c r="J2496" t="s">
        <v>9722</v>
      </c>
    </row>
    <row r="2497" spans="1:10" x14ac:dyDescent="0.25">
      <c r="A2497" t="s">
        <v>128</v>
      </c>
      <c r="B2497" s="1">
        <v>45737</v>
      </c>
      <c r="C2497" t="s">
        <v>1430</v>
      </c>
      <c r="D2497" t="s">
        <v>1693</v>
      </c>
      <c r="E2497">
        <v>3.5</v>
      </c>
      <c r="F2497" t="s">
        <v>148</v>
      </c>
      <c r="G2497" t="s">
        <v>2065</v>
      </c>
      <c r="H2497" t="s">
        <v>9710</v>
      </c>
      <c r="I2497" t="s">
        <v>9711</v>
      </c>
      <c r="J2497" t="s">
        <v>9712</v>
      </c>
    </row>
    <row r="2498" spans="1:10" x14ac:dyDescent="0.25">
      <c r="A2498" t="s">
        <v>128</v>
      </c>
      <c r="B2498" s="1">
        <v>45737</v>
      </c>
      <c r="C2498" t="s">
        <v>1430</v>
      </c>
      <c r="D2498" t="s">
        <v>900</v>
      </c>
      <c r="E2498">
        <v>3.5</v>
      </c>
      <c r="F2498" t="s">
        <v>148</v>
      </c>
      <c r="G2498" t="s">
        <v>2065</v>
      </c>
      <c r="H2498" t="s">
        <v>9732</v>
      </c>
      <c r="I2498" t="s">
        <v>9733</v>
      </c>
      <c r="J2498" t="s">
        <v>9734</v>
      </c>
    </row>
    <row r="2499" spans="1:10" x14ac:dyDescent="0.25">
      <c r="A2499" t="s">
        <v>128</v>
      </c>
      <c r="B2499" s="1">
        <v>45737</v>
      </c>
      <c r="C2499" t="s">
        <v>1430</v>
      </c>
      <c r="D2499" t="s">
        <v>647</v>
      </c>
      <c r="E2499">
        <v>3.5</v>
      </c>
      <c r="F2499" t="s">
        <v>148</v>
      </c>
      <c r="G2499" t="s">
        <v>2065</v>
      </c>
      <c r="H2499" t="s">
        <v>9729</v>
      </c>
      <c r="I2499" t="s">
        <v>9730</v>
      </c>
      <c r="J2499" t="s">
        <v>9731</v>
      </c>
    </row>
    <row r="2500" spans="1:10" x14ac:dyDescent="0.25">
      <c r="A2500" t="s">
        <v>128</v>
      </c>
      <c r="B2500" s="1">
        <v>45737</v>
      </c>
      <c r="C2500" t="s">
        <v>1430</v>
      </c>
      <c r="D2500" t="s">
        <v>9237</v>
      </c>
      <c r="E2500">
        <v>3.5</v>
      </c>
      <c r="F2500" t="s">
        <v>148</v>
      </c>
      <c r="G2500" t="s">
        <v>2065</v>
      </c>
      <c r="H2500" t="s">
        <v>9703</v>
      </c>
      <c r="I2500" t="s">
        <v>9704</v>
      </c>
      <c r="J2500" t="s">
        <v>9705</v>
      </c>
    </row>
    <row r="2501" spans="1:10" x14ac:dyDescent="0.25">
      <c r="A2501" t="s">
        <v>128</v>
      </c>
      <c r="B2501" s="1">
        <v>45737</v>
      </c>
      <c r="C2501" t="s">
        <v>1430</v>
      </c>
      <c r="D2501" t="s">
        <v>4760</v>
      </c>
      <c r="E2501">
        <v>3.5</v>
      </c>
      <c r="F2501" t="s">
        <v>148</v>
      </c>
      <c r="G2501" t="s">
        <v>2065</v>
      </c>
      <c r="H2501" t="s">
        <v>9723</v>
      </c>
      <c r="I2501" t="s">
        <v>9724</v>
      </c>
      <c r="J2501" t="s">
        <v>9725</v>
      </c>
    </row>
    <row r="2502" spans="1:10" x14ac:dyDescent="0.25">
      <c r="A2502" t="s">
        <v>128</v>
      </c>
      <c r="B2502" s="1">
        <v>45737</v>
      </c>
      <c r="C2502" t="s">
        <v>1430</v>
      </c>
      <c r="D2502" t="s">
        <v>434</v>
      </c>
      <c r="E2502">
        <v>3.5</v>
      </c>
      <c r="F2502" t="s">
        <v>148</v>
      </c>
      <c r="G2502" t="s">
        <v>2065</v>
      </c>
      <c r="H2502" t="s">
        <v>9713</v>
      </c>
      <c r="I2502" t="s">
        <v>9714</v>
      </c>
      <c r="J2502" t="s">
        <v>9715</v>
      </c>
    </row>
    <row r="2503" spans="1:10" x14ac:dyDescent="0.25">
      <c r="A2503" t="s">
        <v>128</v>
      </c>
      <c r="B2503" s="1">
        <v>45737</v>
      </c>
      <c r="C2503" t="s">
        <v>1430</v>
      </c>
      <c r="D2503" t="s">
        <v>619</v>
      </c>
      <c r="E2503">
        <v>3.5</v>
      </c>
      <c r="F2503" t="s">
        <v>148</v>
      </c>
      <c r="G2503" t="s">
        <v>2065</v>
      </c>
      <c r="H2503" t="s">
        <v>9716</v>
      </c>
      <c r="I2503" t="s">
        <v>9717</v>
      </c>
      <c r="J2503" t="s">
        <v>9718</v>
      </c>
    </row>
    <row r="2504" spans="1:10" x14ac:dyDescent="0.25">
      <c r="A2504" t="s">
        <v>128</v>
      </c>
      <c r="B2504" s="1">
        <v>45737</v>
      </c>
      <c r="C2504" t="s">
        <v>1430</v>
      </c>
      <c r="D2504" t="s">
        <v>9735</v>
      </c>
      <c r="E2504">
        <v>3.5</v>
      </c>
      <c r="F2504" t="s">
        <v>148</v>
      </c>
      <c r="G2504" t="s">
        <v>2065</v>
      </c>
      <c r="H2504" t="s">
        <v>9736</v>
      </c>
      <c r="I2504" t="s">
        <v>9500</v>
      </c>
      <c r="J2504" t="s">
        <v>9737</v>
      </c>
    </row>
    <row r="2505" spans="1:10" x14ac:dyDescent="0.25">
      <c r="A2505" t="s">
        <v>128</v>
      </c>
      <c r="B2505" s="1">
        <v>45738</v>
      </c>
      <c r="C2505" t="s">
        <v>1430</v>
      </c>
      <c r="D2505" t="s">
        <v>508</v>
      </c>
      <c r="E2505">
        <v>3.5</v>
      </c>
      <c r="F2505" t="s">
        <v>148</v>
      </c>
      <c r="G2505" t="s">
        <v>2066</v>
      </c>
      <c r="H2505" t="s">
        <v>9751</v>
      </c>
      <c r="I2505" t="s">
        <v>9752</v>
      </c>
      <c r="J2505" t="s">
        <v>9753</v>
      </c>
    </row>
    <row r="2506" spans="1:10" x14ac:dyDescent="0.25">
      <c r="A2506" t="s">
        <v>128</v>
      </c>
      <c r="B2506" s="1">
        <v>45738</v>
      </c>
      <c r="C2506" t="s">
        <v>1430</v>
      </c>
      <c r="D2506" t="s">
        <v>9744</v>
      </c>
      <c r="E2506">
        <v>3.5</v>
      </c>
      <c r="F2506" t="s">
        <v>148</v>
      </c>
      <c r="G2506" t="s">
        <v>2066</v>
      </c>
      <c r="H2506" t="s">
        <v>9745</v>
      </c>
      <c r="I2506" t="s">
        <v>9746</v>
      </c>
      <c r="J2506" t="s">
        <v>9747</v>
      </c>
    </row>
    <row r="2507" spans="1:10" x14ac:dyDescent="0.25">
      <c r="A2507" t="s">
        <v>128</v>
      </c>
      <c r="B2507" s="1">
        <v>45738</v>
      </c>
      <c r="C2507" t="s">
        <v>1430</v>
      </c>
      <c r="D2507" t="s">
        <v>8365</v>
      </c>
      <c r="E2507">
        <v>7</v>
      </c>
      <c r="F2507" t="s">
        <v>148</v>
      </c>
      <c r="G2507" t="s">
        <v>2066</v>
      </c>
      <c r="H2507" t="s">
        <v>9738</v>
      </c>
      <c r="I2507" t="s">
        <v>9739</v>
      </c>
      <c r="J2507" t="s">
        <v>9740</v>
      </c>
    </row>
    <row r="2508" spans="1:10" x14ac:dyDescent="0.25">
      <c r="A2508" t="s">
        <v>128</v>
      </c>
      <c r="B2508" s="1">
        <v>45738</v>
      </c>
      <c r="C2508" t="s">
        <v>1430</v>
      </c>
      <c r="D2508" t="s">
        <v>782</v>
      </c>
      <c r="E2508">
        <v>3.5</v>
      </c>
      <c r="F2508" t="s">
        <v>148</v>
      </c>
      <c r="G2508" t="s">
        <v>2066</v>
      </c>
      <c r="H2508" t="s">
        <v>9754</v>
      </c>
      <c r="I2508" t="s">
        <v>9755</v>
      </c>
      <c r="J2508" t="s">
        <v>9756</v>
      </c>
    </row>
    <row r="2509" spans="1:10" x14ac:dyDescent="0.25">
      <c r="A2509" t="s">
        <v>128</v>
      </c>
      <c r="B2509" s="1">
        <v>45738</v>
      </c>
      <c r="C2509" t="s">
        <v>1430</v>
      </c>
      <c r="D2509" t="s">
        <v>338</v>
      </c>
      <c r="E2509">
        <v>3.5</v>
      </c>
      <c r="F2509" t="s">
        <v>148</v>
      </c>
      <c r="G2509" t="s">
        <v>2066</v>
      </c>
      <c r="H2509" t="s">
        <v>9741</v>
      </c>
      <c r="I2509" t="s">
        <v>9742</v>
      </c>
      <c r="J2509" t="s">
        <v>9743</v>
      </c>
    </row>
    <row r="2510" spans="1:10" x14ac:dyDescent="0.25">
      <c r="A2510" t="s">
        <v>128</v>
      </c>
      <c r="B2510" s="1">
        <v>45738</v>
      </c>
      <c r="C2510" t="s">
        <v>1430</v>
      </c>
      <c r="D2510" t="s">
        <v>1474</v>
      </c>
      <c r="E2510">
        <v>3.5</v>
      </c>
      <c r="F2510" t="s">
        <v>148</v>
      </c>
      <c r="G2510" t="s">
        <v>2066</v>
      </c>
      <c r="H2510" t="s">
        <v>9748</v>
      </c>
      <c r="I2510" t="s">
        <v>9749</v>
      </c>
      <c r="J2510" t="s">
        <v>9750</v>
      </c>
    </row>
    <row r="2511" spans="1:10" x14ac:dyDescent="0.25">
      <c r="A2511" t="s">
        <v>128</v>
      </c>
      <c r="B2511" s="1">
        <v>45739</v>
      </c>
      <c r="C2511" t="s">
        <v>1430</v>
      </c>
      <c r="D2511" t="s">
        <v>9762</v>
      </c>
      <c r="E2511">
        <v>3.5</v>
      </c>
      <c r="F2511" t="s">
        <v>148</v>
      </c>
      <c r="G2511" t="s">
        <v>2067</v>
      </c>
      <c r="H2511" t="s">
        <v>9763</v>
      </c>
      <c r="I2511" t="s">
        <v>9764</v>
      </c>
      <c r="J2511" t="s">
        <v>9765</v>
      </c>
    </row>
    <row r="2512" spans="1:10" x14ac:dyDescent="0.25">
      <c r="A2512" t="s">
        <v>128</v>
      </c>
      <c r="B2512" s="1">
        <v>45739</v>
      </c>
      <c r="C2512" t="s">
        <v>1430</v>
      </c>
      <c r="D2512" t="s">
        <v>9769</v>
      </c>
      <c r="E2512">
        <v>3.5</v>
      </c>
      <c r="F2512" t="s">
        <v>148</v>
      </c>
      <c r="G2512" t="s">
        <v>2067</v>
      </c>
      <c r="H2512" t="s">
        <v>9770</v>
      </c>
      <c r="I2512" t="s">
        <v>9771</v>
      </c>
      <c r="J2512" t="s">
        <v>9772</v>
      </c>
    </row>
    <row r="2513" spans="1:10" x14ac:dyDescent="0.25">
      <c r="A2513" t="s">
        <v>128</v>
      </c>
      <c r="B2513" s="1">
        <v>45739</v>
      </c>
      <c r="C2513" t="s">
        <v>1430</v>
      </c>
      <c r="D2513" t="s">
        <v>491</v>
      </c>
      <c r="E2513">
        <v>3.5</v>
      </c>
      <c r="F2513" t="s">
        <v>148</v>
      </c>
      <c r="G2513" t="s">
        <v>2067</v>
      </c>
      <c r="H2513" t="s">
        <v>9760</v>
      </c>
      <c r="I2513" t="s">
        <v>8957</v>
      </c>
      <c r="J2513" t="s">
        <v>9761</v>
      </c>
    </row>
    <row r="2514" spans="1:10" x14ac:dyDescent="0.25">
      <c r="A2514" t="s">
        <v>128</v>
      </c>
      <c r="B2514" s="1">
        <v>45739</v>
      </c>
      <c r="C2514" t="s">
        <v>1430</v>
      </c>
      <c r="D2514" t="s">
        <v>5637</v>
      </c>
      <c r="E2514">
        <v>3.5</v>
      </c>
      <c r="F2514" t="s">
        <v>148</v>
      </c>
      <c r="G2514" t="s">
        <v>2067</v>
      </c>
      <c r="H2514" t="s">
        <v>9757</v>
      </c>
      <c r="I2514" t="s">
        <v>9758</v>
      </c>
      <c r="J2514" t="s">
        <v>9759</v>
      </c>
    </row>
    <row r="2515" spans="1:10" x14ac:dyDescent="0.25">
      <c r="A2515" t="s">
        <v>128</v>
      </c>
      <c r="B2515" s="1">
        <v>45739</v>
      </c>
      <c r="C2515" t="s">
        <v>1430</v>
      </c>
      <c r="D2515" t="s">
        <v>1636</v>
      </c>
      <c r="E2515">
        <v>0</v>
      </c>
      <c r="F2515" t="s">
        <v>148</v>
      </c>
      <c r="G2515" t="s">
        <v>2067</v>
      </c>
      <c r="H2515" t="s">
        <v>9766</v>
      </c>
      <c r="I2515" t="s">
        <v>9767</v>
      </c>
      <c r="J2515" t="s">
        <v>9768</v>
      </c>
    </row>
    <row r="2516" spans="1:10" x14ac:dyDescent="0.25">
      <c r="A2516" t="s">
        <v>128</v>
      </c>
      <c r="B2516" s="1">
        <v>45736</v>
      </c>
      <c r="C2516" t="s">
        <v>1718</v>
      </c>
      <c r="D2516" t="s">
        <v>843</v>
      </c>
      <c r="E2516">
        <v>3.5</v>
      </c>
      <c r="F2516" t="s">
        <v>153</v>
      </c>
      <c r="G2516" t="s">
        <v>2068</v>
      </c>
      <c r="H2516" t="s">
        <v>9794</v>
      </c>
      <c r="I2516" t="s">
        <v>9789</v>
      </c>
      <c r="J2516" t="s">
        <v>9795</v>
      </c>
    </row>
    <row r="2517" spans="1:10" x14ac:dyDescent="0.25">
      <c r="A2517" t="s">
        <v>128</v>
      </c>
      <c r="B2517" s="1">
        <v>45736</v>
      </c>
      <c r="C2517" t="s">
        <v>1718</v>
      </c>
      <c r="D2517" t="s">
        <v>753</v>
      </c>
      <c r="E2517">
        <v>3.5</v>
      </c>
      <c r="F2517" t="s">
        <v>153</v>
      </c>
      <c r="G2517" t="s">
        <v>2068</v>
      </c>
      <c r="H2517" t="s">
        <v>9779</v>
      </c>
      <c r="I2517" t="s">
        <v>9780</v>
      </c>
      <c r="J2517" t="s">
        <v>9781</v>
      </c>
    </row>
    <row r="2518" spans="1:10" x14ac:dyDescent="0.25">
      <c r="A2518" t="s">
        <v>128</v>
      </c>
      <c r="B2518" s="1">
        <v>45736</v>
      </c>
      <c r="C2518" t="s">
        <v>1718</v>
      </c>
      <c r="D2518" t="s">
        <v>1513</v>
      </c>
      <c r="E2518">
        <v>3.5</v>
      </c>
      <c r="F2518" t="s">
        <v>153</v>
      </c>
      <c r="G2518" t="s">
        <v>2068</v>
      </c>
      <c r="H2518" t="s">
        <v>9791</v>
      </c>
      <c r="I2518" t="s">
        <v>9792</v>
      </c>
      <c r="J2518" t="s">
        <v>9793</v>
      </c>
    </row>
    <row r="2519" spans="1:10" x14ac:dyDescent="0.25">
      <c r="A2519" t="s">
        <v>128</v>
      </c>
      <c r="B2519" s="1">
        <v>45736</v>
      </c>
      <c r="C2519" t="s">
        <v>1718</v>
      </c>
      <c r="D2519" t="s">
        <v>9773</v>
      </c>
      <c r="E2519">
        <v>3.5</v>
      </c>
      <c r="F2519" t="s">
        <v>153</v>
      </c>
      <c r="G2519" t="s">
        <v>2068</v>
      </c>
      <c r="H2519" t="s">
        <v>9774</v>
      </c>
      <c r="I2519" t="s">
        <v>9775</v>
      </c>
      <c r="J2519" t="s">
        <v>9776</v>
      </c>
    </row>
    <row r="2520" spans="1:10" x14ac:dyDescent="0.25">
      <c r="A2520" t="s">
        <v>128</v>
      </c>
      <c r="B2520" s="1">
        <v>45736</v>
      </c>
      <c r="C2520" t="s">
        <v>1718</v>
      </c>
      <c r="D2520" t="s">
        <v>864</v>
      </c>
      <c r="E2520">
        <v>3.5</v>
      </c>
      <c r="F2520" t="s">
        <v>153</v>
      </c>
      <c r="G2520" t="s">
        <v>2068</v>
      </c>
      <c r="H2520" t="s">
        <v>9777</v>
      </c>
      <c r="I2520" t="s">
        <v>9778</v>
      </c>
      <c r="J2520" t="s">
        <v>7786</v>
      </c>
    </row>
    <row r="2521" spans="1:10" x14ac:dyDescent="0.25">
      <c r="A2521" t="s">
        <v>128</v>
      </c>
      <c r="B2521" s="1">
        <v>45736</v>
      </c>
      <c r="C2521" t="s">
        <v>1718</v>
      </c>
      <c r="D2521" t="s">
        <v>312</v>
      </c>
      <c r="E2521">
        <v>3.5</v>
      </c>
      <c r="F2521" t="s">
        <v>153</v>
      </c>
      <c r="G2521" t="s">
        <v>2068</v>
      </c>
      <c r="H2521" t="s">
        <v>9788</v>
      </c>
      <c r="I2521" t="s">
        <v>9789</v>
      </c>
      <c r="J2521" t="s">
        <v>9790</v>
      </c>
    </row>
    <row r="2522" spans="1:10" x14ac:dyDescent="0.25">
      <c r="A2522" t="s">
        <v>128</v>
      </c>
      <c r="B2522" s="1">
        <v>45736</v>
      </c>
      <c r="C2522" t="s">
        <v>1718</v>
      </c>
      <c r="D2522" t="s">
        <v>447</v>
      </c>
      <c r="E2522">
        <v>3.5</v>
      </c>
      <c r="F2522" t="s">
        <v>153</v>
      </c>
      <c r="G2522" t="s">
        <v>2068</v>
      </c>
      <c r="H2522" t="s">
        <v>9785</v>
      </c>
      <c r="I2522" t="s">
        <v>9786</v>
      </c>
      <c r="J2522" t="s">
        <v>9787</v>
      </c>
    </row>
    <row r="2523" spans="1:10" x14ac:dyDescent="0.25">
      <c r="A2523" t="s">
        <v>128</v>
      </c>
      <c r="B2523" s="1">
        <v>45736</v>
      </c>
      <c r="C2523" t="s">
        <v>1718</v>
      </c>
      <c r="D2523" t="s">
        <v>423</v>
      </c>
      <c r="E2523">
        <v>3.5</v>
      </c>
      <c r="F2523" t="s">
        <v>153</v>
      </c>
      <c r="G2523" t="s">
        <v>2068</v>
      </c>
      <c r="H2523" t="s">
        <v>9782</v>
      </c>
      <c r="I2523" t="s">
        <v>9783</v>
      </c>
      <c r="J2523" t="s">
        <v>9784</v>
      </c>
    </row>
    <row r="2524" spans="1:10" x14ac:dyDescent="0.25">
      <c r="A2524" t="s">
        <v>128</v>
      </c>
      <c r="B2524" s="1">
        <v>45733</v>
      </c>
      <c r="C2524" t="s">
        <v>249</v>
      </c>
      <c r="D2524" t="s">
        <v>268</v>
      </c>
      <c r="E2524">
        <v>3.5</v>
      </c>
      <c r="F2524" t="s">
        <v>196</v>
      </c>
      <c r="G2524" t="s">
        <v>2069</v>
      </c>
      <c r="H2524" t="s">
        <v>9810</v>
      </c>
      <c r="I2524" t="s">
        <v>9811</v>
      </c>
      <c r="J2524" t="s">
        <v>9812</v>
      </c>
    </row>
    <row r="2525" spans="1:10" x14ac:dyDescent="0.25">
      <c r="A2525" t="s">
        <v>128</v>
      </c>
      <c r="B2525" s="1">
        <v>45733</v>
      </c>
      <c r="C2525" t="s">
        <v>249</v>
      </c>
      <c r="D2525" t="s">
        <v>703</v>
      </c>
      <c r="E2525">
        <v>3.5</v>
      </c>
      <c r="F2525" t="s">
        <v>196</v>
      </c>
      <c r="G2525" t="s">
        <v>2069</v>
      </c>
      <c r="H2525" t="s">
        <v>9807</v>
      </c>
      <c r="I2525" t="s">
        <v>9808</v>
      </c>
      <c r="J2525" t="s">
        <v>9809</v>
      </c>
    </row>
    <row r="2526" spans="1:10" x14ac:dyDescent="0.25">
      <c r="A2526" t="s">
        <v>128</v>
      </c>
      <c r="B2526" s="1">
        <v>45733</v>
      </c>
      <c r="C2526" t="s">
        <v>249</v>
      </c>
      <c r="D2526" t="s">
        <v>308</v>
      </c>
      <c r="E2526">
        <v>3.5</v>
      </c>
      <c r="F2526" t="s">
        <v>196</v>
      </c>
      <c r="G2526" t="s">
        <v>2069</v>
      </c>
      <c r="H2526" t="s">
        <v>8051</v>
      </c>
      <c r="I2526" t="s">
        <v>9799</v>
      </c>
      <c r="J2526" t="s">
        <v>9800</v>
      </c>
    </row>
    <row r="2527" spans="1:10" x14ac:dyDescent="0.25">
      <c r="A2527" t="s">
        <v>128</v>
      </c>
      <c r="B2527" s="1">
        <v>45733</v>
      </c>
      <c r="C2527" t="s">
        <v>249</v>
      </c>
      <c r="D2527" t="s">
        <v>1614</v>
      </c>
      <c r="E2527">
        <v>3.5</v>
      </c>
      <c r="F2527" t="s">
        <v>196</v>
      </c>
      <c r="G2527" t="s">
        <v>2069</v>
      </c>
      <c r="H2527" t="s">
        <v>9804</v>
      </c>
      <c r="I2527" t="s">
        <v>9805</v>
      </c>
      <c r="J2527" t="s">
        <v>9806</v>
      </c>
    </row>
    <row r="2528" spans="1:10" x14ac:dyDescent="0.25">
      <c r="A2528" t="s">
        <v>128</v>
      </c>
      <c r="B2528" s="1">
        <v>45733</v>
      </c>
      <c r="C2528" t="s">
        <v>249</v>
      </c>
      <c r="D2528" t="s">
        <v>6340</v>
      </c>
      <c r="E2528">
        <v>3.5</v>
      </c>
      <c r="F2528" t="s">
        <v>196</v>
      </c>
      <c r="G2528" t="s">
        <v>2069</v>
      </c>
      <c r="H2528" t="s">
        <v>9801</v>
      </c>
      <c r="I2528" t="s">
        <v>9802</v>
      </c>
      <c r="J2528" t="s">
        <v>9803</v>
      </c>
    </row>
    <row r="2529" spans="1:10" x14ac:dyDescent="0.25">
      <c r="A2529" t="s">
        <v>128</v>
      </c>
      <c r="B2529" s="1">
        <v>45733</v>
      </c>
      <c r="C2529" t="s">
        <v>249</v>
      </c>
      <c r="D2529" t="s">
        <v>470</v>
      </c>
      <c r="E2529">
        <v>3.5</v>
      </c>
      <c r="F2529" t="s">
        <v>196</v>
      </c>
      <c r="G2529" t="s">
        <v>2069</v>
      </c>
      <c r="H2529" t="s">
        <v>9813</v>
      </c>
      <c r="I2529" t="s">
        <v>9814</v>
      </c>
      <c r="J2529" t="s">
        <v>9815</v>
      </c>
    </row>
    <row r="2530" spans="1:10" x14ac:dyDescent="0.25">
      <c r="A2530" t="s">
        <v>128</v>
      </c>
      <c r="B2530" s="1">
        <v>45733</v>
      </c>
      <c r="C2530" t="s">
        <v>249</v>
      </c>
      <c r="D2530" t="s">
        <v>860</v>
      </c>
      <c r="E2530">
        <v>3.5</v>
      </c>
      <c r="F2530" t="s">
        <v>196</v>
      </c>
      <c r="G2530" t="s">
        <v>2069</v>
      </c>
      <c r="H2530" t="s">
        <v>9796</v>
      </c>
      <c r="I2530" t="s">
        <v>9797</v>
      </c>
      <c r="J2530" t="s">
        <v>9798</v>
      </c>
    </row>
    <row r="2531" spans="1:10" x14ac:dyDescent="0.25">
      <c r="A2531" t="s">
        <v>128</v>
      </c>
      <c r="B2531" s="1">
        <v>45736</v>
      </c>
      <c r="C2531" t="s">
        <v>249</v>
      </c>
      <c r="D2531" t="s">
        <v>803</v>
      </c>
      <c r="E2531">
        <v>3.5</v>
      </c>
      <c r="F2531" t="s">
        <v>196</v>
      </c>
      <c r="G2531" t="s">
        <v>2070</v>
      </c>
      <c r="H2531" t="s">
        <v>9833</v>
      </c>
      <c r="I2531" t="s">
        <v>9834</v>
      </c>
      <c r="J2531" t="s">
        <v>9835</v>
      </c>
    </row>
    <row r="2532" spans="1:10" x14ac:dyDescent="0.25">
      <c r="A2532" t="s">
        <v>128</v>
      </c>
      <c r="B2532" s="1">
        <v>45736</v>
      </c>
      <c r="C2532" t="s">
        <v>249</v>
      </c>
      <c r="D2532" t="s">
        <v>733</v>
      </c>
      <c r="E2532">
        <v>3.5</v>
      </c>
      <c r="F2532" t="s">
        <v>196</v>
      </c>
      <c r="G2532" t="s">
        <v>2070</v>
      </c>
      <c r="H2532" t="s">
        <v>9831</v>
      </c>
      <c r="I2532" t="s">
        <v>9825</v>
      </c>
      <c r="J2532" t="s">
        <v>9832</v>
      </c>
    </row>
    <row r="2533" spans="1:10" x14ac:dyDescent="0.25">
      <c r="A2533" t="s">
        <v>128</v>
      </c>
      <c r="B2533" s="1">
        <v>45736</v>
      </c>
      <c r="C2533" t="s">
        <v>249</v>
      </c>
      <c r="D2533" t="s">
        <v>577</v>
      </c>
      <c r="E2533">
        <v>3.5</v>
      </c>
      <c r="F2533" t="s">
        <v>196</v>
      </c>
      <c r="G2533" t="s">
        <v>2070</v>
      </c>
      <c r="H2533" t="s">
        <v>9824</v>
      </c>
      <c r="I2533" t="s">
        <v>9825</v>
      </c>
      <c r="J2533" t="s">
        <v>9826</v>
      </c>
    </row>
    <row r="2534" spans="1:10" x14ac:dyDescent="0.25">
      <c r="A2534" t="s">
        <v>128</v>
      </c>
      <c r="B2534" s="1">
        <v>45736</v>
      </c>
      <c r="C2534" t="s">
        <v>249</v>
      </c>
      <c r="D2534" t="s">
        <v>587</v>
      </c>
      <c r="E2534">
        <v>3.5</v>
      </c>
      <c r="F2534" t="s">
        <v>196</v>
      </c>
      <c r="G2534" t="s">
        <v>2070</v>
      </c>
      <c r="H2534" t="s">
        <v>9821</v>
      </c>
      <c r="I2534" t="s">
        <v>9822</v>
      </c>
      <c r="J2534" t="s">
        <v>9823</v>
      </c>
    </row>
    <row r="2535" spans="1:10" x14ac:dyDescent="0.25">
      <c r="A2535" t="s">
        <v>128</v>
      </c>
      <c r="B2535" s="1">
        <v>45736</v>
      </c>
      <c r="C2535" t="s">
        <v>249</v>
      </c>
      <c r="D2535" t="s">
        <v>777</v>
      </c>
      <c r="E2535">
        <v>3.5</v>
      </c>
      <c r="F2535" t="s">
        <v>196</v>
      </c>
      <c r="G2535" t="s">
        <v>2070</v>
      </c>
      <c r="H2535" t="s">
        <v>7784</v>
      </c>
      <c r="I2535" t="s">
        <v>9819</v>
      </c>
      <c r="J2535" t="s">
        <v>9820</v>
      </c>
    </row>
    <row r="2536" spans="1:10" x14ac:dyDescent="0.25">
      <c r="A2536" t="s">
        <v>128</v>
      </c>
      <c r="B2536" s="1">
        <v>45736</v>
      </c>
      <c r="C2536" t="s">
        <v>249</v>
      </c>
      <c r="D2536" t="s">
        <v>2996</v>
      </c>
      <c r="E2536">
        <v>3.5</v>
      </c>
      <c r="F2536" t="s">
        <v>196</v>
      </c>
      <c r="G2536" t="s">
        <v>2070</v>
      </c>
      <c r="H2536" t="s">
        <v>9836</v>
      </c>
      <c r="I2536" t="s">
        <v>9837</v>
      </c>
      <c r="J2536" t="s">
        <v>9838</v>
      </c>
    </row>
    <row r="2537" spans="1:10" x14ac:dyDescent="0.25">
      <c r="A2537" t="s">
        <v>128</v>
      </c>
      <c r="B2537" s="1">
        <v>45736</v>
      </c>
      <c r="C2537" t="s">
        <v>249</v>
      </c>
      <c r="D2537" t="s">
        <v>9827</v>
      </c>
      <c r="E2537">
        <v>3.5</v>
      </c>
      <c r="F2537" t="s">
        <v>196</v>
      </c>
      <c r="G2537" t="s">
        <v>2070</v>
      </c>
      <c r="H2537" t="s">
        <v>9828</v>
      </c>
      <c r="I2537" t="s">
        <v>9829</v>
      </c>
      <c r="J2537" t="s">
        <v>9830</v>
      </c>
    </row>
    <row r="2538" spans="1:10" x14ac:dyDescent="0.25">
      <c r="A2538" t="s">
        <v>128</v>
      </c>
      <c r="B2538" s="1">
        <v>45736</v>
      </c>
      <c r="C2538" t="s">
        <v>249</v>
      </c>
      <c r="D2538" t="s">
        <v>1642</v>
      </c>
      <c r="E2538">
        <v>3.5</v>
      </c>
      <c r="F2538" t="s">
        <v>196</v>
      </c>
      <c r="G2538" t="s">
        <v>2070</v>
      </c>
      <c r="H2538" t="s">
        <v>9816</v>
      </c>
      <c r="I2538" t="s">
        <v>9817</v>
      </c>
      <c r="J2538" t="s">
        <v>9818</v>
      </c>
    </row>
    <row r="2539" spans="1:10" x14ac:dyDescent="0.25">
      <c r="A2539" t="s">
        <v>128</v>
      </c>
      <c r="B2539" s="1">
        <v>45737</v>
      </c>
      <c r="C2539" t="s">
        <v>249</v>
      </c>
      <c r="D2539" t="s">
        <v>4446</v>
      </c>
      <c r="E2539">
        <v>3.5</v>
      </c>
      <c r="F2539" t="s">
        <v>196</v>
      </c>
      <c r="G2539" t="s">
        <v>2071</v>
      </c>
      <c r="H2539" t="s">
        <v>9846</v>
      </c>
      <c r="I2539" t="s">
        <v>9852</v>
      </c>
      <c r="J2539" t="s">
        <v>9853</v>
      </c>
    </row>
    <row r="2540" spans="1:10" x14ac:dyDescent="0.25">
      <c r="A2540" t="s">
        <v>128</v>
      </c>
      <c r="B2540" s="1">
        <v>45737</v>
      </c>
      <c r="C2540" t="s">
        <v>249</v>
      </c>
      <c r="D2540" t="s">
        <v>9857</v>
      </c>
      <c r="E2540">
        <v>3.5</v>
      </c>
      <c r="F2540" t="s">
        <v>196</v>
      </c>
      <c r="G2540" t="s">
        <v>2071</v>
      </c>
      <c r="H2540" t="s">
        <v>9858</v>
      </c>
      <c r="I2540" t="s">
        <v>9859</v>
      </c>
      <c r="J2540" t="s">
        <v>9860</v>
      </c>
    </row>
    <row r="2541" spans="1:10" x14ac:dyDescent="0.25">
      <c r="A2541" t="s">
        <v>128</v>
      </c>
      <c r="B2541" s="1">
        <v>45737</v>
      </c>
      <c r="C2541" t="s">
        <v>249</v>
      </c>
      <c r="D2541" t="s">
        <v>607</v>
      </c>
      <c r="E2541">
        <v>3.5</v>
      </c>
      <c r="F2541" t="s">
        <v>196</v>
      </c>
      <c r="G2541" t="s">
        <v>2071</v>
      </c>
      <c r="H2541" t="s">
        <v>9849</v>
      </c>
      <c r="I2541" t="s">
        <v>9850</v>
      </c>
      <c r="J2541" t="s">
        <v>9851</v>
      </c>
    </row>
    <row r="2542" spans="1:10" x14ac:dyDescent="0.25">
      <c r="A2542" t="s">
        <v>128</v>
      </c>
      <c r="B2542" s="1">
        <v>45737</v>
      </c>
      <c r="C2542" t="s">
        <v>249</v>
      </c>
      <c r="D2542" t="s">
        <v>9839</v>
      </c>
      <c r="E2542">
        <v>0</v>
      </c>
      <c r="F2542" t="s">
        <v>196</v>
      </c>
      <c r="G2542" t="s">
        <v>2071</v>
      </c>
      <c r="H2542" t="s">
        <v>9840</v>
      </c>
      <c r="I2542" t="s">
        <v>9841</v>
      </c>
      <c r="J2542" t="s">
        <v>9842</v>
      </c>
    </row>
    <row r="2543" spans="1:10" x14ac:dyDescent="0.25">
      <c r="A2543" t="s">
        <v>128</v>
      </c>
      <c r="B2543" s="1">
        <v>45737</v>
      </c>
      <c r="C2543" t="s">
        <v>249</v>
      </c>
      <c r="D2543" t="s">
        <v>493</v>
      </c>
      <c r="E2543">
        <v>3.5</v>
      </c>
      <c r="F2543" t="s">
        <v>196</v>
      </c>
      <c r="G2543" t="s">
        <v>2071</v>
      </c>
      <c r="H2543" t="s">
        <v>9854</v>
      </c>
      <c r="I2543" t="s">
        <v>9855</v>
      </c>
      <c r="J2543" t="s">
        <v>9856</v>
      </c>
    </row>
    <row r="2544" spans="1:10" x14ac:dyDescent="0.25">
      <c r="A2544" t="s">
        <v>128</v>
      </c>
      <c r="B2544" s="1">
        <v>45737</v>
      </c>
      <c r="C2544" t="s">
        <v>249</v>
      </c>
      <c r="D2544" t="s">
        <v>5925</v>
      </c>
      <c r="E2544">
        <v>3.5</v>
      </c>
      <c r="F2544" t="s">
        <v>196</v>
      </c>
      <c r="G2544" t="s">
        <v>2071</v>
      </c>
      <c r="H2544" t="s">
        <v>9843</v>
      </c>
      <c r="I2544" t="s">
        <v>9844</v>
      </c>
      <c r="J2544" t="s">
        <v>9845</v>
      </c>
    </row>
    <row r="2545" spans="1:10" x14ac:dyDescent="0.25">
      <c r="A2545" t="s">
        <v>128</v>
      </c>
      <c r="B2545" s="1">
        <v>45737</v>
      </c>
      <c r="C2545" t="s">
        <v>249</v>
      </c>
      <c r="D2545" t="s">
        <v>484</v>
      </c>
      <c r="E2545">
        <v>3.5</v>
      </c>
      <c r="F2545" t="s">
        <v>196</v>
      </c>
      <c r="G2545" t="s">
        <v>2071</v>
      </c>
      <c r="H2545" t="s">
        <v>9846</v>
      </c>
      <c r="I2545" t="s">
        <v>9847</v>
      </c>
      <c r="J2545" t="s">
        <v>9848</v>
      </c>
    </row>
    <row r="2546" spans="1:10" x14ac:dyDescent="0.25">
      <c r="A2546" t="s">
        <v>128</v>
      </c>
      <c r="B2546" s="1">
        <v>45738</v>
      </c>
      <c r="C2546" t="s">
        <v>249</v>
      </c>
      <c r="D2546" t="s">
        <v>9885</v>
      </c>
      <c r="E2546">
        <v>3.5</v>
      </c>
      <c r="F2546" t="s">
        <v>196</v>
      </c>
      <c r="G2546" t="s">
        <v>2072</v>
      </c>
      <c r="H2546" t="s">
        <v>9886</v>
      </c>
      <c r="I2546" t="s">
        <v>9887</v>
      </c>
      <c r="J2546" t="s">
        <v>9888</v>
      </c>
    </row>
    <row r="2547" spans="1:10" x14ac:dyDescent="0.25">
      <c r="A2547" t="s">
        <v>128</v>
      </c>
      <c r="B2547" s="1">
        <v>45738</v>
      </c>
      <c r="C2547" t="s">
        <v>249</v>
      </c>
      <c r="D2547" t="s">
        <v>1534</v>
      </c>
      <c r="E2547">
        <v>3.5</v>
      </c>
      <c r="F2547" t="s">
        <v>196</v>
      </c>
      <c r="G2547" t="s">
        <v>2072</v>
      </c>
      <c r="H2547" t="s">
        <v>9861</v>
      </c>
      <c r="I2547" t="s">
        <v>9862</v>
      </c>
      <c r="J2547" t="s">
        <v>9863</v>
      </c>
    </row>
    <row r="2548" spans="1:10" x14ac:dyDescent="0.25">
      <c r="A2548" t="s">
        <v>128</v>
      </c>
      <c r="B2548" s="1">
        <v>45738</v>
      </c>
      <c r="C2548" t="s">
        <v>249</v>
      </c>
      <c r="D2548" t="s">
        <v>873</v>
      </c>
      <c r="E2548">
        <v>3.5</v>
      </c>
      <c r="F2548" t="s">
        <v>196</v>
      </c>
      <c r="G2548" t="s">
        <v>2072</v>
      </c>
      <c r="H2548" t="s">
        <v>9870</v>
      </c>
      <c r="I2548" t="s">
        <v>9871</v>
      </c>
      <c r="J2548" t="s">
        <v>9872</v>
      </c>
    </row>
    <row r="2549" spans="1:10" x14ac:dyDescent="0.25">
      <c r="A2549" t="s">
        <v>128</v>
      </c>
      <c r="B2549" s="1">
        <v>45738</v>
      </c>
      <c r="C2549" t="s">
        <v>249</v>
      </c>
      <c r="D2549" t="s">
        <v>1522</v>
      </c>
      <c r="E2549">
        <v>3.5</v>
      </c>
      <c r="F2549" t="s">
        <v>196</v>
      </c>
      <c r="G2549" t="s">
        <v>2072</v>
      </c>
      <c r="H2549" t="s">
        <v>9879</v>
      </c>
      <c r="I2549" t="s">
        <v>9880</v>
      </c>
      <c r="J2549" t="s">
        <v>9881</v>
      </c>
    </row>
    <row r="2550" spans="1:10" x14ac:dyDescent="0.25">
      <c r="A2550" t="s">
        <v>128</v>
      </c>
      <c r="B2550" s="1">
        <v>45738</v>
      </c>
      <c r="C2550" t="s">
        <v>249</v>
      </c>
      <c r="D2550" t="s">
        <v>3042</v>
      </c>
      <c r="E2550">
        <v>3.5</v>
      </c>
      <c r="F2550" t="s">
        <v>196</v>
      </c>
      <c r="G2550" t="s">
        <v>2072</v>
      </c>
      <c r="H2550" t="s">
        <v>9874</v>
      </c>
      <c r="I2550" t="s">
        <v>9877</v>
      </c>
      <c r="J2550" t="s">
        <v>9878</v>
      </c>
    </row>
    <row r="2551" spans="1:10" x14ac:dyDescent="0.25">
      <c r="A2551" t="s">
        <v>128</v>
      </c>
      <c r="B2551" s="1">
        <v>45738</v>
      </c>
      <c r="C2551" t="s">
        <v>249</v>
      </c>
      <c r="D2551" t="s">
        <v>4672</v>
      </c>
      <c r="E2551">
        <v>3.5</v>
      </c>
      <c r="F2551" t="s">
        <v>196</v>
      </c>
      <c r="G2551" t="s">
        <v>2072</v>
      </c>
      <c r="H2551" t="s">
        <v>9867</v>
      </c>
      <c r="I2551" t="s">
        <v>9868</v>
      </c>
      <c r="J2551" t="s">
        <v>9869</v>
      </c>
    </row>
    <row r="2552" spans="1:10" x14ac:dyDescent="0.25">
      <c r="A2552" t="s">
        <v>128</v>
      </c>
      <c r="B2552" s="1">
        <v>45738</v>
      </c>
      <c r="C2552" t="s">
        <v>249</v>
      </c>
      <c r="D2552" t="s">
        <v>400</v>
      </c>
      <c r="E2552">
        <v>3.5</v>
      </c>
      <c r="F2552" t="s">
        <v>196</v>
      </c>
      <c r="G2552" t="s">
        <v>2072</v>
      </c>
      <c r="H2552" t="s">
        <v>9882</v>
      </c>
      <c r="I2552" t="s">
        <v>9883</v>
      </c>
      <c r="J2552" t="s">
        <v>9884</v>
      </c>
    </row>
    <row r="2553" spans="1:10" x14ac:dyDescent="0.25">
      <c r="A2553" t="s">
        <v>128</v>
      </c>
      <c r="B2553" s="1">
        <v>45738</v>
      </c>
      <c r="C2553" t="s">
        <v>249</v>
      </c>
      <c r="D2553" t="s">
        <v>921</v>
      </c>
      <c r="E2553">
        <v>3.5</v>
      </c>
      <c r="F2553" t="s">
        <v>196</v>
      </c>
      <c r="G2553" t="s">
        <v>2072</v>
      </c>
      <c r="H2553" t="s">
        <v>9864</v>
      </c>
      <c r="I2553" t="s">
        <v>9865</v>
      </c>
      <c r="J2553" t="s">
        <v>9866</v>
      </c>
    </row>
    <row r="2554" spans="1:10" x14ac:dyDescent="0.25">
      <c r="A2554" t="s">
        <v>128</v>
      </c>
      <c r="B2554" s="1">
        <v>45738</v>
      </c>
      <c r="C2554" t="s">
        <v>249</v>
      </c>
      <c r="D2554" t="s">
        <v>9873</v>
      </c>
      <c r="E2554">
        <v>3.5</v>
      </c>
      <c r="F2554" t="s">
        <v>196</v>
      </c>
      <c r="G2554" t="s">
        <v>2072</v>
      </c>
      <c r="H2554" t="s">
        <v>9874</v>
      </c>
      <c r="I2554" t="s">
        <v>9875</v>
      </c>
      <c r="J2554" t="s">
        <v>9876</v>
      </c>
    </row>
    <row r="2555" spans="1:10" x14ac:dyDescent="0.25">
      <c r="A2555" t="s">
        <v>128</v>
      </c>
      <c r="B2555" s="1">
        <v>45739</v>
      </c>
      <c r="C2555" t="s">
        <v>249</v>
      </c>
      <c r="D2555" t="s">
        <v>9896</v>
      </c>
      <c r="E2555">
        <v>7</v>
      </c>
      <c r="F2555" t="s">
        <v>196</v>
      </c>
      <c r="G2555" t="s">
        <v>2073</v>
      </c>
      <c r="H2555" t="s">
        <v>9897</v>
      </c>
      <c r="I2555" t="s">
        <v>9898</v>
      </c>
      <c r="J2555" t="s">
        <v>9898</v>
      </c>
    </row>
    <row r="2556" spans="1:10" x14ac:dyDescent="0.25">
      <c r="A2556" t="s">
        <v>128</v>
      </c>
      <c r="B2556" s="1">
        <v>45739</v>
      </c>
      <c r="C2556" t="s">
        <v>249</v>
      </c>
      <c r="D2556" t="s">
        <v>9903</v>
      </c>
      <c r="E2556">
        <v>3.5</v>
      </c>
      <c r="F2556" t="s">
        <v>196</v>
      </c>
      <c r="G2556" t="s">
        <v>2073</v>
      </c>
      <c r="H2556" t="s">
        <v>9904</v>
      </c>
      <c r="I2556" t="s">
        <v>9905</v>
      </c>
      <c r="J2556" t="s">
        <v>9906</v>
      </c>
    </row>
    <row r="2557" spans="1:10" x14ac:dyDescent="0.25">
      <c r="A2557" t="s">
        <v>128</v>
      </c>
      <c r="B2557" s="1">
        <v>45739</v>
      </c>
      <c r="C2557" t="s">
        <v>249</v>
      </c>
      <c r="D2557" t="s">
        <v>9913</v>
      </c>
      <c r="E2557">
        <v>3.5</v>
      </c>
      <c r="F2557" t="s">
        <v>196</v>
      </c>
      <c r="G2557" t="s">
        <v>2073</v>
      </c>
      <c r="H2557" t="s">
        <v>9914</v>
      </c>
      <c r="I2557" t="s">
        <v>9915</v>
      </c>
      <c r="J2557" t="s">
        <v>9916</v>
      </c>
    </row>
    <row r="2558" spans="1:10" x14ac:dyDescent="0.25">
      <c r="A2558" t="s">
        <v>128</v>
      </c>
      <c r="B2558" s="1">
        <v>45739</v>
      </c>
      <c r="C2558" t="s">
        <v>249</v>
      </c>
      <c r="D2558" t="s">
        <v>9899</v>
      </c>
      <c r="E2558">
        <v>3.5</v>
      </c>
      <c r="F2558" t="s">
        <v>196</v>
      </c>
      <c r="G2558" t="s">
        <v>2073</v>
      </c>
      <c r="H2558" t="s">
        <v>9900</v>
      </c>
      <c r="I2558" t="s">
        <v>9901</v>
      </c>
      <c r="J2558" t="s">
        <v>9902</v>
      </c>
    </row>
    <row r="2559" spans="1:10" x14ac:dyDescent="0.25">
      <c r="A2559" t="s">
        <v>128</v>
      </c>
      <c r="B2559" s="1">
        <v>45739</v>
      </c>
      <c r="C2559" t="s">
        <v>249</v>
      </c>
      <c r="D2559" t="s">
        <v>9892</v>
      </c>
      <c r="E2559">
        <v>3.5</v>
      </c>
      <c r="F2559" t="s">
        <v>196</v>
      </c>
      <c r="G2559" t="s">
        <v>2073</v>
      </c>
      <c r="H2559" t="s">
        <v>9893</v>
      </c>
      <c r="I2559" t="s">
        <v>9894</v>
      </c>
      <c r="J2559" t="s">
        <v>9895</v>
      </c>
    </row>
    <row r="2560" spans="1:10" x14ac:dyDescent="0.25">
      <c r="A2560" t="s">
        <v>128</v>
      </c>
      <c r="B2560" s="1">
        <v>45739</v>
      </c>
      <c r="C2560" t="s">
        <v>249</v>
      </c>
      <c r="D2560" t="s">
        <v>6354</v>
      </c>
      <c r="E2560">
        <v>3.5</v>
      </c>
      <c r="F2560" t="s">
        <v>196</v>
      </c>
      <c r="G2560" t="s">
        <v>2073</v>
      </c>
      <c r="H2560" t="s">
        <v>9889</v>
      </c>
      <c r="I2560" t="s">
        <v>9890</v>
      </c>
      <c r="J2560" t="s">
        <v>9891</v>
      </c>
    </row>
    <row r="2561" spans="1:10" x14ac:dyDescent="0.25">
      <c r="A2561" t="s">
        <v>128</v>
      </c>
      <c r="B2561" s="1">
        <v>45739</v>
      </c>
      <c r="C2561" t="s">
        <v>249</v>
      </c>
      <c r="D2561" t="s">
        <v>5935</v>
      </c>
      <c r="E2561">
        <v>3.5</v>
      </c>
      <c r="F2561" t="s">
        <v>196</v>
      </c>
      <c r="G2561" t="s">
        <v>2073</v>
      </c>
      <c r="H2561" t="s">
        <v>9907</v>
      </c>
      <c r="I2561" t="s">
        <v>9908</v>
      </c>
      <c r="J2561" t="s">
        <v>9909</v>
      </c>
    </row>
    <row r="2562" spans="1:10" x14ac:dyDescent="0.25">
      <c r="A2562" t="s">
        <v>128</v>
      </c>
      <c r="B2562" s="1">
        <v>45739</v>
      </c>
      <c r="C2562" t="s">
        <v>249</v>
      </c>
      <c r="D2562" t="s">
        <v>1515</v>
      </c>
      <c r="E2562">
        <v>3.5</v>
      </c>
      <c r="F2562" t="s">
        <v>196</v>
      </c>
      <c r="G2562" t="s">
        <v>2073</v>
      </c>
      <c r="H2562" t="s">
        <v>9910</v>
      </c>
      <c r="I2562" t="s">
        <v>9911</v>
      </c>
      <c r="J2562" t="s">
        <v>9912</v>
      </c>
    </row>
    <row r="2563" spans="1:10" x14ac:dyDescent="0.25">
      <c r="A2563" t="s">
        <v>128</v>
      </c>
      <c r="B2563" s="1">
        <v>45733</v>
      </c>
      <c r="C2563" t="s">
        <v>217</v>
      </c>
      <c r="D2563" t="s">
        <v>6245</v>
      </c>
      <c r="E2563">
        <v>3.5</v>
      </c>
      <c r="F2563" t="s">
        <v>144</v>
      </c>
      <c r="G2563" t="s">
        <v>2075</v>
      </c>
      <c r="H2563" t="s">
        <v>9920</v>
      </c>
      <c r="I2563" t="s">
        <v>9921</v>
      </c>
      <c r="J2563" t="s">
        <v>9922</v>
      </c>
    </row>
    <row r="2564" spans="1:10" x14ac:dyDescent="0.25">
      <c r="A2564" t="s">
        <v>128</v>
      </c>
      <c r="B2564" s="1">
        <v>45733</v>
      </c>
      <c r="C2564" t="s">
        <v>217</v>
      </c>
      <c r="D2564" t="s">
        <v>9939</v>
      </c>
      <c r="E2564">
        <v>3.5</v>
      </c>
      <c r="F2564" t="s">
        <v>144</v>
      </c>
      <c r="G2564" t="s">
        <v>2075</v>
      </c>
      <c r="H2564" t="s">
        <v>9940</v>
      </c>
      <c r="I2564" t="s">
        <v>9941</v>
      </c>
      <c r="J2564" t="s">
        <v>9942</v>
      </c>
    </row>
    <row r="2565" spans="1:10" x14ac:dyDescent="0.25">
      <c r="A2565" t="s">
        <v>128</v>
      </c>
      <c r="B2565" s="1">
        <v>45733</v>
      </c>
      <c r="C2565" t="s">
        <v>217</v>
      </c>
      <c r="D2565" t="s">
        <v>859</v>
      </c>
      <c r="E2565">
        <v>3.5</v>
      </c>
      <c r="F2565" t="s">
        <v>144</v>
      </c>
      <c r="G2565" t="s">
        <v>2075</v>
      </c>
      <c r="H2565" t="s">
        <v>9923</v>
      </c>
      <c r="I2565" t="s">
        <v>9374</v>
      </c>
      <c r="J2565" t="s">
        <v>9924</v>
      </c>
    </row>
    <row r="2566" spans="1:10" x14ac:dyDescent="0.25">
      <c r="A2566" t="s">
        <v>128</v>
      </c>
      <c r="B2566" s="1">
        <v>45733</v>
      </c>
      <c r="C2566" t="s">
        <v>217</v>
      </c>
      <c r="D2566" t="s">
        <v>576</v>
      </c>
      <c r="E2566">
        <v>3.5</v>
      </c>
      <c r="F2566" t="s">
        <v>144</v>
      </c>
      <c r="G2566" t="s">
        <v>2075</v>
      </c>
      <c r="H2566" t="s">
        <v>9928</v>
      </c>
      <c r="I2566" t="s">
        <v>9929</v>
      </c>
      <c r="J2566" t="s">
        <v>9930</v>
      </c>
    </row>
    <row r="2567" spans="1:10" x14ac:dyDescent="0.25">
      <c r="A2567" t="s">
        <v>128</v>
      </c>
      <c r="B2567" s="1">
        <v>45733</v>
      </c>
      <c r="C2567" t="s">
        <v>217</v>
      </c>
      <c r="D2567" t="s">
        <v>9935</v>
      </c>
      <c r="E2567">
        <v>3.5</v>
      </c>
      <c r="F2567" t="s">
        <v>144</v>
      </c>
      <c r="G2567" t="s">
        <v>2075</v>
      </c>
      <c r="H2567" t="s">
        <v>9936</v>
      </c>
      <c r="I2567" t="s">
        <v>9937</v>
      </c>
      <c r="J2567" t="s">
        <v>9938</v>
      </c>
    </row>
    <row r="2568" spans="1:10" x14ac:dyDescent="0.25">
      <c r="A2568" t="s">
        <v>128</v>
      </c>
      <c r="B2568" s="1">
        <v>45733</v>
      </c>
      <c r="C2568" t="s">
        <v>217</v>
      </c>
      <c r="D2568" t="s">
        <v>543</v>
      </c>
      <c r="E2568">
        <v>3.5</v>
      </c>
      <c r="F2568" t="s">
        <v>144</v>
      </c>
      <c r="G2568" t="s">
        <v>2075</v>
      </c>
      <c r="H2568" t="s">
        <v>9917</v>
      </c>
      <c r="I2568" t="s">
        <v>9918</v>
      </c>
      <c r="J2568" t="s">
        <v>9919</v>
      </c>
    </row>
    <row r="2569" spans="1:10" x14ac:dyDescent="0.25">
      <c r="A2569" t="s">
        <v>128</v>
      </c>
      <c r="B2569" s="1">
        <v>45733</v>
      </c>
      <c r="C2569" t="s">
        <v>217</v>
      </c>
      <c r="D2569" t="s">
        <v>1548</v>
      </c>
      <c r="E2569">
        <v>3.5</v>
      </c>
      <c r="F2569" t="s">
        <v>144</v>
      </c>
      <c r="G2569" t="s">
        <v>2075</v>
      </c>
      <c r="H2569" t="s">
        <v>9925</v>
      </c>
      <c r="I2569" t="s">
        <v>9926</v>
      </c>
      <c r="J2569" t="s">
        <v>9927</v>
      </c>
    </row>
    <row r="2570" spans="1:10" x14ac:dyDescent="0.25">
      <c r="A2570" t="s">
        <v>128</v>
      </c>
      <c r="B2570" s="1">
        <v>45733</v>
      </c>
      <c r="C2570" t="s">
        <v>217</v>
      </c>
      <c r="D2570" t="s">
        <v>9931</v>
      </c>
      <c r="E2570">
        <v>3.5</v>
      </c>
      <c r="F2570" t="s">
        <v>144</v>
      </c>
      <c r="G2570" t="s">
        <v>2075</v>
      </c>
      <c r="H2570" t="s">
        <v>9932</v>
      </c>
      <c r="I2570" t="s">
        <v>9933</v>
      </c>
      <c r="J2570" t="s">
        <v>9934</v>
      </c>
    </row>
    <row r="2571" spans="1:10" x14ac:dyDescent="0.25">
      <c r="A2571" t="s">
        <v>128</v>
      </c>
      <c r="B2571" s="1">
        <v>45734</v>
      </c>
      <c r="C2571" t="s">
        <v>217</v>
      </c>
      <c r="D2571" t="s">
        <v>241</v>
      </c>
      <c r="E2571">
        <v>3.5</v>
      </c>
      <c r="F2571" t="s">
        <v>144</v>
      </c>
      <c r="G2571" t="s">
        <v>2076</v>
      </c>
      <c r="H2571" t="s">
        <v>9953</v>
      </c>
      <c r="I2571" t="s">
        <v>9954</v>
      </c>
      <c r="J2571" t="s">
        <v>9954</v>
      </c>
    </row>
    <row r="2572" spans="1:10" x14ac:dyDescent="0.25">
      <c r="A2572" t="s">
        <v>128</v>
      </c>
      <c r="B2572" s="1">
        <v>45734</v>
      </c>
      <c r="C2572" t="s">
        <v>217</v>
      </c>
      <c r="D2572" t="s">
        <v>9943</v>
      </c>
      <c r="E2572">
        <v>3.5</v>
      </c>
      <c r="F2572" t="s">
        <v>144</v>
      </c>
      <c r="G2572" t="s">
        <v>2076</v>
      </c>
      <c r="H2572" t="s">
        <v>9944</v>
      </c>
      <c r="I2572" t="s">
        <v>9945</v>
      </c>
      <c r="J2572" t="s">
        <v>9946</v>
      </c>
    </row>
    <row r="2573" spans="1:10" x14ac:dyDescent="0.25">
      <c r="A2573" t="s">
        <v>128</v>
      </c>
      <c r="B2573" s="1">
        <v>45734</v>
      </c>
      <c r="C2573" t="s">
        <v>217</v>
      </c>
      <c r="D2573" t="s">
        <v>382</v>
      </c>
      <c r="E2573">
        <v>3.5</v>
      </c>
      <c r="F2573" t="s">
        <v>144</v>
      </c>
      <c r="G2573" t="s">
        <v>2076</v>
      </c>
      <c r="H2573" t="s">
        <v>9958</v>
      </c>
      <c r="I2573" t="s">
        <v>9959</v>
      </c>
      <c r="J2573" t="s">
        <v>9960</v>
      </c>
    </row>
    <row r="2574" spans="1:10" x14ac:dyDescent="0.25">
      <c r="A2574" t="s">
        <v>128</v>
      </c>
      <c r="B2574" s="1">
        <v>45734</v>
      </c>
      <c r="C2574" t="s">
        <v>217</v>
      </c>
      <c r="D2574" t="s">
        <v>1516</v>
      </c>
      <c r="E2574">
        <v>3.5</v>
      </c>
      <c r="F2574" t="s">
        <v>144</v>
      </c>
      <c r="G2574" t="s">
        <v>2076</v>
      </c>
      <c r="H2574" t="s">
        <v>9963</v>
      </c>
      <c r="I2574" t="s">
        <v>9964</v>
      </c>
      <c r="J2574" t="s">
        <v>9965</v>
      </c>
    </row>
    <row r="2575" spans="1:10" x14ac:dyDescent="0.25">
      <c r="A2575" t="s">
        <v>128</v>
      </c>
      <c r="B2575" s="1">
        <v>45734</v>
      </c>
      <c r="C2575" t="s">
        <v>217</v>
      </c>
      <c r="D2575" t="s">
        <v>552</v>
      </c>
      <c r="E2575">
        <v>3.5</v>
      </c>
      <c r="F2575" t="s">
        <v>144</v>
      </c>
      <c r="G2575" t="s">
        <v>2076</v>
      </c>
      <c r="H2575" t="s">
        <v>9950</v>
      </c>
      <c r="I2575" t="s">
        <v>9951</v>
      </c>
      <c r="J2575" t="s">
        <v>9952</v>
      </c>
    </row>
    <row r="2576" spans="1:10" x14ac:dyDescent="0.25">
      <c r="A2576" t="s">
        <v>128</v>
      </c>
      <c r="B2576" s="1">
        <v>45734</v>
      </c>
      <c r="C2576" t="s">
        <v>217</v>
      </c>
      <c r="D2576" t="s">
        <v>493</v>
      </c>
      <c r="E2576">
        <v>3.5</v>
      </c>
      <c r="F2576" t="s">
        <v>144</v>
      </c>
      <c r="G2576" t="s">
        <v>2076</v>
      </c>
      <c r="H2576" t="s">
        <v>9955</v>
      </c>
      <c r="I2576" t="s">
        <v>9956</v>
      </c>
      <c r="J2576" t="s">
        <v>9957</v>
      </c>
    </row>
    <row r="2577" spans="1:10" x14ac:dyDescent="0.25">
      <c r="A2577" t="s">
        <v>128</v>
      </c>
      <c r="B2577" s="1">
        <v>45734</v>
      </c>
      <c r="C2577" t="s">
        <v>217</v>
      </c>
      <c r="D2577" t="s">
        <v>235</v>
      </c>
      <c r="E2577">
        <v>3.5</v>
      </c>
      <c r="F2577" t="s">
        <v>144</v>
      </c>
      <c r="G2577" t="s">
        <v>2076</v>
      </c>
      <c r="H2577" t="s">
        <v>9947</v>
      </c>
      <c r="I2577" t="s">
        <v>9948</v>
      </c>
      <c r="J2577" t="s">
        <v>9949</v>
      </c>
    </row>
    <row r="2578" spans="1:10" x14ac:dyDescent="0.25">
      <c r="A2578" t="s">
        <v>128</v>
      </c>
      <c r="B2578" s="1">
        <v>45734</v>
      </c>
      <c r="C2578" t="s">
        <v>217</v>
      </c>
      <c r="D2578" t="s">
        <v>494</v>
      </c>
      <c r="E2578">
        <v>3.5</v>
      </c>
      <c r="F2578" t="s">
        <v>144</v>
      </c>
      <c r="G2578" t="s">
        <v>2076</v>
      </c>
      <c r="H2578" t="s">
        <v>9961</v>
      </c>
      <c r="I2578" t="s">
        <v>9962</v>
      </c>
      <c r="J2578" t="s">
        <v>9962</v>
      </c>
    </row>
    <row r="2579" spans="1:10" x14ac:dyDescent="0.25">
      <c r="A2579" t="s">
        <v>128</v>
      </c>
      <c r="B2579" s="1">
        <v>45735</v>
      </c>
      <c r="C2579" t="s">
        <v>217</v>
      </c>
      <c r="D2579" t="s">
        <v>368</v>
      </c>
      <c r="E2579">
        <v>3.5</v>
      </c>
      <c r="F2579" t="s">
        <v>144</v>
      </c>
      <c r="G2579" t="s">
        <v>2077</v>
      </c>
      <c r="H2579" t="s">
        <v>9966</v>
      </c>
      <c r="I2579" t="s">
        <v>9967</v>
      </c>
      <c r="J2579" t="s">
        <v>9967</v>
      </c>
    </row>
    <row r="2580" spans="1:10" x14ac:dyDescent="0.25">
      <c r="A2580" t="s">
        <v>128</v>
      </c>
      <c r="B2580" s="1">
        <v>45735</v>
      </c>
      <c r="C2580" t="s">
        <v>217</v>
      </c>
      <c r="D2580" t="s">
        <v>886</v>
      </c>
      <c r="E2580">
        <v>3.5</v>
      </c>
      <c r="F2580" t="s">
        <v>144</v>
      </c>
      <c r="G2580" t="s">
        <v>2077</v>
      </c>
      <c r="H2580" t="s">
        <v>9983</v>
      </c>
      <c r="I2580" t="s">
        <v>9981</v>
      </c>
      <c r="J2580" t="s">
        <v>9984</v>
      </c>
    </row>
    <row r="2581" spans="1:10" x14ac:dyDescent="0.25">
      <c r="A2581" t="s">
        <v>128</v>
      </c>
      <c r="B2581" s="1">
        <v>45735</v>
      </c>
      <c r="C2581" t="s">
        <v>217</v>
      </c>
      <c r="D2581" t="s">
        <v>9342</v>
      </c>
      <c r="E2581">
        <v>3.5</v>
      </c>
      <c r="F2581" t="s">
        <v>144</v>
      </c>
      <c r="G2581" t="s">
        <v>2077</v>
      </c>
      <c r="H2581" t="s">
        <v>9980</v>
      </c>
      <c r="I2581" t="s">
        <v>9981</v>
      </c>
      <c r="J2581" t="s">
        <v>9982</v>
      </c>
    </row>
    <row r="2582" spans="1:10" x14ac:dyDescent="0.25">
      <c r="A2582" t="s">
        <v>128</v>
      </c>
      <c r="B2582" s="1">
        <v>45735</v>
      </c>
      <c r="C2582" t="s">
        <v>217</v>
      </c>
      <c r="D2582" t="s">
        <v>9974</v>
      </c>
      <c r="E2582">
        <v>3.5</v>
      </c>
      <c r="F2582" t="s">
        <v>144</v>
      </c>
      <c r="G2582" t="s">
        <v>2077</v>
      </c>
      <c r="H2582" t="s">
        <v>9975</v>
      </c>
      <c r="I2582" t="s">
        <v>9976</v>
      </c>
      <c r="J2582" t="s">
        <v>9977</v>
      </c>
    </row>
    <row r="2583" spans="1:10" x14ac:dyDescent="0.25">
      <c r="A2583" t="s">
        <v>128</v>
      </c>
      <c r="B2583" s="1">
        <v>45735</v>
      </c>
      <c r="C2583" t="s">
        <v>217</v>
      </c>
      <c r="D2583" t="s">
        <v>288</v>
      </c>
      <c r="E2583">
        <v>3.5</v>
      </c>
      <c r="F2583" t="s">
        <v>144</v>
      </c>
      <c r="G2583" t="s">
        <v>2077</v>
      </c>
      <c r="H2583" t="s">
        <v>9968</v>
      </c>
      <c r="I2583" t="s">
        <v>9969</v>
      </c>
      <c r="J2583" t="s">
        <v>9970</v>
      </c>
    </row>
    <row r="2584" spans="1:10" x14ac:dyDescent="0.25">
      <c r="A2584" t="s">
        <v>128</v>
      </c>
      <c r="B2584" s="1">
        <v>45735</v>
      </c>
      <c r="C2584" t="s">
        <v>217</v>
      </c>
      <c r="D2584" t="s">
        <v>576</v>
      </c>
      <c r="E2584">
        <v>3.5</v>
      </c>
      <c r="F2584" t="s">
        <v>144</v>
      </c>
      <c r="G2584" t="s">
        <v>2077</v>
      </c>
      <c r="H2584" t="s">
        <v>9971</v>
      </c>
      <c r="I2584" t="s">
        <v>9972</v>
      </c>
      <c r="J2584" t="s">
        <v>9973</v>
      </c>
    </row>
    <row r="2585" spans="1:10" x14ac:dyDescent="0.25">
      <c r="A2585" t="s">
        <v>128</v>
      </c>
      <c r="B2585" s="1">
        <v>45735</v>
      </c>
      <c r="C2585" t="s">
        <v>217</v>
      </c>
      <c r="D2585" t="s">
        <v>834</v>
      </c>
      <c r="E2585">
        <v>3.5</v>
      </c>
      <c r="F2585" t="s">
        <v>144</v>
      </c>
      <c r="G2585" t="s">
        <v>2077</v>
      </c>
      <c r="H2585" t="s">
        <v>9985</v>
      </c>
      <c r="I2585" t="s">
        <v>9986</v>
      </c>
      <c r="J2585" t="s">
        <v>9986</v>
      </c>
    </row>
    <row r="2586" spans="1:10" x14ac:dyDescent="0.25">
      <c r="A2586" t="s">
        <v>128</v>
      </c>
      <c r="B2586" s="1">
        <v>45735</v>
      </c>
      <c r="C2586" t="s">
        <v>217</v>
      </c>
      <c r="D2586" t="s">
        <v>5221</v>
      </c>
      <c r="E2586">
        <v>3.5</v>
      </c>
      <c r="F2586" t="s">
        <v>144</v>
      </c>
      <c r="G2586" t="s">
        <v>2077</v>
      </c>
      <c r="H2586" t="s">
        <v>9978</v>
      </c>
      <c r="I2586" t="s">
        <v>9979</v>
      </c>
      <c r="J2586" t="s">
        <v>9979</v>
      </c>
    </row>
    <row r="2587" spans="1:10" x14ac:dyDescent="0.25">
      <c r="A2587" t="s">
        <v>128</v>
      </c>
      <c r="B2587" s="1">
        <v>45736</v>
      </c>
      <c r="C2587" t="s">
        <v>217</v>
      </c>
      <c r="D2587" t="s">
        <v>547</v>
      </c>
      <c r="E2587">
        <v>3.5</v>
      </c>
      <c r="F2587" t="s">
        <v>144</v>
      </c>
      <c r="G2587" t="s">
        <v>2078</v>
      </c>
      <c r="H2587" t="s">
        <v>9998</v>
      </c>
      <c r="I2587" t="s">
        <v>9999</v>
      </c>
      <c r="J2587" t="s">
        <v>10000</v>
      </c>
    </row>
    <row r="2588" spans="1:10" x14ac:dyDescent="0.25">
      <c r="A2588" t="s">
        <v>128</v>
      </c>
      <c r="B2588" s="1">
        <v>45736</v>
      </c>
      <c r="C2588" t="s">
        <v>217</v>
      </c>
      <c r="D2588" t="s">
        <v>507</v>
      </c>
      <c r="E2588">
        <v>3.5</v>
      </c>
      <c r="F2588" t="s">
        <v>144</v>
      </c>
      <c r="G2588" t="s">
        <v>2078</v>
      </c>
      <c r="H2588" t="s">
        <v>9995</v>
      </c>
      <c r="I2588" t="s">
        <v>9996</v>
      </c>
      <c r="J2588" t="s">
        <v>9997</v>
      </c>
    </row>
    <row r="2589" spans="1:10" x14ac:dyDescent="0.25">
      <c r="A2589" t="s">
        <v>128</v>
      </c>
      <c r="B2589" s="1">
        <v>45736</v>
      </c>
      <c r="C2589" t="s">
        <v>217</v>
      </c>
      <c r="D2589" t="s">
        <v>1645</v>
      </c>
      <c r="E2589">
        <v>3.5</v>
      </c>
      <c r="F2589" t="s">
        <v>144</v>
      </c>
      <c r="G2589" t="s">
        <v>2078</v>
      </c>
      <c r="H2589" t="s">
        <v>9992</v>
      </c>
      <c r="I2589" t="s">
        <v>9993</v>
      </c>
      <c r="J2589" t="s">
        <v>9994</v>
      </c>
    </row>
    <row r="2590" spans="1:10" x14ac:dyDescent="0.25">
      <c r="A2590" t="s">
        <v>128</v>
      </c>
      <c r="B2590" s="1">
        <v>45736</v>
      </c>
      <c r="C2590" t="s">
        <v>217</v>
      </c>
      <c r="D2590" t="s">
        <v>6809</v>
      </c>
      <c r="E2590">
        <v>3.5</v>
      </c>
      <c r="F2590" t="s">
        <v>144</v>
      </c>
      <c r="G2590" t="s">
        <v>2078</v>
      </c>
      <c r="H2590" t="s">
        <v>9987</v>
      </c>
      <c r="I2590" t="s">
        <v>9988</v>
      </c>
      <c r="J2590" t="s">
        <v>9989</v>
      </c>
    </row>
    <row r="2591" spans="1:10" x14ac:dyDescent="0.25">
      <c r="A2591" t="s">
        <v>128</v>
      </c>
      <c r="B2591" s="1">
        <v>45736</v>
      </c>
      <c r="C2591" t="s">
        <v>217</v>
      </c>
      <c r="D2591" t="s">
        <v>757</v>
      </c>
      <c r="E2591">
        <v>3.5</v>
      </c>
      <c r="F2591" t="s">
        <v>144</v>
      </c>
      <c r="G2591" t="s">
        <v>2078</v>
      </c>
      <c r="H2591" t="s">
        <v>9990</v>
      </c>
      <c r="I2591" t="s">
        <v>9991</v>
      </c>
      <c r="J2591" t="s">
        <v>9991</v>
      </c>
    </row>
    <row r="2592" spans="1:10" x14ac:dyDescent="0.25">
      <c r="A2592" t="s">
        <v>128</v>
      </c>
      <c r="B2592" s="1">
        <v>45736</v>
      </c>
      <c r="C2592" t="s">
        <v>217</v>
      </c>
      <c r="D2592" t="s">
        <v>313</v>
      </c>
      <c r="E2592">
        <v>3.5</v>
      </c>
      <c r="F2592" t="s">
        <v>144</v>
      </c>
      <c r="G2592" t="s">
        <v>2078</v>
      </c>
      <c r="H2592" t="s">
        <v>10001</v>
      </c>
      <c r="I2592" t="s">
        <v>10002</v>
      </c>
      <c r="J2592" t="s">
        <v>10003</v>
      </c>
    </row>
    <row r="2593" spans="1:10" x14ac:dyDescent="0.25">
      <c r="A2593" t="s">
        <v>128</v>
      </c>
      <c r="B2593" s="1">
        <v>45737</v>
      </c>
      <c r="C2593" t="s">
        <v>217</v>
      </c>
      <c r="D2593" t="s">
        <v>901</v>
      </c>
      <c r="E2593">
        <v>3.5</v>
      </c>
      <c r="F2593" t="s">
        <v>144</v>
      </c>
      <c r="G2593" t="s">
        <v>2079</v>
      </c>
      <c r="H2593" t="s">
        <v>10004</v>
      </c>
      <c r="I2593" t="s">
        <v>10005</v>
      </c>
      <c r="J2593" t="s">
        <v>10006</v>
      </c>
    </row>
    <row r="2594" spans="1:10" x14ac:dyDescent="0.25">
      <c r="A2594" t="s">
        <v>128</v>
      </c>
      <c r="B2594" s="1">
        <v>45737</v>
      </c>
      <c r="C2594" t="s">
        <v>217</v>
      </c>
      <c r="D2594" t="s">
        <v>10012</v>
      </c>
      <c r="E2594">
        <v>3.5</v>
      </c>
      <c r="F2594" t="s">
        <v>144</v>
      </c>
      <c r="G2594" t="s">
        <v>2079</v>
      </c>
      <c r="H2594" t="s">
        <v>10013</v>
      </c>
      <c r="I2594" t="s">
        <v>10014</v>
      </c>
      <c r="J2594" t="s">
        <v>10015</v>
      </c>
    </row>
    <row r="2595" spans="1:10" x14ac:dyDescent="0.25">
      <c r="A2595" t="s">
        <v>128</v>
      </c>
      <c r="B2595" s="1">
        <v>45737</v>
      </c>
      <c r="C2595" t="s">
        <v>217</v>
      </c>
      <c r="D2595" t="s">
        <v>436</v>
      </c>
      <c r="E2595">
        <v>3.5</v>
      </c>
      <c r="F2595" t="s">
        <v>144</v>
      </c>
      <c r="G2595" t="s">
        <v>2079</v>
      </c>
      <c r="H2595" t="s">
        <v>10007</v>
      </c>
      <c r="I2595" t="s">
        <v>10008</v>
      </c>
      <c r="J2595" t="s">
        <v>10009</v>
      </c>
    </row>
    <row r="2596" spans="1:10" x14ac:dyDescent="0.25">
      <c r="A2596" t="s">
        <v>128</v>
      </c>
      <c r="B2596" s="1">
        <v>45737</v>
      </c>
      <c r="C2596" t="s">
        <v>217</v>
      </c>
      <c r="D2596" t="s">
        <v>561</v>
      </c>
      <c r="E2596">
        <v>3.5</v>
      </c>
      <c r="F2596" t="s">
        <v>144</v>
      </c>
      <c r="G2596" t="s">
        <v>2079</v>
      </c>
      <c r="H2596" t="s">
        <v>8758</v>
      </c>
      <c r="I2596" t="s">
        <v>10010</v>
      </c>
      <c r="J2596" t="s">
        <v>10011</v>
      </c>
    </row>
    <row r="2597" spans="1:10" x14ac:dyDescent="0.25">
      <c r="A2597" t="s">
        <v>128</v>
      </c>
      <c r="B2597" s="1">
        <v>45737</v>
      </c>
      <c r="C2597" t="s">
        <v>217</v>
      </c>
      <c r="D2597" t="s">
        <v>490</v>
      </c>
      <c r="E2597">
        <v>3.5</v>
      </c>
      <c r="F2597" t="s">
        <v>144</v>
      </c>
      <c r="G2597" t="s">
        <v>2079</v>
      </c>
      <c r="H2597" t="s">
        <v>10016</v>
      </c>
      <c r="I2597" t="s">
        <v>10017</v>
      </c>
      <c r="J2597" t="s">
        <v>10018</v>
      </c>
    </row>
    <row r="2598" spans="1:10" x14ac:dyDescent="0.25">
      <c r="A2598" t="s">
        <v>128</v>
      </c>
      <c r="B2598" s="1">
        <v>45737</v>
      </c>
      <c r="C2598" t="s">
        <v>217</v>
      </c>
      <c r="D2598" t="s">
        <v>1484</v>
      </c>
      <c r="E2598">
        <v>3.5</v>
      </c>
      <c r="F2598" t="s">
        <v>144</v>
      </c>
      <c r="G2598" t="s">
        <v>2079</v>
      </c>
      <c r="H2598" t="s">
        <v>10028</v>
      </c>
      <c r="I2598" t="s">
        <v>10029</v>
      </c>
      <c r="J2598" t="s">
        <v>10029</v>
      </c>
    </row>
    <row r="2599" spans="1:10" x14ac:dyDescent="0.25">
      <c r="A2599" t="s">
        <v>128</v>
      </c>
      <c r="B2599" s="1">
        <v>45737</v>
      </c>
      <c r="C2599" t="s">
        <v>217</v>
      </c>
      <c r="D2599" t="s">
        <v>583</v>
      </c>
      <c r="E2599">
        <v>3.5</v>
      </c>
      <c r="F2599" t="s">
        <v>144</v>
      </c>
      <c r="G2599" t="s">
        <v>2079</v>
      </c>
      <c r="H2599" t="s">
        <v>10019</v>
      </c>
      <c r="I2599" t="s">
        <v>10020</v>
      </c>
      <c r="J2599" t="s">
        <v>10021</v>
      </c>
    </row>
    <row r="2600" spans="1:10" x14ac:dyDescent="0.25">
      <c r="A2600" t="s">
        <v>128</v>
      </c>
      <c r="B2600" s="1">
        <v>45737</v>
      </c>
      <c r="C2600" t="s">
        <v>217</v>
      </c>
      <c r="D2600" t="s">
        <v>1589</v>
      </c>
      <c r="E2600">
        <v>7</v>
      </c>
      <c r="F2600" t="s">
        <v>144</v>
      </c>
      <c r="G2600" t="s">
        <v>2079</v>
      </c>
      <c r="H2600" t="s">
        <v>10025</v>
      </c>
      <c r="I2600" t="s">
        <v>10026</v>
      </c>
      <c r="J2600" t="s">
        <v>10027</v>
      </c>
    </row>
    <row r="2601" spans="1:10" x14ac:dyDescent="0.25">
      <c r="A2601" t="s">
        <v>128</v>
      </c>
      <c r="B2601" s="1">
        <v>45737</v>
      </c>
      <c r="C2601" t="s">
        <v>217</v>
      </c>
      <c r="D2601" t="s">
        <v>5657</v>
      </c>
      <c r="E2601">
        <v>3.5</v>
      </c>
      <c r="F2601" t="s">
        <v>144</v>
      </c>
      <c r="G2601" t="s">
        <v>2079</v>
      </c>
      <c r="H2601" t="s">
        <v>10022</v>
      </c>
      <c r="I2601" t="s">
        <v>10023</v>
      </c>
      <c r="J2601" t="s">
        <v>10024</v>
      </c>
    </row>
    <row r="2602" spans="1:10" x14ac:dyDescent="0.25">
      <c r="A2602" t="s">
        <v>128</v>
      </c>
      <c r="B2602" s="1">
        <v>45734</v>
      </c>
      <c r="C2602" t="s">
        <v>223</v>
      </c>
      <c r="D2602" t="s">
        <v>10030</v>
      </c>
      <c r="E2602">
        <v>3.5</v>
      </c>
      <c r="F2602" t="s">
        <v>191</v>
      </c>
      <c r="G2602" t="s">
        <v>2080</v>
      </c>
      <c r="H2602" t="s">
        <v>10031</v>
      </c>
      <c r="I2602" t="s">
        <v>10032</v>
      </c>
      <c r="J2602" t="s">
        <v>10032</v>
      </c>
    </row>
    <row r="2603" spans="1:10" x14ac:dyDescent="0.25">
      <c r="A2603" t="s">
        <v>128</v>
      </c>
      <c r="B2603" s="1">
        <v>45734</v>
      </c>
      <c r="C2603" t="s">
        <v>223</v>
      </c>
      <c r="D2603" t="s">
        <v>1631</v>
      </c>
      <c r="E2603">
        <v>3.5</v>
      </c>
      <c r="F2603" t="s">
        <v>191</v>
      </c>
      <c r="G2603" t="s">
        <v>2080</v>
      </c>
      <c r="H2603" t="s">
        <v>10052</v>
      </c>
      <c r="I2603" t="s">
        <v>10053</v>
      </c>
      <c r="J2603" t="s">
        <v>10054</v>
      </c>
    </row>
    <row r="2604" spans="1:10" x14ac:dyDescent="0.25">
      <c r="A2604" t="s">
        <v>128</v>
      </c>
      <c r="B2604" s="1">
        <v>45734</v>
      </c>
      <c r="C2604" t="s">
        <v>223</v>
      </c>
      <c r="D2604" t="s">
        <v>794</v>
      </c>
      <c r="E2604">
        <v>3.5</v>
      </c>
      <c r="F2604" t="s">
        <v>191</v>
      </c>
      <c r="G2604" t="s">
        <v>2080</v>
      </c>
      <c r="H2604" t="s">
        <v>10039</v>
      </c>
      <c r="I2604" t="s">
        <v>10040</v>
      </c>
      <c r="J2604" t="s">
        <v>10041</v>
      </c>
    </row>
    <row r="2605" spans="1:10" x14ac:dyDescent="0.25">
      <c r="A2605" t="s">
        <v>128</v>
      </c>
      <c r="B2605" s="1">
        <v>45734</v>
      </c>
      <c r="C2605" t="s">
        <v>223</v>
      </c>
      <c r="D2605" t="s">
        <v>264</v>
      </c>
      <c r="E2605">
        <v>3.5</v>
      </c>
      <c r="F2605" t="s">
        <v>191</v>
      </c>
      <c r="G2605" t="s">
        <v>2080</v>
      </c>
      <c r="H2605" t="s">
        <v>10033</v>
      </c>
      <c r="I2605" t="s">
        <v>10034</v>
      </c>
      <c r="J2605" t="s">
        <v>10035</v>
      </c>
    </row>
    <row r="2606" spans="1:10" x14ac:dyDescent="0.25">
      <c r="A2606" t="s">
        <v>128</v>
      </c>
      <c r="B2606" s="1">
        <v>45734</v>
      </c>
      <c r="C2606" t="s">
        <v>223</v>
      </c>
      <c r="D2606" t="s">
        <v>422</v>
      </c>
      <c r="E2606">
        <v>3.5</v>
      </c>
      <c r="F2606" t="s">
        <v>191</v>
      </c>
      <c r="G2606" t="s">
        <v>2080</v>
      </c>
      <c r="H2606" t="s">
        <v>10036</v>
      </c>
      <c r="I2606" t="s">
        <v>10037</v>
      </c>
      <c r="J2606" t="s">
        <v>10038</v>
      </c>
    </row>
    <row r="2607" spans="1:10" x14ac:dyDescent="0.25">
      <c r="A2607" t="s">
        <v>128</v>
      </c>
      <c r="B2607" s="1">
        <v>45734</v>
      </c>
      <c r="C2607" t="s">
        <v>223</v>
      </c>
      <c r="D2607" t="s">
        <v>8292</v>
      </c>
      <c r="E2607">
        <v>3.5</v>
      </c>
      <c r="F2607" t="s">
        <v>191</v>
      </c>
      <c r="G2607" t="s">
        <v>2080</v>
      </c>
      <c r="H2607" t="s">
        <v>10049</v>
      </c>
      <c r="I2607" t="s">
        <v>10050</v>
      </c>
      <c r="J2607" t="s">
        <v>10051</v>
      </c>
    </row>
    <row r="2608" spans="1:10" x14ac:dyDescent="0.25">
      <c r="A2608" t="s">
        <v>128</v>
      </c>
      <c r="B2608" s="1">
        <v>45734</v>
      </c>
      <c r="C2608" t="s">
        <v>223</v>
      </c>
      <c r="D2608" t="s">
        <v>10042</v>
      </c>
      <c r="E2608">
        <v>3.5</v>
      </c>
      <c r="F2608" t="s">
        <v>191</v>
      </c>
      <c r="G2608" t="s">
        <v>2080</v>
      </c>
      <c r="H2608" t="s">
        <v>10043</v>
      </c>
      <c r="I2608" t="s">
        <v>10044</v>
      </c>
      <c r="J2608" t="s">
        <v>10045</v>
      </c>
    </row>
    <row r="2609" spans="1:10" x14ac:dyDescent="0.25">
      <c r="A2609" t="s">
        <v>128</v>
      </c>
      <c r="B2609" s="1">
        <v>45734</v>
      </c>
      <c r="C2609" t="s">
        <v>223</v>
      </c>
      <c r="D2609" t="s">
        <v>1473</v>
      </c>
      <c r="E2609">
        <v>3.5</v>
      </c>
      <c r="F2609" t="s">
        <v>191</v>
      </c>
      <c r="G2609" t="s">
        <v>2080</v>
      </c>
      <c r="H2609" t="s">
        <v>10046</v>
      </c>
      <c r="I2609" t="s">
        <v>10047</v>
      </c>
      <c r="J2609" t="s">
        <v>10048</v>
      </c>
    </row>
    <row r="2610" spans="1:10" x14ac:dyDescent="0.25">
      <c r="A2610" t="s">
        <v>128</v>
      </c>
      <c r="B2610" s="1">
        <v>45734</v>
      </c>
      <c r="C2610" t="s">
        <v>223</v>
      </c>
      <c r="D2610" t="s">
        <v>8057</v>
      </c>
      <c r="E2610">
        <v>3.5</v>
      </c>
      <c r="F2610" t="s">
        <v>191</v>
      </c>
      <c r="G2610" t="s">
        <v>2080</v>
      </c>
      <c r="H2610" t="s">
        <v>10055</v>
      </c>
      <c r="I2610" t="s">
        <v>10056</v>
      </c>
      <c r="J2610" t="s">
        <v>10057</v>
      </c>
    </row>
    <row r="2611" spans="1:10" x14ac:dyDescent="0.25">
      <c r="A2611" t="s">
        <v>128</v>
      </c>
      <c r="B2611" s="1">
        <v>45735</v>
      </c>
      <c r="C2611" t="s">
        <v>223</v>
      </c>
      <c r="D2611" t="s">
        <v>759</v>
      </c>
      <c r="E2611">
        <v>3.5</v>
      </c>
      <c r="F2611" t="s">
        <v>191</v>
      </c>
      <c r="G2611" t="s">
        <v>2081</v>
      </c>
      <c r="H2611" t="s">
        <v>10058</v>
      </c>
      <c r="I2611" t="s">
        <v>10059</v>
      </c>
      <c r="J2611" t="s">
        <v>10059</v>
      </c>
    </row>
    <row r="2612" spans="1:10" x14ac:dyDescent="0.25">
      <c r="A2612" t="s">
        <v>128</v>
      </c>
      <c r="B2612" s="1">
        <v>45735</v>
      </c>
      <c r="C2612" t="s">
        <v>223</v>
      </c>
      <c r="D2612" t="s">
        <v>627</v>
      </c>
      <c r="E2612">
        <v>3.5</v>
      </c>
      <c r="F2612" t="s">
        <v>191</v>
      </c>
      <c r="G2612" t="s">
        <v>2081</v>
      </c>
      <c r="H2612" t="s">
        <v>10060</v>
      </c>
      <c r="I2612" t="s">
        <v>9428</v>
      </c>
      <c r="J2612" t="s">
        <v>10061</v>
      </c>
    </row>
    <row r="2613" spans="1:10" x14ac:dyDescent="0.25">
      <c r="A2613" t="s">
        <v>128</v>
      </c>
      <c r="B2613" s="1">
        <v>45735</v>
      </c>
      <c r="C2613" t="s">
        <v>223</v>
      </c>
      <c r="D2613" t="s">
        <v>287</v>
      </c>
      <c r="E2613">
        <v>3.5</v>
      </c>
      <c r="F2613" t="s">
        <v>191</v>
      </c>
      <c r="G2613" t="s">
        <v>2081</v>
      </c>
      <c r="H2613" t="s">
        <v>10071</v>
      </c>
      <c r="I2613" t="s">
        <v>10072</v>
      </c>
      <c r="J2613" t="s">
        <v>10073</v>
      </c>
    </row>
    <row r="2614" spans="1:10" x14ac:dyDescent="0.25">
      <c r="A2614" t="s">
        <v>128</v>
      </c>
      <c r="B2614" s="1">
        <v>45735</v>
      </c>
      <c r="C2614" t="s">
        <v>223</v>
      </c>
      <c r="D2614" t="s">
        <v>1662</v>
      </c>
      <c r="E2614">
        <v>3.5</v>
      </c>
      <c r="F2614" t="s">
        <v>191</v>
      </c>
      <c r="G2614" t="s">
        <v>2081</v>
      </c>
      <c r="H2614" t="s">
        <v>6730</v>
      </c>
      <c r="I2614" t="s">
        <v>10062</v>
      </c>
      <c r="J2614" t="s">
        <v>10063</v>
      </c>
    </row>
    <row r="2615" spans="1:10" x14ac:dyDescent="0.25">
      <c r="A2615" t="s">
        <v>128</v>
      </c>
      <c r="B2615" s="1">
        <v>45735</v>
      </c>
      <c r="C2615" t="s">
        <v>223</v>
      </c>
      <c r="D2615" t="s">
        <v>679</v>
      </c>
      <c r="E2615">
        <v>3.5</v>
      </c>
      <c r="F2615" t="s">
        <v>191</v>
      </c>
      <c r="G2615" t="s">
        <v>2081</v>
      </c>
      <c r="H2615" t="s">
        <v>10067</v>
      </c>
      <c r="I2615" t="s">
        <v>10070</v>
      </c>
      <c r="J2615" t="s">
        <v>10070</v>
      </c>
    </row>
    <row r="2616" spans="1:10" x14ac:dyDescent="0.25">
      <c r="A2616" t="s">
        <v>128</v>
      </c>
      <c r="B2616" s="1">
        <v>45735</v>
      </c>
      <c r="C2616" t="s">
        <v>223</v>
      </c>
      <c r="D2616" t="s">
        <v>10064</v>
      </c>
      <c r="E2616">
        <v>3.5</v>
      </c>
      <c r="F2616" t="s">
        <v>191</v>
      </c>
      <c r="G2616" t="s">
        <v>2081</v>
      </c>
      <c r="H2616" t="s">
        <v>10065</v>
      </c>
      <c r="I2616" t="s">
        <v>10066</v>
      </c>
      <c r="J2616" t="s">
        <v>10066</v>
      </c>
    </row>
    <row r="2617" spans="1:10" x14ac:dyDescent="0.25">
      <c r="A2617" t="s">
        <v>128</v>
      </c>
      <c r="B2617" s="1">
        <v>45735</v>
      </c>
      <c r="C2617" t="s">
        <v>223</v>
      </c>
      <c r="D2617" t="s">
        <v>579</v>
      </c>
      <c r="E2617">
        <v>3.5</v>
      </c>
      <c r="F2617" t="s">
        <v>191</v>
      </c>
      <c r="G2617" t="s">
        <v>2081</v>
      </c>
      <c r="H2617" t="s">
        <v>10067</v>
      </c>
      <c r="I2617" t="s">
        <v>10068</v>
      </c>
      <c r="J2617" t="s">
        <v>10069</v>
      </c>
    </row>
    <row r="2618" spans="1:10" x14ac:dyDescent="0.25">
      <c r="A2618" t="s">
        <v>128</v>
      </c>
      <c r="B2618" s="1">
        <v>45736</v>
      </c>
      <c r="C2618" t="s">
        <v>223</v>
      </c>
      <c r="D2618" t="s">
        <v>823</v>
      </c>
      <c r="E2618">
        <v>3.5</v>
      </c>
      <c r="F2618" t="s">
        <v>191</v>
      </c>
      <c r="G2618" t="s">
        <v>2082</v>
      </c>
      <c r="H2618" t="s">
        <v>10078</v>
      </c>
      <c r="I2618" t="s">
        <v>10079</v>
      </c>
      <c r="J2618" t="s">
        <v>10080</v>
      </c>
    </row>
    <row r="2619" spans="1:10" x14ac:dyDescent="0.25">
      <c r="A2619" t="s">
        <v>128</v>
      </c>
      <c r="B2619" s="1">
        <v>45736</v>
      </c>
      <c r="C2619" t="s">
        <v>223</v>
      </c>
      <c r="D2619" t="s">
        <v>10074</v>
      </c>
      <c r="E2619">
        <v>3.5</v>
      </c>
      <c r="F2619" t="s">
        <v>191</v>
      </c>
      <c r="G2619" t="s">
        <v>2082</v>
      </c>
      <c r="H2619" t="s">
        <v>10075</v>
      </c>
      <c r="I2619" t="s">
        <v>10076</v>
      </c>
      <c r="J2619" t="s">
        <v>10077</v>
      </c>
    </row>
    <row r="2620" spans="1:10" x14ac:dyDescent="0.25">
      <c r="A2620" t="s">
        <v>128</v>
      </c>
      <c r="B2620" s="1">
        <v>45736</v>
      </c>
      <c r="C2620" t="s">
        <v>223</v>
      </c>
      <c r="D2620" t="s">
        <v>8911</v>
      </c>
      <c r="E2620">
        <v>3.5</v>
      </c>
      <c r="F2620" t="s">
        <v>191</v>
      </c>
      <c r="G2620" t="s">
        <v>2082</v>
      </c>
      <c r="H2620" t="s">
        <v>10084</v>
      </c>
      <c r="I2620" t="s">
        <v>10085</v>
      </c>
      <c r="J2620" t="s">
        <v>10086</v>
      </c>
    </row>
    <row r="2621" spans="1:10" x14ac:dyDescent="0.25">
      <c r="A2621" t="s">
        <v>128</v>
      </c>
      <c r="B2621" s="1">
        <v>45736</v>
      </c>
      <c r="C2621" t="s">
        <v>223</v>
      </c>
      <c r="D2621" t="s">
        <v>10087</v>
      </c>
      <c r="E2621">
        <v>0</v>
      </c>
      <c r="F2621" t="s">
        <v>191</v>
      </c>
      <c r="G2621" t="s">
        <v>2082</v>
      </c>
      <c r="H2621" t="s">
        <v>10088</v>
      </c>
      <c r="I2621" t="s">
        <v>10089</v>
      </c>
      <c r="J2621" t="s">
        <v>10090</v>
      </c>
    </row>
    <row r="2622" spans="1:10" x14ac:dyDescent="0.25">
      <c r="A2622" t="s">
        <v>128</v>
      </c>
      <c r="B2622" s="1">
        <v>45736</v>
      </c>
      <c r="C2622" t="s">
        <v>223</v>
      </c>
      <c r="D2622" t="s">
        <v>1668</v>
      </c>
      <c r="E2622">
        <v>3.5</v>
      </c>
      <c r="F2622" t="s">
        <v>191</v>
      </c>
      <c r="G2622" t="s">
        <v>2082</v>
      </c>
      <c r="H2622" t="s">
        <v>10091</v>
      </c>
      <c r="I2622" t="s">
        <v>10092</v>
      </c>
      <c r="J2622" t="s">
        <v>10093</v>
      </c>
    </row>
    <row r="2623" spans="1:10" x14ac:dyDescent="0.25">
      <c r="A2623" t="s">
        <v>128</v>
      </c>
      <c r="B2623" s="1">
        <v>45736</v>
      </c>
      <c r="C2623" t="s">
        <v>223</v>
      </c>
      <c r="D2623" t="s">
        <v>679</v>
      </c>
      <c r="E2623">
        <v>3.5</v>
      </c>
      <c r="F2623" t="s">
        <v>191</v>
      </c>
      <c r="G2623" t="s">
        <v>2082</v>
      </c>
      <c r="H2623" t="s">
        <v>10094</v>
      </c>
      <c r="I2623" t="s">
        <v>10095</v>
      </c>
      <c r="J2623" t="s">
        <v>10096</v>
      </c>
    </row>
    <row r="2624" spans="1:10" x14ac:dyDescent="0.25">
      <c r="A2624" t="s">
        <v>128</v>
      </c>
      <c r="B2624" s="1">
        <v>45736</v>
      </c>
      <c r="C2624" t="s">
        <v>223</v>
      </c>
      <c r="D2624" t="s">
        <v>695</v>
      </c>
      <c r="E2624">
        <v>3.5</v>
      </c>
      <c r="F2624" t="s">
        <v>191</v>
      </c>
      <c r="G2624" t="s">
        <v>2082</v>
      </c>
      <c r="H2624" t="s">
        <v>10081</v>
      </c>
      <c r="I2624" t="s">
        <v>10082</v>
      </c>
      <c r="J2624" t="s">
        <v>10083</v>
      </c>
    </row>
    <row r="2625" spans="1:10" x14ac:dyDescent="0.25">
      <c r="A2625" t="s">
        <v>128</v>
      </c>
      <c r="B2625" s="1">
        <v>45737</v>
      </c>
      <c r="C2625" t="s">
        <v>223</v>
      </c>
      <c r="D2625" t="s">
        <v>327</v>
      </c>
      <c r="E2625">
        <v>3.5</v>
      </c>
      <c r="F2625" t="s">
        <v>191</v>
      </c>
      <c r="G2625" t="s">
        <v>2083</v>
      </c>
      <c r="H2625" t="s">
        <v>10101</v>
      </c>
      <c r="I2625" t="s">
        <v>10104</v>
      </c>
      <c r="J2625" t="s">
        <v>10105</v>
      </c>
    </row>
    <row r="2626" spans="1:10" x14ac:dyDescent="0.25">
      <c r="A2626" t="s">
        <v>128</v>
      </c>
      <c r="B2626" s="1">
        <v>45737</v>
      </c>
      <c r="C2626" t="s">
        <v>223</v>
      </c>
      <c r="D2626" t="s">
        <v>10109</v>
      </c>
      <c r="E2626">
        <v>3.5</v>
      </c>
      <c r="F2626" t="s">
        <v>191</v>
      </c>
      <c r="G2626" t="s">
        <v>2083</v>
      </c>
      <c r="H2626" t="s">
        <v>10110</v>
      </c>
      <c r="I2626" t="s">
        <v>10111</v>
      </c>
      <c r="J2626" t="s">
        <v>10112</v>
      </c>
    </row>
    <row r="2627" spans="1:10" x14ac:dyDescent="0.25">
      <c r="A2627" t="s">
        <v>128</v>
      </c>
      <c r="B2627" s="1">
        <v>45737</v>
      </c>
      <c r="C2627" t="s">
        <v>223</v>
      </c>
      <c r="D2627" t="s">
        <v>764</v>
      </c>
      <c r="E2627">
        <v>3.5</v>
      </c>
      <c r="F2627" t="s">
        <v>191</v>
      </c>
      <c r="G2627" t="s">
        <v>2083</v>
      </c>
      <c r="H2627" t="s">
        <v>10113</v>
      </c>
      <c r="I2627" t="s">
        <v>10114</v>
      </c>
      <c r="J2627" t="s">
        <v>8143</v>
      </c>
    </row>
    <row r="2628" spans="1:10" x14ac:dyDescent="0.25">
      <c r="A2628" t="s">
        <v>128</v>
      </c>
      <c r="B2628" s="1">
        <v>45737</v>
      </c>
      <c r="C2628" t="s">
        <v>223</v>
      </c>
      <c r="D2628" t="s">
        <v>10097</v>
      </c>
      <c r="E2628">
        <v>3.5</v>
      </c>
      <c r="F2628" t="s">
        <v>191</v>
      </c>
      <c r="G2628" t="s">
        <v>2083</v>
      </c>
      <c r="H2628" t="s">
        <v>10098</v>
      </c>
      <c r="I2628" t="s">
        <v>10099</v>
      </c>
      <c r="J2628" t="s">
        <v>10100</v>
      </c>
    </row>
    <row r="2629" spans="1:10" x14ac:dyDescent="0.25">
      <c r="A2629" t="s">
        <v>128</v>
      </c>
      <c r="B2629" s="1">
        <v>45737</v>
      </c>
      <c r="C2629" t="s">
        <v>223</v>
      </c>
      <c r="D2629" t="s">
        <v>6290</v>
      </c>
      <c r="E2629">
        <v>3.5</v>
      </c>
      <c r="F2629" t="s">
        <v>191</v>
      </c>
      <c r="G2629" t="s">
        <v>2083</v>
      </c>
      <c r="H2629" t="s">
        <v>10118</v>
      </c>
      <c r="I2629" t="s">
        <v>10119</v>
      </c>
      <c r="J2629" t="s">
        <v>10120</v>
      </c>
    </row>
    <row r="2630" spans="1:10" x14ac:dyDescent="0.25">
      <c r="A2630" t="s">
        <v>128</v>
      </c>
      <c r="B2630" s="1">
        <v>45737</v>
      </c>
      <c r="C2630" t="s">
        <v>223</v>
      </c>
      <c r="D2630" t="s">
        <v>548</v>
      </c>
      <c r="E2630">
        <v>3.5</v>
      </c>
      <c r="F2630" t="s">
        <v>191</v>
      </c>
      <c r="G2630" t="s">
        <v>2083</v>
      </c>
      <c r="H2630" t="s">
        <v>10106</v>
      </c>
      <c r="I2630" t="s">
        <v>10107</v>
      </c>
      <c r="J2630" t="s">
        <v>10108</v>
      </c>
    </row>
    <row r="2631" spans="1:10" x14ac:dyDescent="0.25">
      <c r="A2631" t="s">
        <v>128</v>
      </c>
      <c r="B2631" s="1">
        <v>45737</v>
      </c>
      <c r="C2631" t="s">
        <v>223</v>
      </c>
      <c r="D2631" t="s">
        <v>1532</v>
      </c>
      <c r="E2631">
        <v>3.5</v>
      </c>
      <c r="F2631" t="s">
        <v>191</v>
      </c>
      <c r="G2631" t="s">
        <v>2083</v>
      </c>
      <c r="H2631" t="s">
        <v>10115</v>
      </c>
      <c r="I2631" t="s">
        <v>10116</v>
      </c>
      <c r="J2631" t="s">
        <v>10117</v>
      </c>
    </row>
    <row r="2632" spans="1:10" x14ac:dyDescent="0.25">
      <c r="A2632" t="s">
        <v>128</v>
      </c>
      <c r="B2632" s="1">
        <v>45737</v>
      </c>
      <c r="C2632" t="s">
        <v>223</v>
      </c>
      <c r="D2632" t="s">
        <v>326</v>
      </c>
      <c r="E2632">
        <v>3.5</v>
      </c>
      <c r="F2632" t="s">
        <v>191</v>
      </c>
      <c r="G2632" t="s">
        <v>2083</v>
      </c>
      <c r="H2632" t="s">
        <v>10101</v>
      </c>
      <c r="I2632" t="s">
        <v>10102</v>
      </c>
      <c r="J2632" t="s">
        <v>10103</v>
      </c>
    </row>
    <row r="2633" spans="1:10" x14ac:dyDescent="0.25">
      <c r="A2633" t="s">
        <v>128</v>
      </c>
      <c r="B2633" s="1">
        <v>45738</v>
      </c>
      <c r="C2633" t="s">
        <v>223</v>
      </c>
      <c r="D2633" t="s">
        <v>906</v>
      </c>
      <c r="E2633">
        <v>3.5</v>
      </c>
      <c r="F2633" t="s">
        <v>191</v>
      </c>
      <c r="G2633" t="s">
        <v>2084</v>
      </c>
      <c r="H2633" t="s">
        <v>10124</v>
      </c>
      <c r="I2633" t="s">
        <v>10125</v>
      </c>
      <c r="J2633" t="s">
        <v>10126</v>
      </c>
    </row>
    <row r="2634" spans="1:10" x14ac:dyDescent="0.25">
      <c r="A2634" t="s">
        <v>128</v>
      </c>
      <c r="B2634" s="1">
        <v>45738</v>
      </c>
      <c r="C2634" t="s">
        <v>223</v>
      </c>
      <c r="D2634" t="s">
        <v>316</v>
      </c>
      <c r="E2634">
        <v>3.5</v>
      </c>
      <c r="F2634" t="s">
        <v>191</v>
      </c>
      <c r="G2634" t="s">
        <v>2084</v>
      </c>
      <c r="H2634" t="s">
        <v>10127</v>
      </c>
      <c r="I2634" t="s">
        <v>10128</v>
      </c>
      <c r="J2634" t="s">
        <v>10129</v>
      </c>
    </row>
    <row r="2635" spans="1:10" x14ac:dyDescent="0.25">
      <c r="A2635" t="s">
        <v>128</v>
      </c>
      <c r="B2635" s="1">
        <v>45738</v>
      </c>
      <c r="C2635" t="s">
        <v>223</v>
      </c>
      <c r="D2635" t="s">
        <v>644</v>
      </c>
      <c r="E2635">
        <v>3.5</v>
      </c>
      <c r="F2635" t="s">
        <v>191</v>
      </c>
      <c r="G2635" t="s">
        <v>2084</v>
      </c>
      <c r="H2635" t="s">
        <v>10139</v>
      </c>
      <c r="I2635" t="s">
        <v>10140</v>
      </c>
      <c r="J2635" t="s">
        <v>10141</v>
      </c>
    </row>
    <row r="2636" spans="1:10" x14ac:dyDescent="0.25">
      <c r="A2636" t="s">
        <v>128</v>
      </c>
      <c r="B2636" s="1">
        <v>45738</v>
      </c>
      <c r="C2636" t="s">
        <v>223</v>
      </c>
      <c r="D2636" t="s">
        <v>318</v>
      </c>
      <c r="E2636">
        <v>3.5</v>
      </c>
      <c r="F2636" t="s">
        <v>191</v>
      </c>
      <c r="G2636" t="s">
        <v>2084</v>
      </c>
      <c r="H2636" t="s">
        <v>10130</v>
      </c>
      <c r="I2636" t="s">
        <v>10131</v>
      </c>
      <c r="J2636" t="s">
        <v>10132</v>
      </c>
    </row>
    <row r="2637" spans="1:10" x14ac:dyDescent="0.25">
      <c r="A2637" t="s">
        <v>128</v>
      </c>
      <c r="B2637" s="1">
        <v>45738</v>
      </c>
      <c r="C2637" t="s">
        <v>223</v>
      </c>
      <c r="D2637" t="s">
        <v>1673</v>
      </c>
      <c r="E2637">
        <v>3.5</v>
      </c>
      <c r="F2637" t="s">
        <v>191</v>
      </c>
      <c r="G2637" t="s">
        <v>2084</v>
      </c>
      <c r="H2637" t="s">
        <v>10133</v>
      </c>
      <c r="I2637" t="s">
        <v>10134</v>
      </c>
      <c r="J2637" t="s">
        <v>10135</v>
      </c>
    </row>
    <row r="2638" spans="1:10" x14ac:dyDescent="0.25">
      <c r="A2638" t="s">
        <v>128</v>
      </c>
      <c r="B2638" s="1">
        <v>45738</v>
      </c>
      <c r="C2638" t="s">
        <v>223</v>
      </c>
      <c r="D2638" t="s">
        <v>1473</v>
      </c>
      <c r="E2638">
        <v>3.5</v>
      </c>
      <c r="F2638" t="s">
        <v>191</v>
      </c>
      <c r="G2638" t="s">
        <v>2084</v>
      </c>
      <c r="H2638" t="s">
        <v>10142</v>
      </c>
      <c r="I2638" t="s">
        <v>10143</v>
      </c>
      <c r="J2638" t="s">
        <v>10144</v>
      </c>
    </row>
    <row r="2639" spans="1:10" x14ac:dyDescent="0.25">
      <c r="A2639" t="s">
        <v>128</v>
      </c>
      <c r="B2639" s="1">
        <v>45738</v>
      </c>
      <c r="C2639" t="s">
        <v>223</v>
      </c>
      <c r="D2639" t="s">
        <v>527</v>
      </c>
      <c r="E2639">
        <v>3.5</v>
      </c>
      <c r="F2639" t="s">
        <v>191</v>
      </c>
      <c r="G2639" t="s">
        <v>2084</v>
      </c>
      <c r="H2639" t="s">
        <v>10121</v>
      </c>
      <c r="I2639" t="s">
        <v>10122</v>
      </c>
      <c r="J2639" t="s">
        <v>10123</v>
      </c>
    </row>
    <row r="2640" spans="1:10" x14ac:dyDescent="0.25">
      <c r="A2640" t="s">
        <v>128</v>
      </c>
      <c r="B2640" s="1">
        <v>45738</v>
      </c>
      <c r="C2640" t="s">
        <v>223</v>
      </c>
      <c r="D2640" t="s">
        <v>5500</v>
      </c>
      <c r="E2640">
        <v>3.5</v>
      </c>
      <c r="F2640" t="s">
        <v>191</v>
      </c>
      <c r="G2640" t="s">
        <v>2084</v>
      </c>
      <c r="H2640" t="s">
        <v>10136</v>
      </c>
      <c r="I2640" t="s">
        <v>10137</v>
      </c>
      <c r="J2640" t="s">
        <v>10138</v>
      </c>
    </row>
    <row r="2641" spans="1:10" x14ac:dyDescent="0.25">
      <c r="A2641" t="s">
        <v>128</v>
      </c>
      <c r="B2641" s="1">
        <v>45733</v>
      </c>
      <c r="C2641" t="s">
        <v>286</v>
      </c>
      <c r="D2641" t="s">
        <v>905</v>
      </c>
      <c r="E2641">
        <v>3.5</v>
      </c>
      <c r="F2641" t="s">
        <v>156</v>
      </c>
      <c r="G2641" t="s">
        <v>2085</v>
      </c>
      <c r="H2641" t="s">
        <v>10162</v>
      </c>
      <c r="I2641" t="s">
        <v>10163</v>
      </c>
      <c r="J2641" t="s">
        <v>10164</v>
      </c>
    </row>
    <row r="2642" spans="1:10" x14ac:dyDescent="0.25">
      <c r="A2642" t="s">
        <v>128</v>
      </c>
      <c r="B2642" s="1">
        <v>45733</v>
      </c>
      <c r="C2642" t="s">
        <v>286</v>
      </c>
      <c r="D2642" t="s">
        <v>793</v>
      </c>
      <c r="E2642">
        <v>3.5</v>
      </c>
      <c r="F2642" t="s">
        <v>156</v>
      </c>
      <c r="G2642" t="s">
        <v>2085</v>
      </c>
      <c r="H2642" t="s">
        <v>10145</v>
      </c>
      <c r="I2642" t="s">
        <v>8049</v>
      </c>
      <c r="J2642" t="s">
        <v>10146</v>
      </c>
    </row>
    <row r="2643" spans="1:10" x14ac:dyDescent="0.25">
      <c r="A2643" t="s">
        <v>128</v>
      </c>
      <c r="B2643" s="1">
        <v>45733</v>
      </c>
      <c r="C2643" t="s">
        <v>286</v>
      </c>
      <c r="D2643" t="s">
        <v>7129</v>
      </c>
      <c r="E2643">
        <v>3.5</v>
      </c>
      <c r="F2643" t="s">
        <v>156</v>
      </c>
      <c r="G2643" t="s">
        <v>2085</v>
      </c>
      <c r="H2643" t="s">
        <v>10168</v>
      </c>
      <c r="I2643" t="s">
        <v>10169</v>
      </c>
      <c r="J2643" t="s">
        <v>10170</v>
      </c>
    </row>
    <row r="2644" spans="1:10" x14ac:dyDescent="0.25">
      <c r="A2644" t="s">
        <v>128</v>
      </c>
      <c r="B2644" s="1">
        <v>45733</v>
      </c>
      <c r="C2644" t="s">
        <v>286</v>
      </c>
      <c r="D2644" t="s">
        <v>328</v>
      </c>
      <c r="E2644">
        <v>3.5</v>
      </c>
      <c r="F2644" t="s">
        <v>156</v>
      </c>
      <c r="G2644" t="s">
        <v>2085</v>
      </c>
      <c r="H2644" t="s">
        <v>10152</v>
      </c>
      <c r="I2644" t="s">
        <v>10153</v>
      </c>
      <c r="J2644" t="s">
        <v>10154</v>
      </c>
    </row>
    <row r="2645" spans="1:10" x14ac:dyDescent="0.25">
      <c r="A2645" t="s">
        <v>128</v>
      </c>
      <c r="B2645" s="1">
        <v>45733</v>
      </c>
      <c r="C2645" t="s">
        <v>286</v>
      </c>
      <c r="D2645" t="s">
        <v>590</v>
      </c>
      <c r="E2645">
        <v>3.5</v>
      </c>
      <c r="F2645" t="s">
        <v>156</v>
      </c>
      <c r="G2645" t="s">
        <v>2085</v>
      </c>
      <c r="H2645" t="s">
        <v>10171</v>
      </c>
      <c r="I2645" t="s">
        <v>10148</v>
      </c>
      <c r="J2645" t="s">
        <v>10172</v>
      </c>
    </row>
    <row r="2646" spans="1:10" x14ac:dyDescent="0.25">
      <c r="A2646" t="s">
        <v>128</v>
      </c>
      <c r="B2646" s="1">
        <v>45733</v>
      </c>
      <c r="C2646" t="s">
        <v>286</v>
      </c>
      <c r="D2646" t="s">
        <v>933</v>
      </c>
      <c r="E2646">
        <v>3.5</v>
      </c>
      <c r="F2646" t="s">
        <v>156</v>
      </c>
      <c r="G2646" t="s">
        <v>2085</v>
      </c>
      <c r="H2646" t="s">
        <v>10165</v>
      </c>
      <c r="I2646" t="s">
        <v>10166</v>
      </c>
      <c r="J2646" t="s">
        <v>10167</v>
      </c>
    </row>
    <row r="2647" spans="1:10" x14ac:dyDescent="0.25">
      <c r="A2647" t="s">
        <v>128</v>
      </c>
      <c r="B2647" s="1">
        <v>45733</v>
      </c>
      <c r="C2647" t="s">
        <v>286</v>
      </c>
      <c r="D2647" t="s">
        <v>717</v>
      </c>
      <c r="E2647">
        <v>3.5</v>
      </c>
      <c r="F2647" t="s">
        <v>156</v>
      </c>
      <c r="G2647" t="s">
        <v>2085</v>
      </c>
      <c r="H2647" t="s">
        <v>10155</v>
      </c>
      <c r="I2647" t="s">
        <v>10156</v>
      </c>
      <c r="J2647" t="s">
        <v>10157</v>
      </c>
    </row>
    <row r="2648" spans="1:10" x14ac:dyDescent="0.25">
      <c r="A2648" t="s">
        <v>128</v>
      </c>
      <c r="B2648" s="1">
        <v>45733</v>
      </c>
      <c r="C2648" t="s">
        <v>286</v>
      </c>
      <c r="D2648" t="s">
        <v>10158</v>
      </c>
      <c r="E2648">
        <v>3.5</v>
      </c>
      <c r="F2648" t="s">
        <v>156</v>
      </c>
      <c r="G2648" t="s">
        <v>2085</v>
      </c>
      <c r="H2648" t="s">
        <v>10159</v>
      </c>
      <c r="I2648" t="s">
        <v>10160</v>
      </c>
      <c r="J2648" t="s">
        <v>10161</v>
      </c>
    </row>
    <row r="2649" spans="1:10" x14ac:dyDescent="0.25">
      <c r="A2649" t="s">
        <v>128</v>
      </c>
      <c r="B2649" s="1">
        <v>45733</v>
      </c>
      <c r="C2649" t="s">
        <v>286</v>
      </c>
      <c r="D2649" t="s">
        <v>251</v>
      </c>
      <c r="E2649">
        <v>3.5</v>
      </c>
      <c r="F2649" t="s">
        <v>156</v>
      </c>
      <c r="G2649" t="s">
        <v>2085</v>
      </c>
      <c r="H2649" t="s">
        <v>10147</v>
      </c>
      <c r="I2649" t="s">
        <v>10148</v>
      </c>
      <c r="J2649" t="s">
        <v>10149</v>
      </c>
    </row>
    <row r="2650" spans="1:10" x14ac:dyDescent="0.25">
      <c r="A2650" t="s">
        <v>128</v>
      </c>
      <c r="B2650" s="1">
        <v>45733</v>
      </c>
      <c r="C2650" t="s">
        <v>286</v>
      </c>
      <c r="D2650" t="s">
        <v>772</v>
      </c>
      <c r="E2650">
        <v>3.5</v>
      </c>
      <c r="F2650" t="s">
        <v>156</v>
      </c>
      <c r="G2650" t="s">
        <v>2085</v>
      </c>
      <c r="H2650" t="s">
        <v>10150</v>
      </c>
      <c r="I2650" t="s">
        <v>10148</v>
      </c>
      <c r="J2650" t="s">
        <v>10151</v>
      </c>
    </row>
    <row r="2651" spans="1:10" x14ac:dyDescent="0.25">
      <c r="A2651" t="s">
        <v>128</v>
      </c>
      <c r="B2651" s="1">
        <v>45734</v>
      </c>
      <c r="C2651" t="s">
        <v>286</v>
      </c>
      <c r="D2651" t="s">
        <v>4367</v>
      </c>
      <c r="E2651">
        <v>3.5</v>
      </c>
      <c r="F2651" t="s">
        <v>156</v>
      </c>
      <c r="G2651" t="s">
        <v>2086</v>
      </c>
      <c r="H2651" t="s">
        <v>10039</v>
      </c>
      <c r="I2651" t="s">
        <v>10190</v>
      </c>
      <c r="J2651" t="s">
        <v>10191</v>
      </c>
    </row>
    <row r="2652" spans="1:10" x14ac:dyDescent="0.25">
      <c r="A2652" t="s">
        <v>128</v>
      </c>
      <c r="B2652" s="1">
        <v>45734</v>
      </c>
      <c r="C2652" t="s">
        <v>286</v>
      </c>
      <c r="D2652" t="s">
        <v>256</v>
      </c>
      <c r="E2652">
        <v>3.5</v>
      </c>
      <c r="F2652" t="s">
        <v>156</v>
      </c>
      <c r="G2652" t="s">
        <v>2086</v>
      </c>
      <c r="H2652" t="s">
        <v>10184</v>
      </c>
      <c r="I2652" t="s">
        <v>10185</v>
      </c>
      <c r="J2652" t="s">
        <v>10186</v>
      </c>
    </row>
    <row r="2653" spans="1:10" x14ac:dyDescent="0.25">
      <c r="A2653" t="s">
        <v>128</v>
      </c>
      <c r="B2653" s="1">
        <v>45734</v>
      </c>
      <c r="C2653" t="s">
        <v>286</v>
      </c>
      <c r="D2653" t="s">
        <v>580</v>
      </c>
      <c r="E2653">
        <v>3.5</v>
      </c>
      <c r="F2653" t="s">
        <v>156</v>
      </c>
      <c r="G2653" t="s">
        <v>2086</v>
      </c>
      <c r="H2653" t="s">
        <v>10187</v>
      </c>
      <c r="I2653" t="s">
        <v>10188</v>
      </c>
      <c r="J2653" t="s">
        <v>10189</v>
      </c>
    </row>
    <row r="2654" spans="1:10" x14ac:dyDescent="0.25">
      <c r="A2654" t="s">
        <v>128</v>
      </c>
      <c r="B2654" s="1">
        <v>45734</v>
      </c>
      <c r="C2654" t="s">
        <v>286</v>
      </c>
      <c r="D2654" t="s">
        <v>3462</v>
      </c>
      <c r="E2654">
        <v>3.5</v>
      </c>
      <c r="F2654" t="s">
        <v>156</v>
      </c>
      <c r="G2654" t="s">
        <v>2086</v>
      </c>
      <c r="H2654" t="s">
        <v>10178</v>
      </c>
      <c r="I2654" t="s">
        <v>10179</v>
      </c>
      <c r="J2654" t="s">
        <v>10180</v>
      </c>
    </row>
    <row r="2655" spans="1:10" x14ac:dyDescent="0.25">
      <c r="A2655" t="s">
        <v>128</v>
      </c>
      <c r="B2655" s="1">
        <v>45734</v>
      </c>
      <c r="C2655" t="s">
        <v>286</v>
      </c>
      <c r="D2655" t="s">
        <v>788</v>
      </c>
      <c r="E2655">
        <v>3.5</v>
      </c>
      <c r="F2655" t="s">
        <v>156</v>
      </c>
      <c r="G2655" t="s">
        <v>2086</v>
      </c>
      <c r="H2655" t="s">
        <v>10181</v>
      </c>
      <c r="I2655" t="s">
        <v>10182</v>
      </c>
      <c r="J2655" t="s">
        <v>10183</v>
      </c>
    </row>
    <row r="2656" spans="1:10" x14ac:dyDescent="0.25">
      <c r="A2656" t="s">
        <v>128</v>
      </c>
      <c r="B2656" s="1">
        <v>45734</v>
      </c>
      <c r="C2656" t="s">
        <v>286</v>
      </c>
      <c r="D2656" t="s">
        <v>4607</v>
      </c>
      <c r="E2656">
        <v>3.5</v>
      </c>
      <c r="F2656" t="s">
        <v>156</v>
      </c>
      <c r="G2656" t="s">
        <v>2086</v>
      </c>
      <c r="H2656" t="s">
        <v>7270</v>
      </c>
      <c r="I2656" t="s">
        <v>10176</v>
      </c>
      <c r="J2656" t="s">
        <v>7857</v>
      </c>
    </row>
    <row r="2657" spans="1:10" x14ac:dyDescent="0.25">
      <c r="A2657" t="s">
        <v>128</v>
      </c>
      <c r="B2657" s="1">
        <v>45734</v>
      </c>
      <c r="C2657" t="s">
        <v>286</v>
      </c>
      <c r="D2657" t="s">
        <v>2583</v>
      </c>
      <c r="E2657">
        <v>3.5</v>
      </c>
      <c r="F2657" t="s">
        <v>156</v>
      </c>
      <c r="G2657" t="s">
        <v>2086</v>
      </c>
      <c r="H2657" t="s">
        <v>10192</v>
      </c>
      <c r="I2657" t="s">
        <v>10193</v>
      </c>
      <c r="J2657" t="s">
        <v>10194</v>
      </c>
    </row>
    <row r="2658" spans="1:10" x14ac:dyDescent="0.25">
      <c r="A2658" t="s">
        <v>128</v>
      </c>
      <c r="B2658" s="1">
        <v>45734</v>
      </c>
      <c r="C2658" t="s">
        <v>286</v>
      </c>
      <c r="D2658" t="s">
        <v>8964</v>
      </c>
      <c r="E2658">
        <v>3.5</v>
      </c>
      <c r="F2658" t="s">
        <v>156</v>
      </c>
      <c r="G2658" t="s">
        <v>2086</v>
      </c>
      <c r="H2658" t="s">
        <v>10175</v>
      </c>
      <c r="I2658" t="s">
        <v>10176</v>
      </c>
      <c r="J2658" t="s">
        <v>10177</v>
      </c>
    </row>
    <row r="2659" spans="1:10" x14ac:dyDescent="0.25">
      <c r="A2659" t="s">
        <v>128</v>
      </c>
      <c r="B2659" s="1">
        <v>45734</v>
      </c>
      <c r="C2659" t="s">
        <v>286</v>
      </c>
      <c r="D2659" t="s">
        <v>7300</v>
      </c>
      <c r="E2659">
        <v>0</v>
      </c>
      <c r="F2659" t="s">
        <v>156</v>
      </c>
      <c r="G2659" t="s">
        <v>2086</v>
      </c>
      <c r="H2659" t="s">
        <v>6953</v>
      </c>
      <c r="I2659" t="s">
        <v>10173</v>
      </c>
      <c r="J2659" t="s">
        <v>10174</v>
      </c>
    </row>
    <row r="2660" spans="1:10" x14ac:dyDescent="0.25">
      <c r="A2660" t="s">
        <v>128</v>
      </c>
      <c r="B2660" s="1">
        <v>45735</v>
      </c>
      <c r="C2660" t="s">
        <v>286</v>
      </c>
      <c r="D2660" t="s">
        <v>10213</v>
      </c>
      <c r="E2660">
        <v>3.5</v>
      </c>
      <c r="F2660" t="s">
        <v>156</v>
      </c>
      <c r="G2660" t="s">
        <v>2087</v>
      </c>
      <c r="H2660" t="s">
        <v>10214</v>
      </c>
      <c r="I2660" t="s">
        <v>10196</v>
      </c>
      <c r="J2660" t="s">
        <v>10215</v>
      </c>
    </row>
    <row r="2661" spans="1:10" x14ac:dyDescent="0.25">
      <c r="A2661" t="s">
        <v>128</v>
      </c>
      <c r="B2661" s="1">
        <v>45735</v>
      </c>
      <c r="C2661" t="s">
        <v>286</v>
      </c>
      <c r="D2661" t="s">
        <v>535</v>
      </c>
      <c r="E2661">
        <v>3.5</v>
      </c>
      <c r="F2661" t="s">
        <v>156</v>
      </c>
      <c r="G2661" t="s">
        <v>2087</v>
      </c>
      <c r="H2661" t="s">
        <v>10216</v>
      </c>
      <c r="I2661" t="s">
        <v>10217</v>
      </c>
      <c r="J2661" t="s">
        <v>10218</v>
      </c>
    </row>
    <row r="2662" spans="1:10" x14ac:dyDescent="0.25">
      <c r="A2662" t="s">
        <v>128</v>
      </c>
      <c r="B2662" s="1">
        <v>45735</v>
      </c>
      <c r="C2662" t="s">
        <v>286</v>
      </c>
      <c r="D2662" t="s">
        <v>222</v>
      </c>
      <c r="E2662">
        <v>3.5</v>
      </c>
      <c r="F2662" t="s">
        <v>156</v>
      </c>
      <c r="G2662" t="s">
        <v>2087</v>
      </c>
      <c r="H2662" t="s">
        <v>10195</v>
      </c>
      <c r="I2662" t="s">
        <v>10196</v>
      </c>
      <c r="J2662" t="s">
        <v>10197</v>
      </c>
    </row>
    <row r="2663" spans="1:10" x14ac:dyDescent="0.25">
      <c r="A2663" t="s">
        <v>128</v>
      </c>
      <c r="B2663" s="1">
        <v>45735</v>
      </c>
      <c r="C2663" t="s">
        <v>286</v>
      </c>
      <c r="D2663" t="s">
        <v>10198</v>
      </c>
      <c r="E2663">
        <v>3.5</v>
      </c>
      <c r="F2663" t="s">
        <v>156</v>
      </c>
      <c r="G2663" t="s">
        <v>2087</v>
      </c>
      <c r="H2663" t="s">
        <v>10199</v>
      </c>
      <c r="I2663" t="s">
        <v>10200</v>
      </c>
      <c r="J2663" t="s">
        <v>10201</v>
      </c>
    </row>
    <row r="2664" spans="1:10" x14ac:dyDescent="0.25">
      <c r="A2664" t="s">
        <v>128</v>
      </c>
      <c r="B2664" s="1">
        <v>45735</v>
      </c>
      <c r="C2664" t="s">
        <v>286</v>
      </c>
      <c r="D2664" t="s">
        <v>789</v>
      </c>
      <c r="E2664">
        <v>3.5</v>
      </c>
      <c r="F2664" t="s">
        <v>156</v>
      </c>
      <c r="G2664" t="s">
        <v>2087</v>
      </c>
      <c r="H2664" t="s">
        <v>10210</v>
      </c>
      <c r="I2664" t="s">
        <v>10211</v>
      </c>
      <c r="J2664" t="s">
        <v>10212</v>
      </c>
    </row>
    <row r="2665" spans="1:10" x14ac:dyDescent="0.25">
      <c r="A2665" t="s">
        <v>128</v>
      </c>
      <c r="B2665" s="1">
        <v>45735</v>
      </c>
      <c r="C2665" t="s">
        <v>286</v>
      </c>
      <c r="D2665" t="s">
        <v>815</v>
      </c>
      <c r="E2665">
        <v>3.5</v>
      </c>
      <c r="F2665" t="s">
        <v>156</v>
      </c>
      <c r="G2665" t="s">
        <v>2087</v>
      </c>
      <c r="H2665" t="s">
        <v>10202</v>
      </c>
      <c r="I2665" t="s">
        <v>10203</v>
      </c>
      <c r="J2665" t="s">
        <v>10204</v>
      </c>
    </row>
    <row r="2666" spans="1:10" x14ac:dyDescent="0.25">
      <c r="A2666" t="s">
        <v>128</v>
      </c>
      <c r="B2666" s="1">
        <v>45735</v>
      </c>
      <c r="C2666" t="s">
        <v>286</v>
      </c>
      <c r="D2666" t="s">
        <v>1446</v>
      </c>
      <c r="E2666">
        <v>3.5</v>
      </c>
      <c r="F2666" t="s">
        <v>156</v>
      </c>
      <c r="G2666" t="s">
        <v>2087</v>
      </c>
      <c r="H2666" t="s">
        <v>10219</v>
      </c>
      <c r="I2666" t="s">
        <v>10220</v>
      </c>
      <c r="J2666" t="s">
        <v>10221</v>
      </c>
    </row>
    <row r="2667" spans="1:10" x14ac:dyDescent="0.25">
      <c r="A2667" t="s">
        <v>128</v>
      </c>
      <c r="B2667" s="1">
        <v>45735</v>
      </c>
      <c r="C2667" t="s">
        <v>286</v>
      </c>
      <c r="D2667" t="s">
        <v>793</v>
      </c>
      <c r="E2667">
        <v>3.5</v>
      </c>
      <c r="F2667" t="s">
        <v>156</v>
      </c>
      <c r="G2667" t="s">
        <v>2087</v>
      </c>
      <c r="H2667" t="s">
        <v>10208</v>
      </c>
      <c r="I2667" t="s">
        <v>7600</v>
      </c>
      <c r="J2667" t="s">
        <v>10209</v>
      </c>
    </row>
    <row r="2668" spans="1:10" x14ac:dyDescent="0.25">
      <c r="A2668" t="s">
        <v>128</v>
      </c>
      <c r="B2668" s="1">
        <v>45735</v>
      </c>
      <c r="C2668" t="s">
        <v>286</v>
      </c>
      <c r="D2668" t="s">
        <v>716</v>
      </c>
      <c r="E2668">
        <v>3.5</v>
      </c>
      <c r="F2668" t="s">
        <v>156</v>
      </c>
      <c r="G2668" t="s">
        <v>2087</v>
      </c>
      <c r="H2668" t="s">
        <v>10205</v>
      </c>
      <c r="I2668" t="s">
        <v>10206</v>
      </c>
      <c r="J2668" t="s">
        <v>10207</v>
      </c>
    </row>
    <row r="2669" spans="1:10" x14ac:dyDescent="0.25">
      <c r="A2669" t="s">
        <v>128</v>
      </c>
      <c r="B2669" s="1">
        <v>45736</v>
      </c>
      <c r="C2669" t="s">
        <v>286</v>
      </c>
      <c r="D2669" t="s">
        <v>788</v>
      </c>
      <c r="E2669">
        <v>3.5</v>
      </c>
      <c r="F2669" t="s">
        <v>156</v>
      </c>
      <c r="G2669" t="s">
        <v>2088</v>
      </c>
      <c r="H2669" t="s">
        <v>10237</v>
      </c>
      <c r="I2669" t="s">
        <v>10238</v>
      </c>
      <c r="J2669" t="s">
        <v>10239</v>
      </c>
    </row>
    <row r="2670" spans="1:10" x14ac:dyDescent="0.25">
      <c r="A2670" t="s">
        <v>128</v>
      </c>
      <c r="B2670" s="1">
        <v>45736</v>
      </c>
      <c r="C2670" t="s">
        <v>286</v>
      </c>
      <c r="D2670" t="s">
        <v>10242</v>
      </c>
      <c r="E2670">
        <v>3.5</v>
      </c>
      <c r="F2670" t="s">
        <v>156</v>
      </c>
      <c r="G2670" t="s">
        <v>2088</v>
      </c>
      <c r="H2670" t="s">
        <v>10243</v>
      </c>
      <c r="I2670" t="s">
        <v>10244</v>
      </c>
      <c r="J2670" t="s">
        <v>10245</v>
      </c>
    </row>
    <row r="2671" spans="1:10" x14ac:dyDescent="0.25">
      <c r="A2671" t="s">
        <v>128</v>
      </c>
      <c r="B2671" s="1">
        <v>45736</v>
      </c>
      <c r="C2671" t="s">
        <v>286</v>
      </c>
      <c r="D2671" t="s">
        <v>346</v>
      </c>
      <c r="E2671">
        <v>3.5</v>
      </c>
      <c r="F2671" t="s">
        <v>156</v>
      </c>
      <c r="G2671" t="s">
        <v>2088</v>
      </c>
      <c r="H2671" t="s">
        <v>10222</v>
      </c>
      <c r="I2671" t="s">
        <v>10223</v>
      </c>
      <c r="J2671" t="s">
        <v>10224</v>
      </c>
    </row>
    <row r="2672" spans="1:10" x14ac:dyDescent="0.25">
      <c r="A2672" t="s">
        <v>128</v>
      </c>
      <c r="B2672" s="1">
        <v>45736</v>
      </c>
      <c r="C2672" t="s">
        <v>286</v>
      </c>
      <c r="D2672" t="s">
        <v>834</v>
      </c>
      <c r="E2672">
        <v>3.5</v>
      </c>
      <c r="F2672" t="s">
        <v>156</v>
      </c>
      <c r="G2672" t="s">
        <v>2088</v>
      </c>
      <c r="H2672" t="s">
        <v>10240</v>
      </c>
      <c r="I2672" t="s">
        <v>10241</v>
      </c>
      <c r="J2672" t="s">
        <v>8596</v>
      </c>
    </row>
    <row r="2673" spans="1:10" x14ac:dyDescent="0.25">
      <c r="A2673" t="s">
        <v>128</v>
      </c>
      <c r="B2673" s="1">
        <v>45736</v>
      </c>
      <c r="C2673" t="s">
        <v>286</v>
      </c>
      <c r="D2673" t="s">
        <v>486</v>
      </c>
      <c r="E2673">
        <v>3.5</v>
      </c>
      <c r="F2673" t="s">
        <v>156</v>
      </c>
      <c r="G2673" t="s">
        <v>2088</v>
      </c>
      <c r="H2673" t="s">
        <v>10234</v>
      </c>
      <c r="I2673" t="s">
        <v>10235</v>
      </c>
      <c r="J2673" t="s">
        <v>10236</v>
      </c>
    </row>
    <row r="2674" spans="1:10" x14ac:dyDescent="0.25">
      <c r="A2674" t="s">
        <v>128</v>
      </c>
      <c r="B2674" s="1">
        <v>45736</v>
      </c>
      <c r="C2674" t="s">
        <v>286</v>
      </c>
      <c r="D2674" t="s">
        <v>677</v>
      </c>
      <c r="E2674">
        <v>3.5</v>
      </c>
      <c r="F2674" t="s">
        <v>156</v>
      </c>
      <c r="G2674" t="s">
        <v>2088</v>
      </c>
      <c r="H2674" t="s">
        <v>10228</v>
      </c>
      <c r="I2674" t="s">
        <v>10229</v>
      </c>
      <c r="J2674" t="s">
        <v>10230</v>
      </c>
    </row>
    <row r="2675" spans="1:10" x14ac:dyDescent="0.25">
      <c r="A2675" t="s">
        <v>128</v>
      </c>
      <c r="B2675" s="1">
        <v>45736</v>
      </c>
      <c r="C2675" t="s">
        <v>286</v>
      </c>
      <c r="D2675" t="s">
        <v>878</v>
      </c>
      <c r="E2675">
        <v>3.5</v>
      </c>
      <c r="F2675" t="s">
        <v>156</v>
      </c>
      <c r="G2675" t="s">
        <v>2088</v>
      </c>
      <c r="H2675" t="s">
        <v>10225</v>
      </c>
      <c r="I2675" t="s">
        <v>10226</v>
      </c>
      <c r="J2675" t="s">
        <v>10227</v>
      </c>
    </row>
    <row r="2676" spans="1:10" x14ac:dyDescent="0.25">
      <c r="A2676" t="s">
        <v>128</v>
      </c>
      <c r="B2676" s="1">
        <v>45736</v>
      </c>
      <c r="C2676" t="s">
        <v>286</v>
      </c>
      <c r="D2676" t="s">
        <v>10231</v>
      </c>
      <c r="E2676">
        <v>3.5</v>
      </c>
      <c r="F2676" t="s">
        <v>156</v>
      </c>
      <c r="G2676" t="s">
        <v>2088</v>
      </c>
      <c r="H2676" t="s">
        <v>10232</v>
      </c>
      <c r="I2676" t="s">
        <v>10233</v>
      </c>
      <c r="J2676" t="s">
        <v>10233</v>
      </c>
    </row>
    <row r="2677" spans="1:10" x14ac:dyDescent="0.25">
      <c r="A2677" t="s">
        <v>128</v>
      </c>
      <c r="B2677" s="1">
        <v>45737</v>
      </c>
      <c r="C2677" t="s">
        <v>286</v>
      </c>
      <c r="D2677" t="s">
        <v>874</v>
      </c>
      <c r="E2677">
        <v>3.5</v>
      </c>
      <c r="F2677" t="s">
        <v>156</v>
      </c>
      <c r="G2677" t="s">
        <v>2089</v>
      </c>
      <c r="H2677" t="s">
        <v>10257</v>
      </c>
      <c r="I2677" t="s">
        <v>10253</v>
      </c>
      <c r="J2677" t="s">
        <v>10258</v>
      </c>
    </row>
    <row r="2678" spans="1:10" x14ac:dyDescent="0.25">
      <c r="A2678" t="s">
        <v>128</v>
      </c>
      <c r="B2678" s="1">
        <v>45737</v>
      </c>
      <c r="C2678" t="s">
        <v>286</v>
      </c>
      <c r="D2678" t="s">
        <v>666</v>
      </c>
      <c r="E2678">
        <v>3.5</v>
      </c>
      <c r="F2678" t="s">
        <v>156</v>
      </c>
      <c r="G2678" t="s">
        <v>2089</v>
      </c>
      <c r="H2678" t="s">
        <v>10264</v>
      </c>
      <c r="I2678" t="s">
        <v>10265</v>
      </c>
      <c r="J2678" t="s">
        <v>10266</v>
      </c>
    </row>
    <row r="2679" spans="1:10" x14ac:dyDescent="0.25">
      <c r="A2679" t="s">
        <v>128</v>
      </c>
      <c r="B2679" s="1">
        <v>45737</v>
      </c>
      <c r="C2679" t="s">
        <v>286</v>
      </c>
      <c r="D2679" t="s">
        <v>582</v>
      </c>
      <c r="E2679">
        <v>3.5</v>
      </c>
      <c r="F2679" t="s">
        <v>156</v>
      </c>
      <c r="G2679" t="s">
        <v>2089</v>
      </c>
      <c r="H2679" t="s">
        <v>10267</v>
      </c>
      <c r="I2679" t="s">
        <v>10268</v>
      </c>
      <c r="J2679" t="s">
        <v>10269</v>
      </c>
    </row>
    <row r="2680" spans="1:10" x14ac:dyDescent="0.25">
      <c r="A2680" t="s">
        <v>128</v>
      </c>
      <c r="B2680" s="1">
        <v>45737</v>
      </c>
      <c r="C2680" t="s">
        <v>286</v>
      </c>
      <c r="D2680" t="s">
        <v>6760</v>
      </c>
      <c r="E2680">
        <v>3.5</v>
      </c>
      <c r="F2680" t="s">
        <v>156</v>
      </c>
      <c r="G2680" t="s">
        <v>2089</v>
      </c>
      <c r="H2680" t="s">
        <v>10262</v>
      </c>
      <c r="I2680" t="s">
        <v>10263</v>
      </c>
      <c r="J2680" t="s">
        <v>6881</v>
      </c>
    </row>
    <row r="2681" spans="1:10" x14ac:dyDescent="0.25">
      <c r="A2681" t="s">
        <v>128</v>
      </c>
      <c r="B2681" s="1">
        <v>45737</v>
      </c>
      <c r="C2681" t="s">
        <v>286</v>
      </c>
      <c r="D2681" t="s">
        <v>1453</v>
      </c>
      <c r="E2681">
        <v>7</v>
      </c>
      <c r="F2681" t="s">
        <v>156</v>
      </c>
      <c r="G2681" t="s">
        <v>2089</v>
      </c>
      <c r="H2681" t="s">
        <v>10246</v>
      </c>
      <c r="I2681" t="s">
        <v>10247</v>
      </c>
      <c r="J2681" t="s">
        <v>10248</v>
      </c>
    </row>
    <row r="2682" spans="1:10" x14ac:dyDescent="0.25">
      <c r="A2682" t="s">
        <v>128</v>
      </c>
      <c r="B2682" s="1">
        <v>45737</v>
      </c>
      <c r="C2682" t="s">
        <v>286</v>
      </c>
      <c r="D2682" t="s">
        <v>856</v>
      </c>
      <c r="E2682">
        <v>3.5</v>
      </c>
      <c r="F2682" t="s">
        <v>156</v>
      </c>
      <c r="G2682" t="s">
        <v>2089</v>
      </c>
      <c r="H2682" t="s">
        <v>10249</v>
      </c>
      <c r="I2682" t="s">
        <v>10250</v>
      </c>
      <c r="J2682" t="s">
        <v>10251</v>
      </c>
    </row>
    <row r="2683" spans="1:10" x14ac:dyDescent="0.25">
      <c r="A2683" t="s">
        <v>128</v>
      </c>
      <c r="B2683" s="1">
        <v>45737</v>
      </c>
      <c r="C2683" t="s">
        <v>286</v>
      </c>
      <c r="D2683" t="s">
        <v>524</v>
      </c>
      <c r="E2683">
        <v>3.5</v>
      </c>
      <c r="F2683" t="s">
        <v>156</v>
      </c>
      <c r="G2683" t="s">
        <v>2089</v>
      </c>
      <c r="H2683" t="s">
        <v>10255</v>
      </c>
      <c r="I2683" t="s">
        <v>10247</v>
      </c>
      <c r="J2683" t="s">
        <v>10256</v>
      </c>
    </row>
    <row r="2684" spans="1:10" x14ac:dyDescent="0.25">
      <c r="A2684" t="s">
        <v>128</v>
      </c>
      <c r="B2684" s="1">
        <v>45737</v>
      </c>
      <c r="C2684" t="s">
        <v>286</v>
      </c>
      <c r="D2684" t="s">
        <v>416</v>
      </c>
      <c r="E2684">
        <v>3.5</v>
      </c>
      <c r="F2684" t="s">
        <v>156</v>
      </c>
      <c r="G2684" t="s">
        <v>2089</v>
      </c>
      <c r="H2684" t="s">
        <v>10270</v>
      </c>
      <c r="I2684" t="s">
        <v>10271</v>
      </c>
      <c r="J2684" t="s">
        <v>10272</v>
      </c>
    </row>
    <row r="2685" spans="1:10" x14ac:dyDescent="0.25">
      <c r="A2685" t="s">
        <v>128</v>
      </c>
      <c r="B2685" s="1">
        <v>45737</v>
      </c>
      <c r="C2685" t="s">
        <v>286</v>
      </c>
      <c r="D2685" t="s">
        <v>541</v>
      </c>
      <c r="E2685">
        <v>3.5</v>
      </c>
      <c r="F2685" t="s">
        <v>156</v>
      </c>
      <c r="G2685" t="s">
        <v>2089</v>
      </c>
      <c r="H2685" t="s">
        <v>10259</v>
      </c>
      <c r="I2685" t="s">
        <v>10260</v>
      </c>
      <c r="J2685" t="s">
        <v>10261</v>
      </c>
    </row>
    <row r="2686" spans="1:10" x14ac:dyDescent="0.25">
      <c r="A2686" t="s">
        <v>128</v>
      </c>
      <c r="B2686" s="1">
        <v>45737</v>
      </c>
      <c r="C2686" t="s">
        <v>286</v>
      </c>
      <c r="D2686" t="s">
        <v>875</v>
      </c>
      <c r="E2686">
        <v>3.5</v>
      </c>
      <c r="F2686" t="s">
        <v>156</v>
      </c>
      <c r="G2686" t="s">
        <v>2089</v>
      </c>
      <c r="H2686" t="s">
        <v>10252</v>
      </c>
      <c r="I2686" t="s">
        <v>10253</v>
      </c>
      <c r="J2686" t="s">
        <v>10254</v>
      </c>
    </row>
    <row r="2687" spans="1:10" x14ac:dyDescent="0.25">
      <c r="A2687" t="s">
        <v>128</v>
      </c>
      <c r="B2687" s="1">
        <v>45738</v>
      </c>
      <c r="C2687" t="s">
        <v>281</v>
      </c>
      <c r="D2687" t="s">
        <v>897</v>
      </c>
      <c r="E2687">
        <v>3.5</v>
      </c>
      <c r="F2687" t="s">
        <v>142</v>
      </c>
      <c r="G2687" t="s">
        <v>2090</v>
      </c>
      <c r="H2687" t="s">
        <v>10294</v>
      </c>
      <c r="I2687" t="s">
        <v>10295</v>
      </c>
      <c r="J2687" t="s">
        <v>10296</v>
      </c>
    </row>
    <row r="2688" spans="1:10" x14ac:dyDescent="0.25">
      <c r="A2688" t="s">
        <v>128</v>
      </c>
      <c r="B2688" s="1">
        <v>45738</v>
      </c>
      <c r="C2688" t="s">
        <v>281</v>
      </c>
      <c r="D2688" t="s">
        <v>1654</v>
      </c>
      <c r="E2688">
        <v>3.5</v>
      </c>
      <c r="F2688" t="s">
        <v>142</v>
      </c>
      <c r="G2688" t="s">
        <v>2090</v>
      </c>
      <c r="H2688" t="s">
        <v>10276</v>
      </c>
      <c r="I2688" t="s">
        <v>10277</v>
      </c>
      <c r="J2688" t="s">
        <v>10277</v>
      </c>
    </row>
    <row r="2689" spans="1:10" x14ac:dyDescent="0.25">
      <c r="A2689" t="s">
        <v>128</v>
      </c>
      <c r="B2689" s="1">
        <v>45738</v>
      </c>
      <c r="C2689" t="s">
        <v>281</v>
      </c>
      <c r="D2689" t="s">
        <v>632</v>
      </c>
      <c r="E2689">
        <v>3.5</v>
      </c>
      <c r="F2689" t="s">
        <v>142</v>
      </c>
      <c r="G2689" t="s">
        <v>2090</v>
      </c>
      <c r="H2689" t="s">
        <v>10281</v>
      </c>
      <c r="I2689" t="s">
        <v>10282</v>
      </c>
      <c r="J2689" t="s">
        <v>10283</v>
      </c>
    </row>
    <row r="2690" spans="1:10" x14ac:dyDescent="0.25">
      <c r="A2690" t="s">
        <v>128</v>
      </c>
      <c r="B2690" s="1">
        <v>45738</v>
      </c>
      <c r="C2690" t="s">
        <v>281</v>
      </c>
      <c r="D2690" t="s">
        <v>546</v>
      </c>
      <c r="E2690">
        <v>3.5</v>
      </c>
      <c r="F2690" t="s">
        <v>142</v>
      </c>
      <c r="G2690" t="s">
        <v>2090</v>
      </c>
      <c r="H2690" t="s">
        <v>10288</v>
      </c>
      <c r="I2690" t="s">
        <v>10289</v>
      </c>
      <c r="J2690" t="s">
        <v>10290</v>
      </c>
    </row>
    <row r="2691" spans="1:10" x14ac:dyDescent="0.25">
      <c r="A2691" t="s">
        <v>128</v>
      </c>
      <c r="B2691" s="1">
        <v>45738</v>
      </c>
      <c r="C2691" t="s">
        <v>281</v>
      </c>
      <c r="D2691" t="s">
        <v>3688</v>
      </c>
      <c r="E2691">
        <v>3.5</v>
      </c>
      <c r="F2691" t="s">
        <v>142</v>
      </c>
      <c r="G2691" t="s">
        <v>2090</v>
      </c>
      <c r="H2691" t="s">
        <v>10291</v>
      </c>
      <c r="I2691" t="s">
        <v>10292</v>
      </c>
      <c r="J2691" t="s">
        <v>10293</v>
      </c>
    </row>
    <row r="2692" spans="1:10" x14ac:dyDescent="0.25">
      <c r="A2692" t="s">
        <v>128</v>
      </c>
      <c r="B2692" s="1">
        <v>45738</v>
      </c>
      <c r="C2692" t="s">
        <v>281</v>
      </c>
      <c r="D2692" t="s">
        <v>689</v>
      </c>
      <c r="E2692">
        <v>3.5</v>
      </c>
      <c r="F2692" t="s">
        <v>142</v>
      </c>
      <c r="G2692" t="s">
        <v>2090</v>
      </c>
      <c r="H2692" t="s">
        <v>10278</v>
      </c>
      <c r="I2692" t="s">
        <v>10279</v>
      </c>
      <c r="J2692" t="s">
        <v>10280</v>
      </c>
    </row>
    <row r="2693" spans="1:10" x14ac:dyDescent="0.25">
      <c r="A2693" t="s">
        <v>128</v>
      </c>
      <c r="B2693" s="1">
        <v>45738</v>
      </c>
      <c r="C2693" t="s">
        <v>281</v>
      </c>
      <c r="D2693" t="s">
        <v>10284</v>
      </c>
      <c r="E2693">
        <v>3.5</v>
      </c>
      <c r="F2693" t="s">
        <v>142</v>
      </c>
      <c r="G2693" t="s">
        <v>2090</v>
      </c>
      <c r="H2693" t="s">
        <v>10285</v>
      </c>
      <c r="I2693" t="s">
        <v>10286</v>
      </c>
      <c r="J2693" t="s">
        <v>10287</v>
      </c>
    </row>
    <row r="2694" spans="1:10" x14ac:dyDescent="0.25">
      <c r="A2694" t="s">
        <v>128</v>
      </c>
      <c r="B2694" s="1">
        <v>45738</v>
      </c>
      <c r="C2694" t="s">
        <v>281</v>
      </c>
      <c r="D2694" t="s">
        <v>807</v>
      </c>
      <c r="E2694">
        <v>3.5</v>
      </c>
      <c r="F2694" t="s">
        <v>142</v>
      </c>
      <c r="G2694" t="s">
        <v>2090</v>
      </c>
      <c r="H2694" t="s">
        <v>10273</v>
      </c>
      <c r="I2694" t="s">
        <v>10274</v>
      </c>
      <c r="J2694" t="s">
        <v>10275</v>
      </c>
    </row>
    <row r="2695" spans="1:10" x14ac:dyDescent="0.25">
      <c r="A2695" t="s">
        <v>128</v>
      </c>
      <c r="B2695" s="1">
        <v>45733</v>
      </c>
      <c r="C2695" t="s">
        <v>147</v>
      </c>
      <c r="D2695" t="s">
        <v>10301</v>
      </c>
      <c r="E2695">
        <v>3.5</v>
      </c>
      <c r="F2695" t="s">
        <v>148</v>
      </c>
      <c r="G2695" t="s">
        <v>2091</v>
      </c>
      <c r="H2695" t="s">
        <v>10302</v>
      </c>
      <c r="I2695" t="s">
        <v>10303</v>
      </c>
      <c r="J2695" t="s">
        <v>10304</v>
      </c>
    </row>
    <row r="2696" spans="1:10" x14ac:dyDescent="0.25">
      <c r="A2696" t="s">
        <v>128</v>
      </c>
      <c r="B2696" s="1">
        <v>45733</v>
      </c>
      <c r="C2696" t="s">
        <v>147</v>
      </c>
      <c r="D2696" t="s">
        <v>377</v>
      </c>
      <c r="E2696">
        <v>3.5</v>
      </c>
      <c r="F2696" t="s">
        <v>148</v>
      </c>
      <c r="G2696" t="s">
        <v>2091</v>
      </c>
      <c r="H2696" t="s">
        <v>10305</v>
      </c>
      <c r="I2696" t="s">
        <v>10306</v>
      </c>
      <c r="J2696" t="s">
        <v>10307</v>
      </c>
    </row>
    <row r="2697" spans="1:10" x14ac:dyDescent="0.25">
      <c r="A2697" t="s">
        <v>128</v>
      </c>
      <c r="B2697" s="1">
        <v>45733</v>
      </c>
      <c r="C2697" t="s">
        <v>147</v>
      </c>
      <c r="D2697" t="s">
        <v>732</v>
      </c>
      <c r="E2697">
        <v>3.5</v>
      </c>
      <c r="F2697" t="s">
        <v>148</v>
      </c>
      <c r="G2697" t="s">
        <v>2091</v>
      </c>
      <c r="H2697" t="s">
        <v>10314</v>
      </c>
      <c r="I2697" t="s">
        <v>10315</v>
      </c>
      <c r="J2697" t="s">
        <v>10316</v>
      </c>
    </row>
    <row r="2698" spans="1:10" x14ac:dyDescent="0.25">
      <c r="A2698" t="s">
        <v>128</v>
      </c>
      <c r="B2698" s="1">
        <v>45733</v>
      </c>
      <c r="C2698" t="s">
        <v>147</v>
      </c>
      <c r="D2698" t="s">
        <v>10297</v>
      </c>
      <c r="E2698">
        <v>3.5</v>
      </c>
      <c r="F2698" t="s">
        <v>148</v>
      </c>
      <c r="G2698" t="s">
        <v>2091</v>
      </c>
      <c r="H2698" t="s">
        <v>10298</v>
      </c>
      <c r="I2698" t="s">
        <v>10299</v>
      </c>
      <c r="J2698" t="s">
        <v>10300</v>
      </c>
    </row>
    <row r="2699" spans="1:10" x14ac:dyDescent="0.25">
      <c r="A2699" t="s">
        <v>128</v>
      </c>
      <c r="B2699" s="1">
        <v>45733</v>
      </c>
      <c r="C2699" t="s">
        <v>147</v>
      </c>
      <c r="D2699" t="s">
        <v>1509</v>
      </c>
      <c r="E2699">
        <v>3.5</v>
      </c>
      <c r="F2699" t="s">
        <v>148</v>
      </c>
      <c r="G2699" t="s">
        <v>2091</v>
      </c>
      <c r="H2699" t="s">
        <v>10308</v>
      </c>
      <c r="I2699" t="s">
        <v>10309</v>
      </c>
      <c r="J2699" t="s">
        <v>10310</v>
      </c>
    </row>
    <row r="2700" spans="1:10" x14ac:dyDescent="0.25">
      <c r="A2700" t="s">
        <v>128</v>
      </c>
      <c r="B2700" s="1">
        <v>45733</v>
      </c>
      <c r="C2700" t="s">
        <v>147</v>
      </c>
      <c r="D2700" t="s">
        <v>288</v>
      </c>
      <c r="E2700">
        <v>3.5</v>
      </c>
      <c r="F2700" t="s">
        <v>148</v>
      </c>
      <c r="G2700" t="s">
        <v>2091</v>
      </c>
      <c r="H2700" t="s">
        <v>10311</v>
      </c>
      <c r="I2700" t="s">
        <v>10312</v>
      </c>
      <c r="J2700" t="s">
        <v>10313</v>
      </c>
    </row>
    <row r="2701" spans="1:10" x14ac:dyDescent="0.25">
      <c r="A2701" t="s">
        <v>128</v>
      </c>
      <c r="B2701" s="1">
        <v>45734</v>
      </c>
      <c r="C2701" t="s">
        <v>147</v>
      </c>
      <c r="D2701" t="s">
        <v>684</v>
      </c>
      <c r="E2701">
        <v>3.5</v>
      </c>
      <c r="F2701" t="s">
        <v>148</v>
      </c>
      <c r="G2701" t="s">
        <v>2093</v>
      </c>
      <c r="H2701" t="s">
        <v>10323</v>
      </c>
      <c r="I2701" t="s">
        <v>10324</v>
      </c>
      <c r="J2701" t="s">
        <v>10325</v>
      </c>
    </row>
    <row r="2702" spans="1:10" x14ac:dyDescent="0.25">
      <c r="A2702" t="s">
        <v>128</v>
      </c>
      <c r="B2702" s="1">
        <v>45734</v>
      </c>
      <c r="C2702" t="s">
        <v>147</v>
      </c>
      <c r="D2702" t="s">
        <v>10319</v>
      </c>
      <c r="E2702">
        <v>3.5</v>
      </c>
      <c r="F2702" t="s">
        <v>148</v>
      </c>
      <c r="G2702" t="s">
        <v>2093</v>
      </c>
      <c r="H2702" t="s">
        <v>10320</v>
      </c>
      <c r="I2702" t="s">
        <v>10321</v>
      </c>
      <c r="J2702" t="s">
        <v>10322</v>
      </c>
    </row>
    <row r="2703" spans="1:10" x14ac:dyDescent="0.25">
      <c r="A2703" t="s">
        <v>128</v>
      </c>
      <c r="B2703" s="1">
        <v>45734</v>
      </c>
      <c r="C2703" t="s">
        <v>147</v>
      </c>
      <c r="D2703" t="s">
        <v>729</v>
      </c>
      <c r="E2703">
        <v>3.5</v>
      </c>
      <c r="F2703" t="s">
        <v>148</v>
      </c>
      <c r="G2703" t="s">
        <v>2093</v>
      </c>
      <c r="H2703" t="s">
        <v>8443</v>
      </c>
      <c r="I2703" t="s">
        <v>10317</v>
      </c>
      <c r="J2703" t="s">
        <v>10318</v>
      </c>
    </row>
    <row r="2704" spans="1:10" x14ac:dyDescent="0.25">
      <c r="A2704" t="s">
        <v>128</v>
      </c>
      <c r="B2704" s="1">
        <v>45735</v>
      </c>
      <c r="C2704" t="s">
        <v>147</v>
      </c>
      <c r="D2704" t="s">
        <v>918</v>
      </c>
      <c r="E2704">
        <v>3.5</v>
      </c>
      <c r="F2704" t="s">
        <v>148</v>
      </c>
      <c r="G2704" t="s">
        <v>2094</v>
      </c>
      <c r="H2704" t="s">
        <v>10337</v>
      </c>
      <c r="I2704" t="s">
        <v>10338</v>
      </c>
      <c r="J2704" t="s">
        <v>10339</v>
      </c>
    </row>
    <row r="2705" spans="1:10" x14ac:dyDescent="0.25">
      <c r="A2705" t="s">
        <v>128</v>
      </c>
      <c r="B2705" s="1">
        <v>45735</v>
      </c>
      <c r="C2705" t="s">
        <v>147</v>
      </c>
      <c r="D2705" t="s">
        <v>438</v>
      </c>
      <c r="E2705">
        <v>3.5</v>
      </c>
      <c r="F2705" t="s">
        <v>148</v>
      </c>
      <c r="G2705" t="s">
        <v>2094</v>
      </c>
      <c r="H2705" t="s">
        <v>10329</v>
      </c>
      <c r="I2705" t="s">
        <v>10330</v>
      </c>
      <c r="J2705" t="s">
        <v>10331</v>
      </c>
    </row>
    <row r="2706" spans="1:10" x14ac:dyDescent="0.25">
      <c r="A2706" t="s">
        <v>128</v>
      </c>
      <c r="B2706" s="1">
        <v>45735</v>
      </c>
      <c r="C2706" t="s">
        <v>147</v>
      </c>
      <c r="D2706" t="s">
        <v>724</v>
      </c>
      <c r="E2706">
        <v>3.5</v>
      </c>
      <c r="F2706" t="s">
        <v>148</v>
      </c>
      <c r="G2706" t="s">
        <v>2094</v>
      </c>
      <c r="H2706" t="s">
        <v>10334</v>
      </c>
      <c r="I2706" t="s">
        <v>10335</v>
      </c>
      <c r="J2706" t="s">
        <v>10336</v>
      </c>
    </row>
    <row r="2707" spans="1:10" x14ac:dyDescent="0.25">
      <c r="A2707" t="s">
        <v>128</v>
      </c>
      <c r="B2707" s="1">
        <v>45735</v>
      </c>
      <c r="C2707" t="s">
        <v>147</v>
      </c>
      <c r="D2707" t="s">
        <v>1467</v>
      </c>
      <c r="E2707">
        <v>3.5</v>
      </c>
      <c r="F2707" t="s">
        <v>148</v>
      </c>
      <c r="G2707" t="s">
        <v>2094</v>
      </c>
      <c r="H2707" t="s">
        <v>10343</v>
      </c>
      <c r="I2707" t="s">
        <v>10344</v>
      </c>
      <c r="J2707" t="s">
        <v>10345</v>
      </c>
    </row>
    <row r="2708" spans="1:10" x14ac:dyDescent="0.25">
      <c r="A2708" t="s">
        <v>128</v>
      </c>
      <c r="B2708" s="1">
        <v>45735</v>
      </c>
      <c r="C2708" t="s">
        <v>147</v>
      </c>
      <c r="D2708" t="s">
        <v>4090</v>
      </c>
      <c r="E2708">
        <v>3.5</v>
      </c>
      <c r="F2708" t="s">
        <v>148</v>
      </c>
      <c r="G2708" t="s">
        <v>2094</v>
      </c>
      <c r="H2708" t="s">
        <v>10346</v>
      </c>
      <c r="I2708" t="s">
        <v>10347</v>
      </c>
      <c r="J2708" t="s">
        <v>10347</v>
      </c>
    </row>
    <row r="2709" spans="1:10" x14ac:dyDescent="0.25">
      <c r="A2709" t="s">
        <v>128</v>
      </c>
      <c r="B2709" s="1">
        <v>45735</v>
      </c>
      <c r="C2709" t="s">
        <v>147</v>
      </c>
      <c r="D2709" t="s">
        <v>665</v>
      </c>
      <c r="E2709">
        <v>3.5</v>
      </c>
      <c r="F2709" t="s">
        <v>148</v>
      </c>
      <c r="G2709" t="s">
        <v>2094</v>
      </c>
      <c r="H2709" t="s">
        <v>10340</v>
      </c>
      <c r="I2709" t="s">
        <v>10341</v>
      </c>
      <c r="J2709" t="s">
        <v>10342</v>
      </c>
    </row>
    <row r="2710" spans="1:10" x14ac:dyDescent="0.25">
      <c r="A2710" t="s">
        <v>128</v>
      </c>
      <c r="B2710" s="1">
        <v>45735</v>
      </c>
      <c r="C2710" t="s">
        <v>147</v>
      </c>
      <c r="D2710" t="s">
        <v>241</v>
      </c>
      <c r="E2710">
        <v>3.5</v>
      </c>
      <c r="F2710" t="s">
        <v>148</v>
      </c>
      <c r="G2710" t="s">
        <v>2094</v>
      </c>
      <c r="H2710" t="s">
        <v>10326</v>
      </c>
      <c r="I2710" t="s">
        <v>10327</v>
      </c>
      <c r="J2710" t="s">
        <v>10328</v>
      </c>
    </row>
    <row r="2711" spans="1:10" x14ac:dyDescent="0.25">
      <c r="A2711" t="s">
        <v>128</v>
      </c>
      <c r="B2711" s="1">
        <v>45735</v>
      </c>
      <c r="C2711" t="s">
        <v>147</v>
      </c>
      <c r="D2711" t="s">
        <v>10348</v>
      </c>
      <c r="E2711">
        <v>3.5</v>
      </c>
      <c r="F2711" t="s">
        <v>148</v>
      </c>
      <c r="G2711" t="s">
        <v>2094</v>
      </c>
      <c r="H2711" t="s">
        <v>10349</v>
      </c>
      <c r="I2711" t="s">
        <v>10350</v>
      </c>
      <c r="J2711" t="s">
        <v>10351</v>
      </c>
    </row>
    <row r="2712" spans="1:10" x14ac:dyDescent="0.25">
      <c r="A2712" t="s">
        <v>128</v>
      </c>
      <c r="B2712" s="1">
        <v>45735</v>
      </c>
      <c r="C2712" t="s">
        <v>147</v>
      </c>
      <c r="D2712" t="s">
        <v>929</v>
      </c>
      <c r="E2712">
        <v>3.5</v>
      </c>
      <c r="F2712" t="s">
        <v>148</v>
      </c>
      <c r="G2712" t="s">
        <v>2094</v>
      </c>
      <c r="H2712" t="s">
        <v>10332</v>
      </c>
      <c r="I2712" t="s">
        <v>10333</v>
      </c>
      <c r="J2712" t="s">
        <v>10333</v>
      </c>
    </row>
    <row r="2713" spans="1:10" x14ac:dyDescent="0.25">
      <c r="A2713" t="s">
        <v>128</v>
      </c>
      <c r="B2713" s="1">
        <v>45736</v>
      </c>
      <c r="C2713" t="s">
        <v>147</v>
      </c>
      <c r="D2713" t="s">
        <v>544</v>
      </c>
      <c r="E2713">
        <v>3.5</v>
      </c>
      <c r="F2713" t="s">
        <v>148</v>
      </c>
      <c r="G2713" t="s">
        <v>2096</v>
      </c>
      <c r="H2713" t="s">
        <v>10361</v>
      </c>
      <c r="I2713" t="s">
        <v>10362</v>
      </c>
      <c r="J2713" t="s">
        <v>10363</v>
      </c>
    </row>
    <row r="2714" spans="1:10" x14ac:dyDescent="0.25">
      <c r="A2714" t="s">
        <v>128</v>
      </c>
      <c r="B2714" s="1">
        <v>45736</v>
      </c>
      <c r="C2714" t="s">
        <v>147</v>
      </c>
      <c r="D2714" t="s">
        <v>420</v>
      </c>
      <c r="E2714">
        <v>3.5</v>
      </c>
      <c r="F2714" t="s">
        <v>148</v>
      </c>
      <c r="G2714" t="s">
        <v>2096</v>
      </c>
      <c r="H2714" t="s">
        <v>10355</v>
      </c>
      <c r="I2714" t="s">
        <v>10353</v>
      </c>
      <c r="J2714" t="s">
        <v>10356</v>
      </c>
    </row>
    <row r="2715" spans="1:10" x14ac:dyDescent="0.25">
      <c r="A2715" t="s">
        <v>128</v>
      </c>
      <c r="B2715" s="1">
        <v>45736</v>
      </c>
      <c r="C2715" t="s">
        <v>147</v>
      </c>
      <c r="D2715" t="s">
        <v>1490</v>
      </c>
      <c r="E2715">
        <v>3.5</v>
      </c>
      <c r="F2715" t="s">
        <v>148</v>
      </c>
      <c r="G2715" t="s">
        <v>2096</v>
      </c>
      <c r="H2715" t="s">
        <v>10364</v>
      </c>
      <c r="I2715" t="s">
        <v>10365</v>
      </c>
      <c r="J2715" t="s">
        <v>10366</v>
      </c>
    </row>
    <row r="2716" spans="1:10" x14ac:dyDescent="0.25">
      <c r="A2716" t="s">
        <v>128</v>
      </c>
      <c r="B2716" s="1">
        <v>45736</v>
      </c>
      <c r="C2716" t="s">
        <v>147</v>
      </c>
      <c r="D2716" t="s">
        <v>10213</v>
      </c>
      <c r="E2716">
        <v>3.5</v>
      </c>
      <c r="F2716" t="s">
        <v>148</v>
      </c>
      <c r="G2716" t="s">
        <v>2096</v>
      </c>
      <c r="H2716" t="s">
        <v>10352</v>
      </c>
      <c r="I2716" t="s">
        <v>10353</v>
      </c>
      <c r="J2716" t="s">
        <v>10354</v>
      </c>
    </row>
    <row r="2717" spans="1:10" x14ac:dyDescent="0.25">
      <c r="A2717" t="s">
        <v>128</v>
      </c>
      <c r="B2717" s="1">
        <v>45736</v>
      </c>
      <c r="C2717" t="s">
        <v>147</v>
      </c>
      <c r="D2717" t="s">
        <v>10357</v>
      </c>
      <c r="E2717">
        <v>3.5</v>
      </c>
      <c r="F2717" t="s">
        <v>148</v>
      </c>
      <c r="G2717" t="s">
        <v>2096</v>
      </c>
      <c r="H2717" t="s">
        <v>10358</v>
      </c>
      <c r="I2717" t="s">
        <v>10359</v>
      </c>
      <c r="J2717" t="s">
        <v>10360</v>
      </c>
    </row>
    <row r="2718" spans="1:10" x14ac:dyDescent="0.25">
      <c r="A2718" t="s">
        <v>128</v>
      </c>
      <c r="B2718" s="1">
        <v>45737</v>
      </c>
      <c r="C2718" t="s">
        <v>147</v>
      </c>
      <c r="D2718" t="s">
        <v>10370</v>
      </c>
      <c r="E2718">
        <v>3.5</v>
      </c>
      <c r="F2718" t="s">
        <v>148</v>
      </c>
      <c r="G2718" t="s">
        <v>2098</v>
      </c>
      <c r="H2718" t="s">
        <v>10371</v>
      </c>
      <c r="I2718" t="s">
        <v>10372</v>
      </c>
      <c r="J2718" t="s">
        <v>10373</v>
      </c>
    </row>
    <row r="2719" spans="1:10" x14ac:dyDescent="0.25">
      <c r="A2719" t="s">
        <v>128</v>
      </c>
      <c r="B2719" s="1">
        <v>45737</v>
      </c>
      <c r="C2719" t="s">
        <v>147</v>
      </c>
      <c r="D2719" t="s">
        <v>1446</v>
      </c>
      <c r="E2719">
        <v>3.5</v>
      </c>
      <c r="F2719" t="s">
        <v>148</v>
      </c>
      <c r="G2719" t="s">
        <v>2098</v>
      </c>
      <c r="H2719" t="s">
        <v>10376</v>
      </c>
      <c r="I2719" t="s">
        <v>10377</v>
      </c>
      <c r="J2719" t="s">
        <v>10378</v>
      </c>
    </row>
    <row r="2720" spans="1:10" x14ac:dyDescent="0.25">
      <c r="A2720" t="s">
        <v>128</v>
      </c>
      <c r="B2720" s="1">
        <v>45737</v>
      </c>
      <c r="C2720" t="s">
        <v>147</v>
      </c>
      <c r="D2720" t="s">
        <v>434</v>
      </c>
      <c r="E2720">
        <v>3.5</v>
      </c>
      <c r="F2720" t="s">
        <v>148</v>
      </c>
      <c r="G2720" t="s">
        <v>2098</v>
      </c>
      <c r="H2720" t="s">
        <v>10367</v>
      </c>
      <c r="I2720" t="s">
        <v>10368</v>
      </c>
      <c r="J2720" t="s">
        <v>10369</v>
      </c>
    </row>
    <row r="2721" spans="1:10" x14ac:dyDescent="0.25">
      <c r="A2721" t="s">
        <v>128</v>
      </c>
      <c r="B2721" s="1">
        <v>45737</v>
      </c>
      <c r="C2721" t="s">
        <v>147</v>
      </c>
      <c r="D2721" t="s">
        <v>1652</v>
      </c>
      <c r="E2721">
        <v>3.5</v>
      </c>
      <c r="F2721" t="s">
        <v>148</v>
      </c>
      <c r="G2721" t="s">
        <v>2098</v>
      </c>
      <c r="H2721" t="s">
        <v>10374</v>
      </c>
      <c r="I2721" t="s">
        <v>6976</v>
      </c>
      <c r="J2721" t="s">
        <v>10375</v>
      </c>
    </row>
    <row r="2722" spans="1:10" x14ac:dyDescent="0.25">
      <c r="A2722" t="s">
        <v>128</v>
      </c>
      <c r="B2722" s="1">
        <v>45738</v>
      </c>
      <c r="C2722" t="s">
        <v>147</v>
      </c>
      <c r="D2722" t="s">
        <v>1658</v>
      </c>
      <c r="E2722">
        <v>3.5</v>
      </c>
      <c r="F2722" t="s">
        <v>148</v>
      </c>
      <c r="G2722" t="s">
        <v>2101</v>
      </c>
      <c r="H2722" t="s">
        <v>10385</v>
      </c>
      <c r="I2722" t="s">
        <v>10386</v>
      </c>
      <c r="J2722" t="s">
        <v>10387</v>
      </c>
    </row>
    <row r="2723" spans="1:10" x14ac:dyDescent="0.25">
      <c r="A2723" t="s">
        <v>128</v>
      </c>
      <c r="B2723" s="1">
        <v>45738</v>
      </c>
      <c r="C2723" t="s">
        <v>147</v>
      </c>
      <c r="D2723" t="s">
        <v>4513</v>
      </c>
      <c r="E2723">
        <v>3.5</v>
      </c>
      <c r="F2723" t="s">
        <v>148</v>
      </c>
      <c r="G2723" t="s">
        <v>2101</v>
      </c>
      <c r="H2723" t="s">
        <v>10388</v>
      </c>
      <c r="I2723" t="s">
        <v>10389</v>
      </c>
      <c r="J2723" t="s">
        <v>10390</v>
      </c>
    </row>
    <row r="2724" spans="1:10" x14ac:dyDescent="0.25">
      <c r="A2724" t="s">
        <v>128</v>
      </c>
      <c r="B2724" s="1">
        <v>45738</v>
      </c>
      <c r="C2724" t="s">
        <v>147</v>
      </c>
      <c r="D2724" t="s">
        <v>494</v>
      </c>
      <c r="E2724">
        <v>3.5</v>
      </c>
      <c r="F2724" t="s">
        <v>148</v>
      </c>
      <c r="G2724" t="s">
        <v>2101</v>
      </c>
      <c r="H2724" t="s">
        <v>10382</v>
      </c>
      <c r="I2724" t="s">
        <v>10383</v>
      </c>
      <c r="J2724" t="s">
        <v>10384</v>
      </c>
    </row>
    <row r="2725" spans="1:10" x14ac:dyDescent="0.25">
      <c r="A2725" t="s">
        <v>128</v>
      </c>
      <c r="B2725" s="1">
        <v>45738</v>
      </c>
      <c r="C2725" t="s">
        <v>147</v>
      </c>
      <c r="D2725" t="s">
        <v>852</v>
      </c>
      <c r="E2725">
        <v>3.5</v>
      </c>
      <c r="F2725" t="s">
        <v>148</v>
      </c>
      <c r="G2725" t="s">
        <v>2101</v>
      </c>
      <c r="H2725" t="s">
        <v>10379</v>
      </c>
      <c r="I2725" t="s">
        <v>10380</v>
      </c>
      <c r="J2725" t="s">
        <v>10381</v>
      </c>
    </row>
    <row r="2726" spans="1:10" x14ac:dyDescent="0.25">
      <c r="A2726" t="s">
        <v>128</v>
      </c>
      <c r="B2726" s="1">
        <v>45733</v>
      </c>
      <c r="C2726" t="s">
        <v>2102</v>
      </c>
      <c r="D2726" t="s">
        <v>309</v>
      </c>
      <c r="E2726">
        <v>3.5</v>
      </c>
      <c r="F2726" t="s">
        <v>142</v>
      </c>
      <c r="G2726" t="s">
        <v>2103</v>
      </c>
      <c r="H2726" t="s">
        <v>10401</v>
      </c>
      <c r="I2726" t="s">
        <v>10402</v>
      </c>
      <c r="J2726" t="s">
        <v>10403</v>
      </c>
    </row>
    <row r="2727" spans="1:10" x14ac:dyDescent="0.25">
      <c r="A2727" t="s">
        <v>128</v>
      </c>
      <c r="B2727" s="1">
        <v>45733</v>
      </c>
      <c r="C2727" t="s">
        <v>2102</v>
      </c>
      <c r="D2727" t="s">
        <v>4506</v>
      </c>
      <c r="E2727">
        <v>3.5</v>
      </c>
      <c r="F2727" t="s">
        <v>142</v>
      </c>
      <c r="G2727" t="s">
        <v>2103</v>
      </c>
      <c r="H2727" t="s">
        <v>10404</v>
      </c>
      <c r="I2727" t="s">
        <v>10405</v>
      </c>
      <c r="J2727" t="s">
        <v>10406</v>
      </c>
    </row>
    <row r="2728" spans="1:10" x14ac:dyDescent="0.25">
      <c r="A2728" t="s">
        <v>128</v>
      </c>
      <c r="B2728" s="1">
        <v>45733</v>
      </c>
      <c r="C2728" t="s">
        <v>2102</v>
      </c>
      <c r="D2728" t="s">
        <v>10394</v>
      </c>
      <c r="E2728">
        <v>3.5</v>
      </c>
      <c r="F2728" t="s">
        <v>142</v>
      </c>
      <c r="G2728" t="s">
        <v>2103</v>
      </c>
      <c r="H2728" t="s">
        <v>10395</v>
      </c>
      <c r="I2728" t="s">
        <v>10396</v>
      </c>
      <c r="J2728" t="s">
        <v>10397</v>
      </c>
    </row>
    <row r="2729" spans="1:10" x14ac:dyDescent="0.25">
      <c r="A2729" t="s">
        <v>128</v>
      </c>
      <c r="B2729" s="1">
        <v>45733</v>
      </c>
      <c r="C2729" t="s">
        <v>2102</v>
      </c>
      <c r="D2729" t="s">
        <v>304</v>
      </c>
      <c r="E2729">
        <v>3.5</v>
      </c>
      <c r="F2729" t="s">
        <v>142</v>
      </c>
      <c r="G2729" t="s">
        <v>2103</v>
      </c>
      <c r="H2729" t="s">
        <v>10391</v>
      </c>
      <c r="I2729" t="s">
        <v>10392</v>
      </c>
      <c r="J2729" t="s">
        <v>10393</v>
      </c>
    </row>
    <row r="2730" spans="1:10" x14ac:dyDescent="0.25">
      <c r="A2730" t="s">
        <v>128</v>
      </c>
      <c r="B2730" s="1">
        <v>45733</v>
      </c>
      <c r="C2730" t="s">
        <v>2102</v>
      </c>
      <c r="D2730" t="s">
        <v>651</v>
      </c>
      <c r="E2730">
        <v>3.5</v>
      </c>
      <c r="F2730" t="s">
        <v>142</v>
      </c>
      <c r="G2730" t="s">
        <v>2103</v>
      </c>
      <c r="H2730" t="s">
        <v>10398</v>
      </c>
      <c r="I2730" t="s">
        <v>10399</v>
      </c>
      <c r="J2730" t="s">
        <v>10400</v>
      </c>
    </row>
    <row r="2731" spans="1:10" x14ac:dyDescent="0.25">
      <c r="A2731" t="s">
        <v>128</v>
      </c>
      <c r="B2731" s="1">
        <v>45735</v>
      </c>
      <c r="C2731" t="s">
        <v>2102</v>
      </c>
      <c r="D2731" t="s">
        <v>2752</v>
      </c>
      <c r="E2731">
        <v>3.5</v>
      </c>
      <c r="F2731" t="s">
        <v>142</v>
      </c>
      <c r="G2731" t="s">
        <v>2106</v>
      </c>
      <c r="H2731" t="s">
        <v>10428</v>
      </c>
      <c r="I2731" t="s">
        <v>10332</v>
      </c>
      <c r="J2731" t="s">
        <v>10429</v>
      </c>
    </row>
    <row r="2732" spans="1:10" x14ac:dyDescent="0.25">
      <c r="A2732" t="s">
        <v>128</v>
      </c>
      <c r="B2732" s="1">
        <v>45735</v>
      </c>
      <c r="C2732" t="s">
        <v>2102</v>
      </c>
      <c r="D2732" t="s">
        <v>459</v>
      </c>
      <c r="E2732">
        <v>3.5</v>
      </c>
      <c r="F2732" t="s">
        <v>142</v>
      </c>
      <c r="G2732" t="s">
        <v>2106</v>
      </c>
      <c r="H2732" t="s">
        <v>10411</v>
      </c>
      <c r="I2732" t="s">
        <v>10412</v>
      </c>
      <c r="J2732" t="s">
        <v>10413</v>
      </c>
    </row>
    <row r="2733" spans="1:10" x14ac:dyDescent="0.25">
      <c r="A2733" t="s">
        <v>128</v>
      </c>
      <c r="B2733" s="1">
        <v>45735</v>
      </c>
      <c r="C2733" t="s">
        <v>2102</v>
      </c>
      <c r="D2733" t="s">
        <v>10414</v>
      </c>
      <c r="E2733">
        <v>3.5</v>
      </c>
      <c r="F2733" t="s">
        <v>142</v>
      </c>
      <c r="G2733" t="s">
        <v>2106</v>
      </c>
      <c r="H2733" t="s">
        <v>10415</v>
      </c>
      <c r="I2733" t="s">
        <v>10416</v>
      </c>
      <c r="J2733" t="s">
        <v>10417</v>
      </c>
    </row>
    <row r="2734" spans="1:10" x14ac:dyDescent="0.25">
      <c r="A2734" t="s">
        <v>128</v>
      </c>
      <c r="B2734" s="1">
        <v>45735</v>
      </c>
      <c r="C2734" t="s">
        <v>2102</v>
      </c>
      <c r="D2734" t="s">
        <v>513</v>
      </c>
      <c r="E2734">
        <v>3.5</v>
      </c>
      <c r="F2734" t="s">
        <v>142</v>
      </c>
      <c r="G2734" t="s">
        <v>2106</v>
      </c>
      <c r="H2734" t="s">
        <v>10430</v>
      </c>
      <c r="I2734" t="s">
        <v>10431</v>
      </c>
      <c r="J2734" t="s">
        <v>10432</v>
      </c>
    </row>
    <row r="2735" spans="1:10" x14ac:dyDescent="0.25">
      <c r="A2735" t="s">
        <v>128</v>
      </c>
      <c r="B2735" s="1">
        <v>45735</v>
      </c>
      <c r="C2735" t="s">
        <v>2102</v>
      </c>
      <c r="D2735" t="s">
        <v>1672</v>
      </c>
      <c r="E2735">
        <v>3.5</v>
      </c>
      <c r="F2735" t="s">
        <v>142</v>
      </c>
      <c r="G2735" t="s">
        <v>2106</v>
      </c>
      <c r="H2735" t="s">
        <v>10425</v>
      </c>
      <c r="I2735" t="s">
        <v>10426</v>
      </c>
      <c r="J2735" t="s">
        <v>10427</v>
      </c>
    </row>
    <row r="2736" spans="1:10" x14ac:dyDescent="0.25">
      <c r="A2736" t="s">
        <v>128</v>
      </c>
      <c r="B2736" s="1">
        <v>45735</v>
      </c>
      <c r="C2736" t="s">
        <v>2102</v>
      </c>
      <c r="D2736" t="s">
        <v>10407</v>
      </c>
      <c r="E2736">
        <v>7</v>
      </c>
      <c r="F2736" t="s">
        <v>142</v>
      </c>
      <c r="G2736" t="s">
        <v>2106</v>
      </c>
      <c r="H2736" t="s">
        <v>10408</v>
      </c>
      <c r="I2736" t="s">
        <v>10409</v>
      </c>
      <c r="J2736" t="s">
        <v>10410</v>
      </c>
    </row>
    <row r="2737" spans="1:10" x14ac:dyDescent="0.25">
      <c r="A2737" t="s">
        <v>128</v>
      </c>
      <c r="B2737" s="1">
        <v>45735</v>
      </c>
      <c r="C2737" t="s">
        <v>2102</v>
      </c>
      <c r="D2737" t="s">
        <v>10421</v>
      </c>
      <c r="E2737">
        <v>0</v>
      </c>
      <c r="F2737" t="s">
        <v>142</v>
      </c>
      <c r="G2737" t="s">
        <v>2106</v>
      </c>
      <c r="H2737" t="s">
        <v>10422</v>
      </c>
      <c r="I2737" t="s">
        <v>10423</v>
      </c>
      <c r="J2737" t="s">
        <v>10424</v>
      </c>
    </row>
    <row r="2738" spans="1:10" x14ac:dyDescent="0.25">
      <c r="A2738" t="s">
        <v>128</v>
      </c>
      <c r="B2738" s="1">
        <v>45735</v>
      </c>
      <c r="C2738" t="s">
        <v>2102</v>
      </c>
      <c r="D2738" t="s">
        <v>256</v>
      </c>
      <c r="E2738">
        <v>3.5</v>
      </c>
      <c r="F2738" t="s">
        <v>142</v>
      </c>
      <c r="G2738" t="s">
        <v>2106</v>
      </c>
      <c r="H2738" t="s">
        <v>10418</v>
      </c>
      <c r="I2738" t="s">
        <v>10419</v>
      </c>
      <c r="J2738" t="s">
        <v>10420</v>
      </c>
    </row>
    <row r="2739" spans="1:10" x14ac:dyDescent="0.25">
      <c r="A2739" t="s">
        <v>128</v>
      </c>
      <c r="B2739" s="1">
        <v>45737</v>
      </c>
      <c r="C2739" t="s">
        <v>2102</v>
      </c>
      <c r="D2739" t="s">
        <v>5792</v>
      </c>
      <c r="E2739">
        <v>3.5</v>
      </c>
      <c r="F2739" t="s">
        <v>142</v>
      </c>
      <c r="G2739" t="s">
        <v>2107</v>
      </c>
      <c r="H2739" t="s">
        <v>10436</v>
      </c>
      <c r="I2739" t="s">
        <v>10437</v>
      </c>
      <c r="J2739" t="s">
        <v>10438</v>
      </c>
    </row>
    <row r="2740" spans="1:10" x14ac:dyDescent="0.25">
      <c r="A2740" t="s">
        <v>128</v>
      </c>
      <c r="B2740" s="1">
        <v>45737</v>
      </c>
      <c r="C2740" t="s">
        <v>2102</v>
      </c>
      <c r="D2740" t="s">
        <v>595</v>
      </c>
      <c r="E2740">
        <v>3.5</v>
      </c>
      <c r="F2740" t="s">
        <v>142</v>
      </c>
      <c r="G2740" t="s">
        <v>2107</v>
      </c>
      <c r="H2740" t="s">
        <v>10433</v>
      </c>
      <c r="I2740" t="s">
        <v>10434</v>
      </c>
      <c r="J2740" t="s">
        <v>10435</v>
      </c>
    </row>
    <row r="2741" spans="1:10" x14ac:dyDescent="0.25">
      <c r="A2741" t="s">
        <v>128</v>
      </c>
      <c r="B2741" s="1">
        <v>45734</v>
      </c>
      <c r="C2741" t="s">
        <v>1368</v>
      </c>
      <c r="D2741" t="s">
        <v>636</v>
      </c>
      <c r="E2741">
        <v>3.5</v>
      </c>
      <c r="F2741" t="s">
        <v>1720</v>
      </c>
      <c r="G2741" t="s">
        <v>2108</v>
      </c>
      <c r="H2741" t="s">
        <v>10445</v>
      </c>
      <c r="I2741" t="s">
        <v>10446</v>
      </c>
      <c r="J2741" t="s">
        <v>10447</v>
      </c>
    </row>
    <row r="2742" spans="1:10" x14ac:dyDescent="0.25">
      <c r="A2742" t="s">
        <v>128</v>
      </c>
      <c r="B2742" s="1">
        <v>45734</v>
      </c>
      <c r="C2742" t="s">
        <v>1368</v>
      </c>
      <c r="D2742" t="s">
        <v>8006</v>
      </c>
      <c r="E2742">
        <v>3.5</v>
      </c>
      <c r="F2742" t="s">
        <v>1720</v>
      </c>
      <c r="G2742" t="s">
        <v>2108</v>
      </c>
      <c r="H2742" t="s">
        <v>10442</v>
      </c>
      <c r="I2742" t="s">
        <v>10443</v>
      </c>
      <c r="J2742" t="s">
        <v>10444</v>
      </c>
    </row>
    <row r="2743" spans="1:10" x14ac:dyDescent="0.25">
      <c r="A2743" t="s">
        <v>128</v>
      </c>
      <c r="B2743" s="1">
        <v>45734</v>
      </c>
      <c r="C2743" t="s">
        <v>1368</v>
      </c>
      <c r="D2743" t="s">
        <v>441</v>
      </c>
      <c r="E2743">
        <v>3.5</v>
      </c>
      <c r="F2743" t="s">
        <v>1720</v>
      </c>
      <c r="G2743" t="s">
        <v>2108</v>
      </c>
      <c r="H2743" t="s">
        <v>10477</v>
      </c>
      <c r="I2743" t="s">
        <v>10478</v>
      </c>
      <c r="J2743" t="s">
        <v>10479</v>
      </c>
    </row>
    <row r="2744" spans="1:10" x14ac:dyDescent="0.25">
      <c r="A2744" t="s">
        <v>128</v>
      </c>
      <c r="B2744" s="1">
        <v>45734</v>
      </c>
      <c r="C2744" t="s">
        <v>1368</v>
      </c>
      <c r="D2744" t="s">
        <v>667</v>
      </c>
      <c r="E2744">
        <v>3.5</v>
      </c>
      <c r="F2744" t="s">
        <v>1720</v>
      </c>
      <c r="G2744" t="s">
        <v>2108</v>
      </c>
      <c r="H2744" t="s">
        <v>10448</v>
      </c>
      <c r="I2744" t="s">
        <v>10449</v>
      </c>
      <c r="J2744" t="s">
        <v>10450</v>
      </c>
    </row>
    <row r="2745" spans="1:10" x14ac:dyDescent="0.25">
      <c r="A2745" t="s">
        <v>128</v>
      </c>
      <c r="B2745" s="1">
        <v>45734</v>
      </c>
      <c r="C2745" t="s">
        <v>1368</v>
      </c>
      <c r="D2745" t="s">
        <v>478</v>
      </c>
      <c r="E2745">
        <v>3.5</v>
      </c>
      <c r="F2745" t="s">
        <v>1720</v>
      </c>
      <c r="G2745" t="s">
        <v>2108</v>
      </c>
      <c r="H2745" t="s">
        <v>10442</v>
      </c>
      <c r="I2745" t="s">
        <v>8439</v>
      </c>
      <c r="J2745" t="s">
        <v>10457</v>
      </c>
    </row>
    <row r="2746" spans="1:10" x14ac:dyDescent="0.25">
      <c r="A2746" t="s">
        <v>128</v>
      </c>
      <c r="B2746" s="1">
        <v>45734</v>
      </c>
      <c r="C2746" t="s">
        <v>1368</v>
      </c>
      <c r="D2746" t="s">
        <v>423</v>
      </c>
      <c r="E2746">
        <v>3.5</v>
      </c>
      <c r="F2746" t="s">
        <v>1720</v>
      </c>
      <c r="G2746" t="s">
        <v>2108</v>
      </c>
      <c r="H2746" t="s">
        <v>10439</v>
      </c>
      <c r="I2746" t="s">
        <v>10440</v>
      </c>
      <c r="J2746" t="s">
        <v>10441</v>
      </c>
    </row>
    <row r="2747" spans="1:10" x14ac:dyDescent="0.25">
      <c r="A2747" t="s">
        <v>128</v>
      </c>
      <c r="B2747" s="1">
        <v>45734</v>
      </c>
      <c r="C2747" t="s">
        <v>1368</v>
      </c>
      <c r="D2747" t="s">
        <v>725</v>
      </c>
      <c r="E2747">
        <v>3.5</v>
      </c>
      <c r="F2747" t="s">
        <v>1720</v>
      </c>
      <c r="G2747" t="s">
        <v>2108</v>
      </c>
      <c r="H2747" t="s">
        <v>10445</v>
      </c>
      <c r="I2747" t="s">
        <v>10464</v>
      </c>
      <c r="J2747" t="s">
        <v>10465</v>
      </c>
    </row>
    <row r="2748" spans="1:10" x14ac:dyDescent="0.25">
      <c r="A2748" t="s">
        <v>128</v>
      </c>
      <c r="B2748" s="1">
        <v>45734</v>
      </c>
      <c r="C2748" t="s">
        <v>1368</v>
      </c>
      <c r="D2748" t="s">
        <v>527</v>
      </c>
      <c r="E2748">
        <v>3.5</v>
      </c>
      <c r="F2748" t="s">
        <v>1720</v>
      </c>
      <c r="G2748" t="s">
        <v>2108</v>
      </c>
      <c r="H2748" t="s">
        <v>7536</v>
      </c>
      <c r="I2748" t="s">
        <v>10469</v>
      </c>
      <c r="J2748" t="s">
        <v>10470</v>
      </c>
    </row>
    <row r="2749" spans="1:10" x14ac:dyDescent="0.25">
      <c r="A2749" t="s">
        <v>128</v>
      </c>
      <c r="B2749" s="1">
        <v>45734</v>
      </c>
      <c r="C2749" t="s">
        <v>1368</v>
      </c>
      <c r="D2749" t="s">
        <v>6809</v>
      </c>
      <c r="E2749">
        <v>3.5</v>
      </c>
      <c r="F2749" t="s">
        <v>1720</v>
      </c>
      <c r="G2749" t="s">
        <v>2108</v>
      </c>
      <c r="H2749" t="s">
        <v>10458</v>
      </c>
      <c r="I2749" t="s">
        <v>10459</v>
      </c>
      <c r="J2749" t="s">
        <v>10460</v>
      </c>
    </row>
    <row r="2750" spans="1:10" x14ac:dyDescent="0.25">
      <c r="A2750" t="s">
        <v>128</v>
      </c>
      <c r="B2750" s="1">
        <v>45734</v>
      </c>
      <c r="C2750" t="s">
        <v>1368</v>
      </c>
      <c r="D2750" t="s">
        <v>10471</v>
      </c>
      <c r="E2750">
        <v>3.5</v>
      </c>
      <c r="F2750" t="s">
        <v>1720</v>
      </c>
      <c r="G2750" t="s">
        <v>2108</v>
      </c>
      <c r="H2750" t="s">
        <v>10472</v>
      </c>
      <c r="I2750" t="s">
        <v>10473</v>
      </c>
      <c r="J2750" t="s">
        <v>10474</v>
      </c>
    </row>
    <row r="2751" spans="1:10" x14ac:dyDescent="0.25">
      <c r="A2751" t="s">
        <v>128</v>
      </c>
      <c r="B2751" s="1">
        <v>45734</v>
      </c>
      <c r="C2751" t="s">
        <v>1368</v>
      </c>
      <c r="D2751" t="s">
        <v>376</v>
      </c>
      <c r="E2751">
        <v>3.5</v>
      </c>
      <c r="F2751" t="s">
        <v>1720</v>
      </c>
      <c r="G2751" t="s">
        <v>2108</v>
      </c>
      <c r="H2751" t="s">
        <v>10454</v>
      </c>
      <c r="I2751" t="s">
        <v>10455</v>
      </c>
      <c r="J2751" t="s">
        <v>10456</v>
      </c>
    </row>
    <row r="2752" spans="1:10" x14ac:dyDescent="0.25">
      <c r="A2752" t="s">
        <v>128</v>
      </c>
      <c r="B2752" s="1">
        <v>45734</v>
      </c>
      <c r="C2752" t="s">
        <v>1368</v>
      </c>
      <c r="D2752" t="s">
        <v>392</v>
      </c>
      <c r="E2752">
        <v>3.5</v>
      </c>
      <c r="F2752" t="s">
        <v>1720</v>
      </c>
      <c r="G2752" t="s">
        <v>2108</v>
      </c>
      <c r="H2752" t="s">
        <v>10461</v>
      </c>
      <c r="I2752" t="s">
        <v>10462</v>
      </c>
      <c r="J2752" t="s">
        <v>10463</v>
      </c>
    </row>
    <row r="2753" spans="1:10" x14ac:dyDescent="0.25">
      <c r="A2753" t="s">
        <v>128</v>
      </c>
      <c r="B2753" s="1">
        <v>45734</v>
      </c>
      <c r="C2753" t="s">
        <v>1368</v>
      </c>
      <c r="D2753" t="s">
        <v>375</v>
      </c>
      <c r="E2753">
        <v>7</v>
      </c>
      <c r="F2753" t="s">
        <v>1720</v>
      </c>
      <c r="G2753" t="s">
        <v>2108</v>
      </c>
      <c r="H2753" t="s">
        <v>10466</v>
      </c>
      <c r="I2753" t="s">
        <v>10467</v>
      </c>
      <c r="J2753" t="s">
        <v>10468</v>
      </c>
    </row>
    <row r="2754" spans="1:10" x14ac:dyDescent="0.25">
      <c r="A2754" t="s">
        <v>128</v>
      </c>
      <c r="B2754" s="1">
        <v>45734</v>
      </c>
      <c r="C2754" t="s">
        <v>1368</v>
      </c>
      <c r="D2754" t="s">
        <v>363</v>
      </c>
      <c r="E2754">
        <v>3.5</v>
      </c>
      <c r="F2754" t="s">
        <v>1720</v>
      </c>
      <c r="G2754" t="s">
        <v>2108</v>
      </c>
      <c r="H2754" t="s">
        <v>10445</v>
      </c>
      <c r="I2754" t="s">
        <v>10475</v>
      </c>
      <c r="J2754" t="s">
        <v>10476</v>
      </c>
    </row>
    <row r="2755" spans="1:10" x14ac:dyDescent="0.25">
      <c r="A2755" t="s">
        <v>128</v>
      </c>
      <c r="B2755" s="1">
        <v>45734</v>
      </c>
      <c r="C2755" t="s">
        <v>1368</v>
      </c>
      <c r="D2755" t="s">
        <v>310</v>
      </c>
      <c r="E2755">
        <v>3.5</v>
      </c>
      <c r="F2755" t="s">
        <v>1720</v>
      </c>
      <c r="G2755" t="s">
        <v>2108</v>
      </c>
      <c r="H2755" t="s">
        <v>10451</v>
      </c>
      <c r="I2755" t="s">
        <v>10452</v>
      </c>
      <c r="J2755" t="s">
        <v>10453</v>
      </c>
    </row>
    <row r="2756" spans="1:10" x14ac:dyDescent="0.25">
      <c r="A2756" t="s">
        <v>128</v>
      </c>
      <c r="B2756" s="1">
        <v>45735</v>
      </c>
      <c r="C2756" t="s">
        <v>1368</v>
      </c>
      <c r="D2756" t="s">
        <v>10483</v>
      </c>
      <c r="E2756">
        <v>0</v>
      </c>
      <c r="F2756" t="s">
        <v>1720</v>
      </c>
      <c r="G2756" t="s">
        <v>2109</v>
      </c>
      <c r="H2756" t="s">
        <v>10484</v>
      </c>
      <c r="I2756" t="s">
        <v>10481</v>
      </c>
      <c r="J2756" t="s">
        <v>10485</v>
      </c>
    </row>
    <row r="2757" spans="1:10" x14ac:dyDescent="0.25">
      <c r="A2757" t="s">
        <v>128</v>
      </c>
      <c r="B2757" s="1">
        <v>45735</v>
      </c>
      <c r="C2757" t="s">
        <v>1368</v>
      </c>
      <c r="D2757" t="s">
        <v>799</v>
      </c>
      <c r="E2757">
        <v>3.5</v>
      </c>
      <c r="F2757" t="s">
        <v>1720</v>
      </c>
      <c r="G2757" t="s">
        <v>2109</v>
      </c>
      <c r="H2757" t="s">
        <v>10497</v>
      </c>
      <c r="I2757" t="s">
        <v>10498</v>
      </c>
      <c r="J2757" t="s">
        <v>10499</v>
      </c>
    </row>
    <row r="2758" spans="1:10" x14ac:dyDescent="0.25">
      <c r="A2758" t="s">
        <v>128</v>
      </c>
      <c r="B2758" s="1">
        <v>45735</v>
      </c>
      <c r="C2758" t="s">
        <v>1368</v>
      </c>
      <c r="D2758" t="s">
        <v>10506</v>
      </c>
      <c r="E2758">
        <v>3.5</v>
      </c>
      <c r="F2758" t="s">
        <v>1720</v>
      </c>
      <c r="G2758" t="s">
        <v>2109</v>
      </c>
      <c r="H2758" t="s">
        <v>10507</v>
      </c>
      <c r="I2758" t="s">
        <v>10508</v>
      </c>
      <c r="J2758" t="s">
        <v>10509</v>
      </c>
    </row>
    <row r="2759" spans="1:10" x14ac:dyDescent="0.25">
      <c r="A2759" t="s">
        <v>128</v>
      </c>
      <c r="B2759" s="1">
        <v>45735</v>
      </c>
      <c r="C2759" t="s">
        <v>1368</v>
      </c>
      <c r="D2759" t="s">
        <v>327</v>
      </c>
      <c r="E2759">
        <v>3.5</v>
      </c>
      <c r="F2759" t="s">
        <v>1720</v>
      </c>
      <c r="G2759" t="s">
        <v>2109</v>
      </c>
      <c r="H2759" t="s">
        <v>7768</v>
      </c>
      <c r="I2759" t="s">
        <v>10481</v>
      </c>
      <c r="J2759" t="s">
        <v>10510</v>
      </c>
    </row>
    <row r="2760" spans="1:10" x14ac:dyDescent="0.25">
      <c r="A2760" t="s">
        <v>128</v>
      </c>
      <c r="B2760" s="1">
        <v>45735</v>
      </c>
      <c r="C2760" t="s">
        <v>1368</v>
      </c>
      <c r="D2760" t="s">
        <v>382</v>
      </c>
      <c r="E2760">
        <v>3.5</v>
      </c>
      <c r="F2760" t="s">
        <v>1720</v>
      </c>
      <c r="G2760" t="s">
        <v>2109</v>
      </c>
      <c r="H2760" t="s">
        <v>10480</v>
      </c>
      <c r="I2760" t="s">
        <v>10481</v>
      </c>
      <c r="J2760" t="s">
        <v>10482</v>
      </c>
    </row>
    <row r="2761" spans="1:10" x14ac:dyDescent="0.25">
      <c r="A2761" t="s">
        <v>128</v>
      </c>
      <c r="B2761" s="1">
        <v>45735</v>
      </c>
      <c r="C2761" t="s">
        <v>1368</v>
      </c>
      <c r="D2761" t="s">
        <v>1458</v>
      </c>
      <c r="E2761">
        <v>3.5</v>
      </c>
      <c r="F2761" t="s">
        <v>1720</v>
      </c>
      <c r="G2761" t="s">
        <v>2109</v>
      </c>
      <c r="H2761" t="s">
        <v>10503</v>
      </c>
      <c r="I2761" t="s">
        <v>10504</v>
      </c>
      <c r="J2761" t="s">
        <v>10505</v>
      </c>
    </row>
    <row r="2762" spans="1:10" x14ac:dyDescent="0.25">
      <c r="A2762" t="s">
        <v>128</v>
      </c>
      <c r="B2762" s="1">
        <v>45735</v>
      </c>
      <c r="C2762" t="s">
        <v>1368</v>
      </c>
      <c r="D2762" t="s">
        <v>10514</v>
      </c>
      <c r="E2762">
        <v>3.5</v>
      </c>
      <c r="F2762" t="s">
        <v>1720</v>
      </c>
      <c r="G2762" t="s">
        <v>2109</v>
      </c>
      <c r="H2762" t="s">
        <v>10515</v>
      </c>
      <c r="I2762" t="s">
        <v>10516</v>
      </c>
      <c r="J2762" t="s">
        <v>10517</v>
      </c>
    </row>
    <row r="2763" spans="1:10" x14ac:dyDescent="0.25">
      <c r="A2763" t="s">
        <v>128</v>
      </c>
      <c r="B2763" s="1">
        <v>45735</v>
      </c>
      <c r="C2763" t="s">
        <v>1368</v>
      </c>
      <c r="D2763" t="s">
        <v>10486</v>
      </c>
      <c r="E2763">
        <v>3.5</v>
      </c>
      <c r="F2763" t="s">
        <v>1720</v>
      </c>
      <c r="G2763" t="s">
        <v>2109</v>
      </c>
      <c r="H2763" t="s">
        <v>10487</v>
      </c>
      <c r="I2763" t="s">
        <v>10488</v>
      </c>
      <c r="J2763" t="s">
        <v>10489</v>
      </c>
    </row>
    <row r="2764" spans="1:10" x14ac:dyDescent="0.25">
      <c r="A2764" t="s">
        <v>128</v>
      </c>
      <c r="B2764" s="1">
        <v>45735</v>
      </c>
      <c r="C2764" t="s">
        <v>1368</v>
      </c>
      <c r="D2764" t="s">
        <v>844</v>
      </c>
      <c r="E2764">
        <v>3.5</v>
      </c>
      <c r="F2764" t="s">
        <v>1720</v>
      </c>
      <c r="G2764" t="s">
        <v>2109</v>
      </c>
      <c r="H2764" t="s">
        <v>10511</v>
      </c>
      <c r="I2764" t="s">
        <v>10512</v>
      </c>
      <c r="J2764" t="s">
        <v>10513</v>
      </c>
    </row>
    <row r="2765" spans="1:10" x14ac:dyDescent="0.25">
      <c r="A2765" t="s">
        <v>128</v>
      </c>
      <c r="B2765" s="1">
        <v>45735</v>
      </c>
      <c r="C2765" t="s">
        <v>1368</v>
      </c>
      <c r="D2765" t="s">
        <v>10490</v>
      </c>
      <c r="E2765">
        <v>3.5</v>
      </c>
      <c r="F2765" t="s">
        <v>1720</v>
      </c>
      <c r="G2765" t="s">
        <v>2109</v>
      </c>
      <c r="H2765" t="s">
        <v>10491</v>
      </c>
      <c r="I2765" t="s">
        <v>10492</v>
      </c>
      <c r="J2765" t="s">
        <v>10493</v>
      </c>
    </row>
    <row r="2766" spans="1:10" x14ac:dyDescent="0.25">
      <c r="A2766" t="s">
        <v>128</v>
      </c>
      <c r="B2766" s="1">
        <v>45735</v>
      </c>
      <c r="C2766" t="s">
        <v>1368</v>
      </c>
      <c r="D2766" t="s">
        <v>784</v>
      </c>
      <c r="E2766">
        <v>3.5</v>
      </c>
      <c r="F2766" t="s">
        <v>1720</v>
      </c>
      <c r="G2766" t="s">
        <v>2109</v>
      </c>
      <c r="H2766" t="s">
        <v>10511</v>
      </c>
      <c r="I2766" t="s">
        <v>10518</v>
      </c>
      <c r="J2766" t="s">
        <v>10519</v>
      </c>
    </row>
    <row r="2767" spans="1:10" x14ac:dyDescent="0.25">
      <c r="A2767" t="s">
        <v>128</v>
      </c>
      <c r="B2767" s="1">
        <v>45735</v>
      </c>
      <c r="C2767" t="s">
        <v>1368</v>
      </c>
      <c r="D2767" t="s">
        <v>525</v>
      </c>
      <c r="E2767">
        <v>3.5</v>
      </c>
      <c r="F2767" t="s">
        <v>1720</v>
      </c>
      <c r="G2767" t="s">
        <v>2109</v>
      </c>
      <c r="H2767" t="s">
        <v>10500</v>
      </c>
      <c r="I2767" t="s">
        <v>10501</v>
      </c>
      <c r="J2767" t="s">
        <v>10502</v>
      </c>
    </row>
    <row r="2768" spans="1:10" x14ac:dyDescent="0.25">
      <c r="A2768" t="s">
        <v>128</v>
      </c>
      <c r="B2768" s="1">
        <v>45735</v>
      </c>
      <c r="C2768" t="s">
        <v>1368</v>
      </c>
      <c r="D2768" t="s">
        <v>10494</v>
      </c>
      <c r="E2768">
        <v>3.5</v>
      </c>
      <c r="F2768" t="s">
        <v>1720</v>
      </c>
      <c r="G2768" t="s">
        <v>2109</v>
      </c>
      <c r="H2768" t="s">
        <v>10495</v>
      </c>
      <c r="I2768" t="s">
        <v>10496</v>
      </c>
      <c r="J2768" t="s">
        <v>10496</v>
      </c>
    </row>
    <row r="2769" spans="1:10" x14ac:dyDescent="0.25">
      <c r="A2769" t="s">
        <v>128</v>
      </c>
      <c r="B2769" s="1">
        <v>45736</v>
      </c>
      <c r="C2769" t="s">
        <v>1368</v>
      </c>
      <c r="D2769" t="s">
        <v>6809</v>
      </c>
      <c r="E2769">
        <v>3.5</v>
      </c>
      <c r="F2769" t="s">
        <v>1720</v>
      </c>
      <c r="G2769" t="s">
        <v>2110</v>
      </c>
      <c r="H2769" t="s">
        <v>10524</v>
      </c>
      <c r="I2769" t="s">
        <v>10525</v>
      </c>
      <c r="J2769" t="s">
        <v>10526</v>
      </c>
    </row>
    <row r="2770" spans="1:10" x14ac:dyDescent="0.25">
      <c r="A2770" t="s">
        <v>128</v>
      </c>
      <c r="B2770" s="1">
        <v>45736</v>
      </c>
      <c r="C2770" t="s">
        <v>1368</v>
      </c>
      <c r="D2770" t="s">
        <v>10520</v>
      </c>
      <c r="E2770">
        <v>3.5</v>
      </c>
      <c r="F2770" t="s">
        <v>1720</v>
      </c>
      <c r="G2770" t="s">
        <v>2110</v>
      </c>
      <c r="H2770" t="s">
        <v>10521</v>
      </c>
      <c r="I2770" t="s">
        <v>10522</v>
      </c>
      <c r="J2770" t="s">
        <v>10523</v>
      </c>
    </row>
    <row r="2771" spans="1:10" x14ac:dyDescent="0.25">
      <c r="A2771" t="s">
        <v>128</v>
      </c>
      <c r="B2771" s="1">
        <v>45736</v>
      </c>
      <c r="C2771" t="s">
        <v>1368</v>
      </c>
      <c r="D2771" t="s">
        <v>2821</v>
      </c>
      <c r="E2771">
        <v>3.5</v>
      </c>
      <c r="F2771" t="s">
        <v>1720</v>
      </c>
      <c r="G2771" t="s">
        <v>2110</v>
      </c>
      <c r="H2771" t="s">
        <v>10539</v>
      </c>
      <c r="I2771" t="s">
        <v>10540</v>
      </c>
      <c r="J2771" t="s">
        <v>10541</v>
      </c>
    </row>
    <row r="2772" spans="1:10" x14ac:dyDescent="0.25">
      <c r="A2772" t="s">
        <v>128</v>
      </c>
      <c r="B2772" s="1">
        <v>45736</v>
      </c>
      <c r="C2772" t="s">
        <v>1368</v>
      </c>
      <c r="D2772" t="s">
        <v>1582</v>
      </c>
      <c r="E2772">
        <v>3.5</v>
      </c>
      <c r="F2772" t="s">
        <v>1720</v>
      </c>
      <c r="G2772" t="s">
        <v>2110</v>
      </c>
      <c r="H2772" t="s">
        <v>10542</v>
      </c>
      <c r="I2772" t="s">
        <v>10543</v>
      </c>
      <c r="J2772" t="s">
        <v>10544</v>
      </c>
    </row>
    <row r="2773" spans="1:10" x14ac:dyDescent="0.25">
      <c r="A2773" t="s">
        <v>128</v>
      </c>
      <c r="B2773" s="1">
        <v>45736</v>
      </c>
      <c r="C2773" t="s">
        <v>1368</v>
      </c>
      <c r="D2773" t="s">
        <v>810</v>
      </c>
      <c r="E2773">
        <v>3.5</v>
      </c>
      <c r="F2773" t="s">
        <v>1720</v>
      </c>
      <c r="G2773" t="s">
        <v>2110</v>
      </c>
      <c r="H2773" t="s">
        <v>10530</v>
      </c>
      <c r="I2773" t="s">
        <v>10528</v>
      </c>
      <c r="J2773" t="s">
        <v>10531</v>
      </c>
    </row>
    <row r="2774" spans="1:10" x14ac:dyDescent="0.25">
      <c r="A2774" t="s">
        <v>128</v>
      </c>
      <c r="B2774" s="1">
        <v>45736</v>
      </c>
      <c r="C2774" t="s">
        <v>1368</v>
      </c>
      <c r="D2774" t="s">
        <v>10545</v>
      </c>
      <c r="E2774">
        <v>3.5</v>
      </c>
      <c r="F2774" t="s">
        <v>1720</v>
      </c>
      <c r="G2774" t="s">
        <v>2110</v>
      </c>
      <c r="H2774" t="s">
        <v>10546</v>
      </c>
      <c r="I2774" t="s">
        <v>10547</v>
      </c>
      <c r="J2774" t="s">
        <v>10548</v>
      </c>
    </row>
    <row r="2775" spans="1:10" x14ac:dyDescent="0.25">
      <c r="A2775" t="s">
        <v>128</v>
      </c>
      <c r="B2775" s="1">
        <v>45736</v>
      </c>
      <c r="C2775" t="s">
        <v>1368</v>
      </c>
      <c r="D2775" t="s">
        <v>10535</v>
      </c>
      <c r="E2775">
        <v>3.5</v>
      </c>
      <c r="F2775" t="s">
        <v>1720</v>
      </c>
      <c r="G2775" t="s">
        <v>2110</v>
      </c>
      <c r="H2775" t="s">
        <v>10536</v>
      </c>
      <c r="I2775" t="s">
        <v>10537</v>
      </c>
      <c r="J2775" t="s">
        <v>10538</v>
      </c>
    </row>
    <row r="2776" spans="1:10" x14ac:dyDescent="0.25">
      <c r="A2776" t="s">
        <v>128</v>
      </c>
      <c r="B2776" s="1">
        <v>45736</v>
      </c>
      <c r="C2776" t="s">
        <v>1368</v>
      </c>
      <c r="D2776" t="s">
        <v>427</v>
      </c>
      <c r="E2776">
        <v>3.5</v>
      </c>
      <c r="F2776" t="s">
        <v>1720</v>
      </c>
      <c r="G2776" t="s">
        <v>2110</v>
      </c>
      <c r="H2776" t="s">
        <v>10532</v>
      </c>
      <c r="I2776" t="s">
        <v>10533</v>
      </c>
      <c r="J2776" t="s">
        <v>10534</v>
      </c>
    </row>
    <row r="2777" spans="1:10" x14ac:dyDescent="0.25">
      <c r="A2777" t="s">
        <v>128</v>
      </c>
      <c r="B2777" s="1">
        <v>45736</v>
      </c>
      <c r="C2777" t="s">
        <v>1368</v>
      </c>
      <c r="D2777" t="s">
        <v>427</v>
      </c>
      <c r="E2777">
        <v>3.5</v>
      </c>
      <c r="F2777" t="s">
        <v>1720</v>
      </c>
      <c r="G2777" t="s">
        <v>2110</v>
      </c>
      <c r="H2777" t="s">
        <v>10527</v>
      </c>
      <c r="I2777" t="s">
        <v>10528</v>
      </c>
      <c r="J2777" t="s">
        <v>10529</v>
      </c>
    </row>
    <row r="2778" spans="1:10" x14ac:dyDescent="0.25">
      <c r="A2778" t="s">
        <v>128</v>
      </c>
      <c r="B2778" s="1">
        <v>45737</v>
      </c>
      <c r="C2778" t="s">
        <v>1368</v>
      </c>
      <c r="D2778" t="s">
        <v>581</v>
      </c>
      <c r="E2778">
        <v>3.5</v>
      </c>
      <c r="F2778" t="s">
        <v>1720</v>
      </c>
      <c r="G2778" t="s">
        <v>2111</v>
      </c>
      <c r="H2778" t="s">
        <v>10555</v>
      </c>
      <c r="I2778" t="s">
        <v>10556</v>
      </c>
      <c r="J2778" t="s">
        <v>10557</v>
      </c>
    </row>
    <row r="2779" spans="1:10" x14ac:dyDescent="0.25">
      <c r="A2779" t="s">
        <v>128</v>
      </c>
      <c r="B2779" s="1">
        <v>45737</v>
      </c>
      <c r="C2779" t="s">
        <v>1368</v>
      </c>
      <c r="D2779" t="s">
        <v>2959</v>
      </c>
      <c r="E2779">
        <v>3.5</v>
      </c>
      <c r="F2779" t="s">
        <v>1720</v>
      </c>
      <c r="G2779" t="s">
        <v>2111</v>
      </c>
      <c r="H2779" t="s">
        <v>10549</v>
      </c>
      <c r="I2779" t="s">
        <v>10550</v>
      </c>
      <c r="J2779" t="s">
        <v>10551</v>
      </c>
    </row>
    <row r="2780" spans="1:10" x14ac:dyDescent="0.25">
      <c r="A2780" t="s">
        <v>128</v>
      </c>
      <c r="B2780" s="1">
        <v>45737</v>
      </c>
      <c r="C2780" t="s">
        <v>1368</v>
      </c>
      <c r="D2780" t="s">
        <v>10566</v>
      </c>
      <c r="E2780">
        <v>0</v>
      </c>
      <c r="F2780" t="s">
        <v>1720</v>
      </c>
      <c r="G2780" t="s">
        <v>2111</v>
      </c>
      <c r="H2780" t="s">
        <v>10567</v>
      </c>
      <c r="I2780" t="s">
        <v>10568</v>
      </c>
      <c r="J2780" t="s">
        <v>10569</v>
      </c>
    </row>
    <row r="2781" spans="1:10" x14ac:dyDescent="0.25">
      <c r="A2781" t="s">
        <v>128</v>
      </c>
      <c r="B2781" s="1">
        <v>45737</v>
      </c>
      <c r="C2781" t="s">
        <v>1368</v>
      </c>
      <c r="D2781" t="s">
        <v>260</v>
      </c>
      <c r="E2781">
        <v>3.5</v>
      </c>
      <c r="F2781" t="s">
        <v>1720</v>
      </c>
      <c r="G2781" t="s">
        <v>2111</v>
      </c>
      <c r="H2781" t="s">
        <v>10564</v>
      </c>
      <c r="I2781" t="s">
        <v>10556</v>
      </c>
      <c r="J2781" t="s">
        <v>10565</v>
      </c>
    </row>
    <row r="2782" spans="1:10" x14ac:dyDescent="0.25">
      <c r="A2782" t="s">
        <v>128</v>
      </c>
      <c r="B2782" s="1">
        <v>45737</v>
      </c>
      <c r="C2782" t="s">
        <v>1368</v>
      </c>
      <c r="D2782" t="s">
        <v>621</v>
      </c>
      <c r="E2782">
        <v>3.5</v>
      </c>
      <c r="F2782" t="s">
        <v>1720</v>
      </c>
      <c r="G2782" t="s">
        <v>2111</v>
      </c>
      <c r="H2782" t="s">
        <v>10573</v>
      </c>
      <c r="I2782" t="s">
        <v>10550</v>
      </c>
      <c r="J2782" t="s">
        <v>10574</v>
      </c>
    </row>
    <row r="2783" spans="1:10" x14ac:dyDescent="0.25">
      <c r="A2783" t="s">
        <v>128</v>
      </c>
      <c r="B2783" s="1">
        <v>45737</v>
      </c>
      <c r="C2783" t="s">
        <v>1368</v>
      </c>
      <c r="D2783" t="s">
        <v>2389</v>
      </c>
      <c r="E2783">
        <v>3.5</v>
      </c>
      <c r="F2783" t="s">
        <v>1720</v>
      </c>
      <c r="G2783" t="s">
        <v>2111</v>
      </c>
      <c r="H2783" t="s">
        <v>10570</v>
      </c>
      <c r="I2783" t="s">
        <v>10571</v>
      </c>
      <c r="J2783" t="s">
        <v>10572</v>
      </c>
    </row>
    <row r="2784" spans="1:10" x14ac:dyDescent="0.25">
      <c r="A2784" t="s">
        <v>128</v>
      </c>
      <c r="B2784" s="1">
        <v>45737</v>
      </c>
      <c r="C2784" t="s">
        <v>1368</v>
      </c>
      <c r="D2784" t="s">
        <v>326</v>
      </c>
      <c r="E2784">
        <v>3.5</v>
      </c>
      <c r="F2784" t="s">
        <v>1720</v>
      </c>
      <c r="G2784" t="s">
        <v>2111</v>
      </c>
      <c r="H2784" t="s">
        <v>10561</v>
      </c>
      <c r="I2784" t="s">
        <v>10562</v>
      </c>
      <c r="J2784" t="s">
        <v>10563</v>
      </c>
    </row>
    <row r="2785" spans="1:10" x14ac:dyDescent="0.25">
      <c r="A2785" t="s">
        <v>128</v>
      </c>
      <c r="B2785" s="1">
        <v>45737</v>
      </c>
      <c r="C2785" t="s">
        <v>1368</v>
      </c>
      <c r="D2785" t="s">
        <v>362</v>
      </c>
      <c r="E2785">
        <v>3.5</v>
      </c>
      <c r="F2785" t="s">
        <v>1720</v>
      </c>
      <c r="G2785" t="s">
        <v>2111</v>
      </c>
      <c r="H2785" t="s">
        <v>10552</v>
      </c>
      <c r="I2785" t="s">
        <v>10553</v>
      </c>
      <c r="J2785" t="s">
        <v>10554</v>
      </c>
    </row>
    <row r="2786" spans="1:10" x14ac:dyDescent="0.25">
      <c r="A2786" t="s">
        <v>128</v>
      </c>
      <c r="B2786" s="1">
        <v>45737</v>
      </c>
      <c r="C2786" t="s">
        <v>1368</v>
      </c>
      <c r="D2786" t="s">
        <v>2389</v>
      </c>
      <c r="E2786">
        <v>3.5</v>
      </c>
      <c r="F2786" t="s">
        <v>1720</v>
      </c>
      <c r="G2786" t="s">
        <v>2111</v>
      </c>
      <c r="H2786" t="s">
        <v>10575</v>
      </c>
      <c r="I2786" t="s">
        <v>10576</v>
      </c>
      <c r="J2786" t="s">
        <v>10577</v>
      </c>
    </row>
    <row r="2787" spans="1:10" x14ac:dyDescent="0.25">
      <c r="A2787" t="s">
        <v>128</v>
      </c>
      <c r="B2787" s="1">
        <v>45737</v>
      </c>
      <c r="C2787" t="s">
        <v>1368</v>
      </c>
      <c r="D2787" t="s">
        <v>821</v>
      </c>
      <c r="E2787">
        <v>3.5</v>
      </c>
      <c r="F2787" t="s">
        <v>1720</v>
      </c>
      <c r="G2787" t="s">
        <v>2111</v>
      </c>
      <c r="H2787" t="s">
        <v>10558</v>
      </c>
      <c r="I2787" t="s">
        <v>10559</v>
      </c>
      <c r="J2787" t="s">
        <v>10560</v>
      </c>
    </row>
    <row r="2788" spans="1:10" x14ac:dyDescent="0.25">
      <c r="A2788" t="s">
        <v>128</v>
      </c>
      <c r="B2788" s="1">
        <v>45738</v>
      </c>
      <c r="C2788" t="s">
        <v>1368</v>
      </c>
      <c r="D2788" t="s">
        <v>10589</v>
      </c>
      <c r="E2788">
        <v>3.5</v>
      </c>
      <c r="F2788" t="s">
        <v>1720</v>
      </c>
      <c r="G2788" t="s">
        <v>2112</v>
      </c>
      <c r="H2788" t="s">
        <v>10590</v>
      </c>
      <c r="I2788" t="s">
        <v>10591</v>
      </c>
      <c r="J2788" t="s">
        <v>10592</v>
      </c>
    </row>
    <row r="2789" spans="1:10" x14ac:dyDescent="0.25">
      <c r="A2789" t="s">
        <v>128</v>
      </c>
      <c r="B2789" s="1">
        <v>45738</v>
      </c>
      <c r="C2789" t="s">
        <v>1368</v>
      </c>
      <c r="D2789" t="s">
        <v>1694</v>
      </c>
      <c r="E2789">
        <v>3.5</v>
      </c>
      <c r="F2789" t="s">
        <v>1720</v>
      </c>
      <c r="G2789" t="s">
        <v>2112</v>
      </c>
      <c r="H2789" t="s">
        <v>10584</v>
      </c>
      <c r="I2789" t="s">
        <v>10585</v>
      </c>
      <c r="J2789" t="s">
        <v>10586</v>
      </c>
    </row>
    <row r="2790" spans="1:10" x14ac:dyDescent="0.25">
      <c r="A2790" t="s">
        <v>128</v>
      </c>
      <c r="B2790" s="1">
        <v>45738</v>
      </c>
      <c r="C2790" t="s">
        <v>1368</v>
      </c>
      <c r="D2790" t="s">
        <v>1679</v>
      </c>
      <c r="E2790">
        <v>0</v>
      </c>
      <c r="F2790" t="s">
        <v>1720</v>
      </c>
      <c r="G2790" t="s">
        <v>2112</v>
      </c>
      <c r="H2790" t="s">
        <v>10578</v>
      </c>
      <c r="I2790" t="s">
        <v>10579</v>
      </c>
      <c r="J2790" t="s">
        <v>10580</v>
      </c>
    </row>
    <row r="2791" spans="1:10" x14ac:dyDescent="0.25">
      <c r="A2791" t="s">
        <v>128</v>
      </c>
      <c r="B2791" s="1">
        <v>45738</v>
      </c>
      <c r="C2791" t="s">
        <v>1368</v>
      </c>
      <c r="D2791" t="s">
        <v>4771</v>
      </c>
      <c r="E2791">
        <v>3.5</v>
      </c>
      <c r="F2791" t="s">
        <v>1720</v>
      </c>
      <c r="G2791" t="s">
        <v>2112</v>
      </c>
      <c r="H2791" t="s">
        <v>10581</v>
      </c>
      <c r="I2791" t="s">
        <v>10582</v>
      </c>
      <c r="J2791" t="s">
        <v>10583</v>
      </c>
    </row>
    <row r="2792" spans="1:10" x14ac:dyDescent="0.25">
      <c r="A2792" t="s">
        <v>128</v>
      </c>
      <c r="B2792" s="1">
        <v>45738</v>
      </c>
      <c r="C2792" t="s">
        <v>1368</v>
      </c>
      <c r="D2792" t="s">
        <v>788</v>
      </c>
      <c r="E2792">
        <v>3.5</v>
      </c>
      <c r="F2792" t="s">
        <v>1720</v>
      </c>
      <c r="G2792" t="s">
        <v>2112</v>
      </c>
      <c r="H2792" t="s">
        <v>10587</v>
      </c>
      <c r="I2792" t="s">
        <v>10588</v>
      </c>
      <c r="J2792" t="s">
        <v>10588</v>
      </c>
    </row>
    <row r="2793" spans="1:10" x14ac:dyDescent="0.25">
      <c r="A2793" t="s">
        <v>128</v>
      </c>
      <c r="B2793" s="1">
        <v>45738</v>
      </c>
      <c r="C2793" t="s">
        <v>1368</v>
      </c>
      <c r="D2793" t="s">
        <v>1490</v>
      </c>
      <c r="E2793">
        <v>3.5</v>
      </c>
      <c r="F2793" t="s">
        <v>1720</v>
      </c>
      <c r="G2793" t="s">
        <v>2112</v>
      </c>
      <c r="H2793" t="s">
        <v>10593</v>
      </c>
      <c r="I2793" t="s">
        <v>10594</v>
      </c>
      <c r="J2793" t="s">
        <v>10595</v>
      </c>
    </row>
    <row r="2794" spans="1:10" x14ac:dyDescent="0.25">
      <c r="A2794" t="s">
        <v>128</v>
      </c>
      <c r="B2794" s="1">
        <v>45733</v>
      </c>
      <c r="C2794" t="s">
        <v>173</v>
      </c>
      <c r="D2794" t="s">
        <v>10606</v>
      </c>
      <c r="E2794">
        <v>3.5</v>
      </c>
      <c r="F2794" t="s">
        <v>129</v>
      </c>
      <c r="G2794" t="s">
        <v>2113</v>
      </c>
      <c r="H2794" t="s">
        <v>10607</v>
      </c>
      <c r="I2794" t="s">
        <v>10608</v>
      </c>
      <c r="J2794" t="s">
        <v>10609</v>
      </c>
    </row>
    <row r="2795" spans="1:10" x14ac:dyDescent="0.25">
      <c r="A2795" t="s">
        <v>128</v>
      </c>
      <c r="B2795" s="1">
        <v>45733</v>
      </c>
      <c r="C2795" t="s">
        <v>173</v>
      </c>
      <c r="D2795" t="s">
        <v>418</v>
      </c>
      <c r="E2795">
        <v>3.5</v>
      </c>
      <c r="F2795" t="s">
        <v>129</v>
      </c>
      <c r="G2795" t="s">
        <v>2113</v>
      </c>
      <c r="H2795" t="s">
        <v>10596</v>
      </c>
      <c r="I2795" t="s">
        <v>9926</v>
      </c>
      <c r="J2795" t="s">
        <v>10597</v>
      </c>
    </row>
    <row r="2796" spans="1:10" x14ac:dyDescent="0.25">
      <c r="A2796" t="s">
        <v>128</v>
      </c>
      <c r="B2796" s="1">
        <v>45733</v>
      </c>
      <c r="C2796" t="s">
        <v>173</v>
      </c>
      <c r="D2796" t="s">
        <v>797</v>
      </c>
      <c r="E2796">
        <v>3.5</v>
      </c>
      <c r="F2796" t="s">
        <v>129</v>
      </c>
      <c r="G2796" t="s">
        <v>2113</v>
      </c>
      <c r="H2796" t="s">
        <v>10603</v>
      </c>
      <c r="I2796" t="s">
        <v>10604</v>
      </c>
      <c r="J2796" t="s">
        <v>10605</v>
      </c>
    </row>
    <row r="2797" spans="1:10" x14ac:dyDescent="0.25">
      <c r="A2797" t="s">
        <v>128</v>
      </c>
      <c r="B2797" s="1">
        <v>45733</v>
      </c>
      <c r="C2797" t="s">
        <v>173</v>
      </c>
      <c r="D2797" t="s">
        <v>1497</v>
      </c>
      <c r="E2797">
        <v>3.5</v>
      </c>
      <c r="F2797" t="s">
        <v>129</v>
      </c>
      <c r="G2797" t="s">
        <v>2113</v>
      </c>
      <c r="H2797" t="s">
        <v>10598</v>
      </c>
      <c r="I2797" t="s">
        <v>8425</v>
      </c>
      <c r="J2797" t="s">
        <v>10599</v>
      </c>
    </row>
    <row r="2798" spans="1:10" x14ac:dyDescent="0.25">
      <c r="A2798" t="s">
        <v>128</v>
      </c>
      <c r="B2798" s="1">
        <v>45733</v>
      </c>
      <c r="C2798" t="s">
        <v>173</v>
      </c>
      <c r="D2798" t="s">
        <v>10615</v>
      </c>
      <c r="E2798">
        <v>0</v>
      </c>
      <c r="F2798" t="s">
        <v>129</v>
      </c>
      <c r="G2798" t="s">
        <v>2113</v>
      </c>
      <c r="H2798" t="s">
        <v>10616</v>
      </c>
      <c r="I2798" t="s">
        <v>10617</v>
      </c>
      <c r="J2798" t="s">
        <v>10618</v>
      </c>
    </row>
    <row r="2799" spans="1:10" x14ac:dyDescent="0.25">
      <c r="A2799" t="s">
        <v>128</v>
      </c>
      <c r="B2799" s="1">
        <v>45733</v>
      </c>
      <c r="C2799" t="s">
        <v>173</v>
      </c>
      <c r="D2799" t="s">
        <v>242</v>
      </c>
      <c r="E2799">
        <v>3.5</v>
      </c>
      <c r="F2799" t="s">
        <v>129</v>
      </c>
      <c r="G2799" t="s">
        <v>2113</v>
      </c>
      <c r="H2799" t="s">
        <v>10610</v>
      </c>
      <c r="I2799" t="s">
        <v>10611</v>
      </c>
      <c r="J2799" t="s">
        <v>10612</v>
      </c>
    </row>
    <row r="2800" spans="1:10" x14ac:dyDescent="0.25">
      <c r="A2800" t="s">
        <v>128</v>
      </c>
      <c r="B2800" s="1">
        <v>45733</v>
      </c>
      <c r="C2800" t="s">
        <v>173</v>
      </c>
      <c r="D2800" t="s">
        <v>5952</v>
      </c>
      <c r="E2800">
        <v>3.5</v>
      </c>
      <c r="F2800" t="s">
        <v>129</v>
      </c>
      <c r="G2800" t="s">
        <v>2113</v>
      </c>
      <c r="H2800" t="s">
        <v>10600</v>
      </c>
      <c r="I2800" t="s">
        <v>10601</v>
      </c>
      <c r="J2800" t="s">
        <v>10602</v>
      </c>
    </row>
    <row r="2801" spans="1:10" x14ac:dyDescent="0.25">
      <c r="A2801" t="s">
        <v>128</v>
      </c>
      <c r="B2801" s="1">
        <v>45733</v>
      </c>
      <c r="C2801" t="s">
        <v>173</v>
      </c>
      <c r="D2801" t="s">
        <v>870</v>
      </c>
      <c r="E2801">
        <v>3.5</v>
      </c>
      <c r="F2801" t="s">
        <v>129</v>
      </c>
      <c r="G2801" t="s">
        <v>2113</v>
      </c>
      <c r="H2801" t="s">
        <v>10613</v>
      </c>
      <c r="I2801" t="s">
        <v>10614</v>
      </c>
      <c r="J2801" t="s">
        <v>10614</v>
      </c>
    </row>
    <row r="2802" spans="1:10" x14ac:dyDescent="0.25">
      <c r="A2802" t="s">
        <v>128</v>
      </c>
      <c r="B2802" s="1">
        <v>45734</v>
      </c>
      <c r="C2802" t="s">
        <v>173</v>
      </c>
      <c r="D2802" t="s">
        <v>1637</v>
      </c>
      <c r="E2802">
        <v>3.5</v>
      </c>
      <c r="F2802" t="s">
        <v>129</v>
      </c>
      <c r="G2802" t="s">
        <v>2114</v>
      </c>
      <c r="H2802" t="s">
        <v>10627</v>
      </c>
      <c r="I2802" t="s">
        <v>10628</v>
      </c>
      <c r="J2802" t="s">
        <v>10629</v>
      </c>
    </row>
    <row r="2803" spans="1:10" x14ac:dyDescent="0.25">
      <c r="A2803" t="s">
        <v>128</v>
      </c>
      <c r="B2803" s="1">
        <v>45734</v>
      </c>
      <c r="C2803" t="s">
        <v>173</v>
      </c>
      <c r="D2803" t="s">
        <v>10619</v>
      </c>
      <c r="E2803">
        <v>3.5</v>
      </c>
      <c r="F2803" t="s">
        <v>129</v>
      </c>
      <c r="G2803" t="s">
        <v>2114</v>
      </c>
      <c r="H2803" t="s">
        <v>10620</v>
      </c>
      <c r="I2803" t="s">
        <v>10621</v>
      </c>
      <c r="J2803" t="s">
        <v>10622</v>
      </c>
    </row>
    <row r="2804" spans="1:10" x14ac:dyDescent="0.25">
      <c r="A2804" t="s">
        <v>128</v>
      </c>
      <c r="B2804" s="1">
        <v>45734</v>
      </c>
      <c r="C2804" t="s">
        <v>173</v>
      </c>
      <c r="D2804" t="s">
        <v>279</v>
      </c>
      <c r="E2804">
        <v>3.5</v>
      </c>
      <c r="F2804" t="s">
        <v>129</v>
      </c>
      <c r="G2804" t="s">
        <v>2114</v>
      </c>
      <c r="H2804" t="s">
        <v>10639</v>
      </c>
      <c r="I2804" t="s">
        <v>10640</v>
      </c>
      <c r="J2804" t="s">
        <v>10641</v>
      </c>
    </row>
    <row r="2805" spans="1:10" x14ac:dyDescent="0.25">
      <c r="A2805" t="s">
        <v>128</v>
      </c>
      <c r="B2805" s="1">
        <v>45734</v>
      </c>
      <c r="C2805" t="s">
        <v>173</v>
      </c>
      <c r="D2805" t="s">
        <v>891</v>
      </c>
      <c r="E2805">
        <v>3.5</v>
      </c>
      <c r="F2805" t="s">
        <v>129</v>
      </c>
      <c r="G2805" t="s">
        <v>2114</v>
      </c>
      <c r="H2805" t="s">
        <v>10630</v>
      </c>
      <c r="I2805" t="s">
        <v>10631</v>
      </c>
      <c r="J2805" t="s">
        <v>10632</v>
      </c>
    </row>
    <row r="2806" spans="1:10" x14ac:dyDescent="0.25">
      <c r="A2806" t="s">
        <v>128</v>
      </c>
      <c r="B2806" s="1">
        <v>45734</v>
      </c>
      <c r="C2806" t="s">
        <v>173</v>
      </c>
      <c r="D2806" t="s">
        <v>10623</v>
      </c>
      <c r="E2806">
        <v>3.5</v>
      </c>
      <c r="F2806" t="s">
        <v>129</v>
      </c>
      <c r="G2806" t="s">
        <v>2114</v>
      </c>
      <c r="H2806" t="s">
        <v>10624</v>
      </c>
      <c r="I2806" t="s">
        <v>10625</v>
      </c>
      <c r="J2806" t="s">
        <v>10626</v>
      </c>
    </row>
    <row r="2807" spans="1:10" x14ac:dyDescent="0.25">
      <c r="A2807" t="s">
        <v>128</v>
      </c>
      <c r="B2807" s="1">
        <v>45734</v>
      </c>
      <c r="C2807" t="s">
        <v>173</v>
      </c>
      <c r="D2807" t="s">
        <v>364</v>
      </c>
      <c r="E2807">
        <v>3.5</v>
      </c>
      <c r="F2807" t="s">
        <v>129</v>
      </c>
      <c r="G2807" t="s">
        <v>2114</v>
      </c>
      <c r="H2807" t="s">
        <v>10636</v>
      </c>
      <c r="I2807" t="s">
        <v>10637</v>
      </c>
      <c r="J2807" t="s">
        <v>10638</v>
      </c>
    </row>
    <row r="2808" spans="1:10" x14ac:dyDescent="0.25">
      <c r="A2808" t="s">
        <v>128</v>
      </c>
      <c r="B2808" s="1">
        <v>45734</v>
      </c>
      <c r="C2808" t="s">
        <v>173</v>
      </c>
      <c r="D2808" t="s">
        <v>757</v>
      </c>
      <c r="E2808">
        <v>3.5</v>
      </c>
      <c r="F2808" t="s">
        <v>129</v>
      </c>
      <c r="G2808" t="s">
        <v>2114</v>
      </c>
      <c r="H2808" t="s">
        <v>10633</v>
      </c>
      <c r="I2808" t="s">
        <v>10634</v>
      </c>
      <c r="J2808" t="s">
        <v>10635</v>
      </c>
    </row>
    <row r="2809" spans="1:10" x14ac:dyDescent="0.25">
      <c r="A2809" t="s">
        <v>128</v>
      </c>
      <c r="B2809" s="1">
        <v>45734</v>
      </c>
      <c r="C2809" t="s">
        <v>173</v>
      </c>
      <c r="D2809" t="s">
        <v>1443</v>
      </c>
      <c r="E2809">
        <v>3.5</v>
      </c>
      <c r="F2809" t="s">
        <v>129</v>
      </c>
      <c r="G2809" t="s">
        <v>2114</v>
      </c>
      <c r="H2809" t="s">
        <v>10642</v>
      </c>
      <c r="I2809" t="s">
        <v>10643</v>
      </c>
      <c r="J2809" t="s">
        <v>10643</v>
      </c>
    </row>
    <row r="2810" spans="1:10" x14ac:dyDescent="0.25">
      <c r="A2810" t="s">
        <v>128</v>
      </c>
      <c r="B2810" s="1">
        <v>45735</v>
      </c>
      <c r="C2810" t="s">
        <v>173</v>
      </c>
      <c r="D2810" t="s">
        <v>228</v>
      </c>
      <c r="E2810">
        <v>3.5</v>
      </c>
      <c r="F2810" t="s">
        <v>129</v>
      </c>
      <c r="G2810" t="s">
        <v>2115</v>
      </c>
      <c r="H2810" t="s">
        <v>10667</v>
      </c>
      <c r="I2810" t="s">
        <v>10658</v>
      </c>
      <c r="J2810" t="s">
        <v>10668</v>
      </c>
    </row>
    <row r="2811" spans="1:10" x14ac:dyDescent="0.25">
      <c r="A2811" t="s">
        <v>128</v>
      </c>
      <c r="B2811" s="1">
        <v>45735</v>
      </c>
      <c r="C2811" t="s">
        <v>173</v>
      </c>
      <c r="D2811" t="s">
        <v>549</v>
      </c>
      <c r="E2811">
        <v>3.5</v>
      </c>
      <c r="F2811" t="s">
        <v>129</v>
      </c>
      <c r="G2811" t="s">
        <v>2115</v>
      </c>
      <c r="H2811" t="s">
        <v>10657</v>
      </c>
      <c r="I2811" t="s">
        <v>10658</v>
      </c>
      <c r="J2811" t="s">
        <v>10659</v>
      </c>
    </row>
    <row r="2812" spans="1:10" x14ac:dyDescent="0.25">
      <c r="A2812" t="s">
        <v>128</v>
      </c>
      <c r="B2812" s="1">
        <v>45735</v>
      </c>
      <c r="C2812" t="s">
        <v>173</v>
      </c>
      <c r="D2812" t="s">
        <v>10654</v>
      </c>
      <c r="E2812">
        <v>3.5</v>
      </c>
      <c r="F2812" t="s">
        <v>129</v>
      </c>
      <c r="G2812" t="s">
        <v>2115</v>
      </c>
      <c r="H2812" t="s">
        <v>10655</v>
      </c>
      <c r="I2812" t="s">
        <v>10656</v>
      </c>
      <c r="J2812" t="s">
        <v>10656</v>
      </c>
    </row>
    <row r="2813" spans="1:10" x14ac:dyDescent="0.25">
      <c r="A2813" t="s">
        <v>128</v>
      </c>
      <c r="B2813" s="1">
        <v>45735</v>
      </c>
      <c r="C2813" t="s">
        <v>173</v>
      </c>
      <c r="D2813" t="s">
        <v>829</v>
      </c>
      <c r="E2813">
        <v>3.5</v>
      </c>
      <c r="F2813" t="s">
        <v>129</v>
      </c>
      <c r="G2813" t="s">
        <v>2115</v>
      </c>
      <c r="H2813" t="s">
        <v>10647</v>
      </c>
      <c r="I2813" t="s">
        <v>10648</v>
      </c>
      <c r="J2813" t="s">
        <v>10649</v>
      </c>
    </row>
    <row r="2814" spans="1:10" x14ac:dyDescent="0.25">
      <c r="A2814" t="s">
        <v>128</v>
      </c>
      <c r="B2814" s="1">
        <v>45735</v>
      </c>
      <c r="C2814" t="s">
        <v>173</v>
      </c>
      <c r="D2814" t="s">
        <v>545</v>
      </c>
      <c r="E2814">
        <v>3.5</v>
      </c>
      <c r="F2814" t="s">
        <v>129</v>
      </c>
      <c r="G2814" t="s">
        <v>2115</v>
      </c>
      <c r="H2814" t="s">
        <v>10644</v>
      </c>
      <c r="I2814" t="s">
        <v>10645</v>
      </c>
      <c r="J2814" t="s">
        <v>10646</v>
      </c>
    </row>
    <row r="2815" spans="1:10" x14ac:dyDescent="0.25">
      <c r="A2815" t="s">
        <v>128</v>
      </c>
      <c r="B2815" s="1">
        <v>45735</v>
      </c>
      <c r="C2815" t="s">
        <v>173</v>
      </c>
      <c r="D2815" t="s">
        <v>850</v>
      </c>
      <c r="E2815">
        <v>3.5</v>
      </c>
      <c r="F2815" t="s">
        <v>129</v>
      </c>
      <c r="G2815" t="s">
        <v>2115</v>
      </c>
      <c r="H2815" t="s">
        <v>10664</v>
      </c>
      <c r="I2815" t="s">
        <v>10665</v>
      </c>
      <c r="J2815" t="s">
        <v>10666</v>
      </c>
    </row>
    <row r="2816" spans="1:10" x14ac:dyDescent="0.25">
      <c r="A2816" t="s">
        <v>128</v>
      </c>
      <c r="B2816" s="1">
        <v>45735</v>
      </c>
      <c r="C2816" t="s">
        <v>173</v>
      </c>
      <c r="D2816" t="s">
        <v>10650</v>
      </c>
      <c r="E2816">
        <v>3.5</v>
      </c>
      <c r="F2816" t="s">
        <v>129</v>
      </c>
      <c r="G2816" t="s">
        <v>2115</v>
      </c>
      <c r="H2816" t="s">
        <v>10651</v>
      </c>
      <c r="I2816" t="s">
        <v>10652</v>
      </c>
      <c r="J2816" t="s">
        <v>10653</v>
      </c>
    </row>
    <row r="2817" spans="1:10" x14ac:dyDescent="0.25">
      <c r="A2817" t="s">
        <v>128</v>
      </c>
      <c r="B2817" s="1">
        <v>45735</v>
      </c>
      <c r="C2817" t="s">
        <v>173</v>
      </c>
      <c r="D2817" t="s">
        <v>10660</v>
      </c>
      <c r="E2817">
        <v>3.5</v>
      </c>
      <c r="F2817" t="s">
        <v>129</v>
      </c>
      <c r="G2817" t="s">
        <v>2115</v>
      </c>
      <c r="H2817" t="s">
        <v>10661</v>
      </c>
      <c r="I2817" t="s">
        <v>10662</v>
      </c>
      <c r="J2817" t="s">
        <v>10663</v>
      </c>
    </row>
    <row r="2818" spans="1:10" x14ac:dyDescent="0.25">
      <c r="A2818" t="s">
        <v>128</v>
      </c>
      <c r="B2818" s="1">
        <v>45736</v>
      </c>
      <c r="C2818" t="s">
        <v>173</v>
      </c>
      <c r="D2818" t="s">
        <v>584</v>
      </c>
      <c r="E2818">
        <v>3.5</v>
      </c>
      <c r="F2818" t="s">
        <v>129</v>
      </c>
      <c r="G2818" t="s">
        <v>2116</v>
      </c>
      <c r="H2818" t="s">
        <v>10669</v>
      </c>
      <c r="I2818" t="s">
        <v>10676</v>
      </c>
      <c r="J2818" t="s">
        <v>10677</v>
      </c>
    </row>
    <row r="2819" spans="1:10" x14ac:dyDescent="0.25">
      <c r="A2819" t="s">
        <v>128</v>
      </c>
      <c r="B2819" s="1">
        <v>45736</v>
      </c>
      <c r="C2819" t="s">
        <v>173</v>
      </c>
      <c r="D2819" t="s">
        <v>2865</v>
      </c>
      <c r="E2819">
        <v>3.5</v>
      </c>
      <c r="F2819" t="s">
        <v>129</v>
      </c>
      <c r="G2819" t="s">
        <v>2116</v>
      </c>
      <c r="H2819" t="s">
        <v>10695</v>
      </c>
      <c r="I2819" t="s">
        <v>10696</v>
      </c>
      <c r="J2819" t="s">
        <v>10697</v>
      </c>
    </row>
    <row r="2820" spans="1:10" x14ac:dyDescent="0.25">
      <c r="A2820" t="s">
        <v>128</v>
      </c>
      <c r="B2820" s="1">
        <v>45736</v>
      </c>
      <c r="C2820" t="s">
        <v>173</v>
      </c>
      <c r="D2820" t="s">
        <v>321</v>
      </c>
      <c r="E2820">
        <v>3.5</v>
      </c>
      <c r="F2820" t="s">
        <v>129</v>
      </c>
      <c r="G2820" t="s">
        <v>2116</v>
      </c>
      <c r="H2820" t="s">
        <v>10669</v>
      </c>
      <c r="I2820" t="s">
        <v>10690</v>
      </c>
      <c r="J2820" t="s">
        <v>10691</v>
      </c>
    </row>
    <row r="2821" spans="1:10" x14ac:dyDescent="0.25">
      <c r="A2821" t="s">
        <v>128</v>
      </c>
      <c r="B2821" s="1">
        <v>45736</v>
      </c>
      <c r="C2821" t="s">
        <v>173</v>
      </c>
      <c r="D2821" t="s">
        <v>1510</v>
      </c>
      <c r="E2821">
        <v>3.5</v>
      </c>
      <c r="F2821" t="s">
        <v>129</v>
      </c>
      <c r="G2821" t="s">
        <v>2116</v>
      </c>
      <c r="H2821" t="s">
        <v>10669</v>
      </c>
      <c r="I2821" t="s">
        <v>10674</v>
      </c>
      <c r="J2821" t="s">
        <v>10675</v>
      </c>
    </row>
    <row r="2822" spans="1:10" x14ac:dyDescent="0.25">
      <c r="A2822" t="s">
        <v>128</v>
      </c>
      <c r="B2822" s="1">
        <v>45736</v>
      </c>
      <c r="C2822" t="s">
        <v>173</v>
      </c>
      <c r="D2822" t="s">
        <v>731</v>
      </c>
      <c r="E2822">
        <v>3.5</v>
      </c>
      <c r="F2822" t="s">
        <v>129</v>
      </c>
      <c r="G2822" t="s">
        <v>2116</v>
      </c>
      <c r="H2822" t="s">
        <v>10671</v>
      </c>
      <c r="I2822" t="s">
        <v>10672</v>
      </c>
      <c r="J2822" t="s">
        <v>10673</v>
      </c>
    </row>
    <row r="2823" spans="1:10" x14ac:dyDescent="0.25">
      <c r="A2823" t="s">
        <v>128</v>
      </c>
      <c r="B2823" s="1">
        <v>45736</v>
      </c>
      <c r="C2823" t="s">
        <v>173</v>
      </c>
      <c r="D2823" t="s">
        <v>10684</v>
      </c>
      <c r="E2823">
        <v>3.5</v>
      </c>
      <c r="F2823" t="s">
        <v>129</v>
      </c>
      <c r="G2823" t="s">
        <v>2116</v>
      </c>
      <c r="H2823" t="s">
        <v>9311</v>
      </c>
      <c r="I2823" t="s">
        <v>10685</v>
      </c>
      <c r="J2823" t="s">
        <v>10686</v>
      </c>
    </row>
    <row r="2824" spans="1:10" x14ac:dyDescent="0.25">
      <c r="A2824" t="s">
        <v>128</v>
      </c>
      <c r="B2824" s="1">
        <v>45736</v>
      </c>
      <c r="C2824" t="s">
        <v>173</v>
      </c>
      <c r="D2824" t="s">
        <v>269</v>
      </c>
      <c r="E2824">
        <v>3.5</v>
      </c>
      <c r="F2824" t="s">
        <v>129</v>
      </c>
      <c r="G2824" t="s">
        <v>2116</v>
      </c>
      <c r="H2824" t="s">
        <v>10669</v>
      </c>
      <c r="I2824" t="s">
        <v>8192</v>
      </c>
      <c r="J2824" t="s">
        <v>10670</v>
      </c>
    </row>
    <row r="2825" spans="1:10" x14ac:dyDescent="0.25">
      <c r="A2825" t="s">
        <v>128</v>
      </c>
      <c r="B2825" s="1">
        <v>45736</v>
      </c>
      <c r="C2825" t="s">
        <v>173</v>
      </c>
      <c r="D2825" t="s">
        <v>389</v>
      </c>
      <c r="E2825">
        <v>3.5</v>
      </c>
      <c r="F2825" t="s">
        <v>129</v>
      </c>
      <c r="G2825" t="s">
        <v>2116</v>
      </c>
      <c r="H2825" t="s">
        <v>10681</v>
      </c>
      <c r="I2825" t="s">
        <v>10682</v>
      </c>
      <c r="J2825" t="s">
        <v>10683</v>
      </c>
    </row>
    <row r="2826" spans="1:10" x14ac:dyDescent="0.25">
      <c r="A2826" t="s">
        <v>128</v>
      </c>
      <c r="B2826" s="1">
        <v>45736</v>
      </c>
      <c r="C2826" t="s">
        <v>173</v>
      </c>
      <c r="D2826" t="s">
        <v>8292</v>
      </c>
      <c r="E2826">
        <v>3.5</v>
      </c>
      <c r="F2826" t="s">
        <v>129</v>
      </c>
      <c r="G2826" t="s">
        <v>2116</v>
      </c>
      <c r="H2826" t="s">
        <v>10692</v>
      </c>
      <c r="I2826" t="s">
        <v>10693</v>
      </c>
      <c r="J2826" t="s">
        <v>10694</v>
      </c>
    </row>
    <row r="2827" spans="1:10" x14ac:dyDescent="0.25">
      <c r="A2827" t="s">
        <v>128</v>
      </c>
      <c r="B2827" s="1">
        <v>45736</v>
      </c>
      <c r="C2827" t="s">
        <v>173</v>
      </c>
      <c r="D2827" t="s">
        <v>563</v>
      </c>
      <c r="E2827">
        <v>3.5</v>
      </c>
      <c r="F2827" t="s">
        <v>129</v>
      </c>
      <c r="G2827" t="s">
        <v>2116</v>
      </c>
      <c r="H2827" t="s">
        <v>10687</v>
      </c>
      <c r="I2827" t="s">
        <v>10688</v>
      </c>
      <c r="J2827" t="s">
        <v>10689</v>
      </c>
    </row>
    <row r="2828" spans="1:10" x14ac:dyDescent="0.25">
      <c r="A2828" t="s">
        <v>128</v>
      </c>
      <c r="B2828" s="1">
        <v>45736</v>
      </c>
      <c r="C2828" t="s">
        <v>173</v>
      </c>
      <c r="D2828" t="s">
        <v>293</v>
      </c>
      <c r="E2828">
        <v>3.5</v>
      </c>
      <c r="F2828" t="s">
        <v>129</v>
      </c>
      <c r="G2828" t="s">
        <v>2116</v>
      </c>
      <c r="H2828" t="s">
        <v>10678</v>
      </c>
      <c r="I2828" t="s">
        <v>10679</v>
      </c>
      <c r="J2828" t="s">
        <v>10680</v>
      </c>
    </row>
    <row r="2829" spans="1:10" x14ac:dyDescent="0.25">
      <c r="A2829" t="s">
        <v>128</v>
      </c>
      <c r="B2829" s="1">
        <v>45737</v>
      </c>
      <c r="C2829" t="s">
        <v>173</v>
      </c>
      <c r="D2829" t="s">
        <v>848</v>
      </c>
      <c r="E2829">
        <v>3.5</v>
      </c>
      <c r="F2829" t="s">
        <v>129</v>
      </c>
      <c r="G2829" t="s">
        <v>2117</v>
      </c>
      <c r="H2829" t="s">
        <v>10698</v>
      </c>
      <c r="I2829" t="s">
        <v>10699</v>
      </c>
      <c r="J2829" t="s">
        <v>10700</v>
      </c>
    </row>
    <row r="2830" spans="1:10" x14ac:dyDescent="0.25">
      <c r="A2830" t="s">
        <v>128</v>
      </c>
      <c r="B2830" s="1">
        <v>45737</v>
      </c>
      <c r="C2830" t="s">
        <v>173</v>
      </c>
      <c r="D2830" t="s">
        <v>375</v>
      </c>
      <c r="E2830">
        <v>3.5</v>
      </c>
      <c r="F2830" t="s">
        <v>129</v>
      </c>
      <c r="G2830" t="s">
        <v>2117</v>
      </c>
      <c r="H2830" t="s">
        <v>10717</v>
      </c>
      <c r="I2830" t="s">
        <v>10718</v>
      </c>
      <c r="J2830" t="s">
        <v>10719</v>
      </c>
    </row>
    <row r="2831" spans="1:10" x14ac:dyDescent="0.25">
      <c r="A2831" t="s">
        <v>128</v>
      </c>
      <c r="B2831" s="1">
        <v>45737</v>
      </c>
      <c r="C2831" t="s">
        <v>173</v>
      </c>
      <c r="D2831" t="s">
        <v>667</v>
      </c>
      <c r="E2831">
        <v>3.5</v>
      </c>
      <c r="F2831" t="s">
        <v>129</v>
      </c>
      <c r="G2831" t="s">
        <v>2117</v>
      </c>
      <c r="H2831" t="s">
        <v>10723</v>
      </c>
      <c r="I2831" t="s">
        <v>6872</v>
      </c>
      <c r="J2831" t="s">
        <v>10724</v>
      </c>
    </row>
    <row r="2832" spans="1:10" x14ac:dyDescent="0.25">
      <c r="A2832" t="s">
        <v>128</v>
      </c>
      <c r="B2832" s="1">
        <v>45737</v>
      </c>
      <c r="C2832" t="s">
        <v>173</v>
      </c>
      <c r="D2832" t="s">
        <v>1528</v>
      </c>
      <c r="E2832">
        <v>3.5</v>
      </c>
      <c r="F2832" t="s">
        <v>129</v>
      </c>
      <c r="G2832" t="s">
        <v>2117</v>
      </c>
      <c r="H2832" t="s">
        <v>10714</v>
      </c>
      <c r="I2832" t="s">
        <v>10715</v>
      </c>
      <c r="J2832" t="s">
        <v>10716</v>
      </c>
    </row>
    <row r="2833" spans="1:10" x14ac:dyDescent="0.25">
      <c r="A2833" t="s">
        <v>128</v>
      </c>
      <c r="B2833" s="1">
        <v>45737</v>
      </c>
      <c r="C2833" t="s">
        <v>173</v>
      </c>
      <c r="D2833" t="s">
        <v>4344</v>
      </c>
      <c r="E2833">
        <v>3.5</v>
      </c>
      <c r="F2833" t="s">
        <v>129</v>
      </c>
      <c r="G2833" t="s">
        <v>2117</v>
      </c>
      <c r="H2833" t="s">
        <v>10711</v>
      </c>
      <c r="I2833" t="s">
        <v>10712</v>
      </c>
      <c r="J2833" t="s">
        <v>10713</v>
      </c>
    </row>
    <row r="2834" spans="1:10" x14ac:dyDescent="0.25">
      <c r="A2834" t="s">
        <v>128</v>
      </c>
      <c r="B2834" s="1">
        <v>45737</v>
      </c>
      <c r="C2834" t="s">
        <v>173</v>
      </c>
      <c r="D2834" t="s">
        <v>521</v>
      </c>
      <c r="E2834">
        <v>3.5</v>
      </c>
      <c r="F2834" t="s">
        <v>129</v>
      </c>
      <c r="G2834" t="s">
        <v>2117</v>
      </c>
      <c r="H2834" t="s">
        <v>10708</v>
      </c>
      <c r="I2834" t="s">
        <v>10709</v>
      </c>
      <c r="J2834" t="s">
        <v>10710</v>
      </c>
    </row>
    <row r="2835" spans="1:10" x14ac:dyDescent="0.25">
      <c r="A2835" t="s">
        <v>128</v>
      </c>
      <c r="B2835" s="1">
        <v>45737</v>
      </c>
      <c r="C2835" t="s">
        <v>173</v>
      </c>
      <c r="D2835" t="s">
        <v>10701</v>
      </c>
      <c r="E2835">
        <v>3.5</v>
      </c>
      <c r="F2835" t="s">
        <v>129</v>
      </c>
      <c r="G2835" t="s">
        <v>2117</v>
      </c>
      <c r="H2835" t="s">
        <v>10702</v>
      </c>
      <c r="I2835" t="s">
        <v>10703</v>
      </c>
      <c r="J2835" t="s">
        <v>10704</v>
      </c>
    </row>
    <row r="2836" spans="1:10" x14ac:dyDescent="0.25">
      <c r="A2836" t="s">
        <v>128</v>
      </c>
      <c r="B2836" s="1">
        <v>45737</v>
      </c>
      <c r="C2836" t="s">
        <v>173</v>
      </c>
      <c r="D2836" t="s">
        <v>541</v>
      </c>
      <c r="E2836">
        <v>3.5</v>
      </c>
      <c r="F2836" t="s">
        <v>129</v>
      </c>
      <c r="G2836" t="s">
        <v>2117</v>
      </c>
      <c r="H2836" t="s">
        <v>10705</v>
      </c>
      <c r="I2836" t="s">
        <v>10706</v>
      </c>
      <c r="J2836" t="s">
        <v>10707</v>
      </c>
    </row>
    <row r="2837" spans="1:10" x14ac:dyDescent="0.25">
      <c r="A2837" t="s">
        <v>128</v>
      </c>
      <c r="B2837" s="1">
        <v>45737</v>
      </c>
      <c r="C2837" t="s">
        <v>173</v>
      </c>
      <c r="D2837" t="s">
        <v>672</v>
      </c>
      <c r="E2837">
        <v>3.5</v>
      </c>
      <c r="F2837" t="s">
        <v>129</v>
      </c>
      <c r="G2837" t="s">
        <v>2117</v>
      </c>
      <c r="H2837" t="s">
        <v>10720</v>
      </c>
      <c r="I2837" t="s">
        <v>10721</v>
      </c>
      <c r="J2837" t="s">
        <v>10722</v>
      </c>
    </row>
  </sheetData>
  <phoneticPr fontId="21" type="noConversion"/>
  <pageMargins left="0.7" right="0.7" top="0.75" bottom="0.75" header="0.3" footer="0.3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95B51-DD89-4DEE-9B42-D810B16CEB4A}">
  <sheetPr codeName="Sheet16"/>
  <dimension ref="A1:BO445"/>
  <sheetViews>
    <sheetView workbookViewId="0">
      <selection activeCell="I15" sqref="I15"/>
    </sheetView>
  </sheetViews>
  <sheetFormatPr defaultRowHeight="15" x14ac:dyDescent="0.25"/>
  <cols>
    <col min="1" max="1" width="25.7109375" bestFit="1" customWidth="1"/>
    <col min="2" max="2" width="8.5703125" bestFit="1" customWidth="1"/>
    <col min="3" max="3" width="9.7109375" style="1" bestFit="1" customWidth="1"/>
    <col min="4" max="4" width="21.85546875" bestFit="1" customWidth="1"/>
    <col min="5" max="5" width="14.28515625" bestFit="1" customWidth="1"/>
    <col min="6" max="6" width="17" bestFit="1" customWidth="1"/>
    <col min="7" max="7" width="31" bestFit="1" customWidth="1"/>
    <col min="8" max="8" width="30.5703125" bestFit="1" customWidth="1"/>
    <col min="9" max="9" width="33.42578125" bestFit="1" customWidth="1"/>
    <col min="10" max="10" width="10.85546875" bestFit="1" customWidth="1"/>
    <col min="11" max="11" width="81.140625" bestFit="1" customWidth="1"/>
    <col min="12" max="12" width="38.42578125" bestFit="1" customWidth="1"/>
    <col min="13" max="13" width="16.42578125" bestFit="1" customWidth="1"/>
    <col min="14" max="14" width="20" bestFit="1" customWidth="1"/>
    <col min="15" max="15" width="27" bestFit="1" customWidth="1"/>
    <col min="16" max="16" width="25.5703125" bestFit="1" customWidth="1"/>
    <col min="17" max="17" width="26.140625" bestFit="1" customWidth="1"/>
    <col min="18" max="18" width="29.140625" bestFit="1" customWidth="1"/>
    <col min="19" max="19" width="21.7109375" bestFit="1" customWidth="1"/>
    <col min="20" max="20" width="13.28515625" bestFit="1" customWidth="1"/>
    <col min="21" max="21" width="27.85546875" bestFit="1" customWidth="1"/>
    <col min="22" max="22" width="37.85546875" bestFit="1" customWidth="1"/>
    <col min="23" max="23" width="26.42578125" hidden="1" customWidth="1"/>
    <col min="24" max="24" width="28.85546875" hidden="1" customWidth="1"/>
    <col min="25" max="25" width="34" hidden="1" customWidth="1"/>
    <col min="26" max="27" width="38.42578125" hidden="1" customWidth="1"/>
    <col min="28" max="28" width="51.42578125" hidden="1" customWidth="1"/>
    <col min="29" max="29" width="26.42578125" hidden="1" customWidth="1"/>
    <col min="30" max="30" width="24.42578125" hidden="1" customWidth="1"/>
    <col min="31" max="31" width="30.42578125" hidden="1" customWidth="1"/>
    <col min="32" max="32" width="25.85546875" hidden="1" customWidth="1"/>
    <col min="33" max="33" width="81.140625" hidden="1" customWidth="1"/>
    <col min="34" max="34" width="19" hidden="1" customWidth="1"/>
    <col min="35" max="35" width="22.42578125" hidden="1" customWidth="1"/>
    <col min="36" max="36" width="20.5703125" hidden="1" customWidth="1"/>
    <col min="37" max="37" width="13.5703125" hidden="1" customWidth="1"/>
    <col min="38" max="38" width="12.5703125" hidden="1" customWidth="1"/>
    <col min="39" max="39" width="27.85546875" hidden="1" customWidth="1"/>
    <col min="40" max="41" width="21.42578125" hidden="1" customWidth="1"/>
    <col min="42" max="42" width="23.42578125" hidden="1" customWidth="1"/>
    <col min="43" max="43" width="14.5703125" hidden="1" customWidth="1"/>
    <col min="44" max="44" width="16.42578125" hidden="1" customWidth="1"/>
    <col min="45" max="45" width="14.85546875" hidden="1" customWidth="1"/>
    <col min="46" max="46" width="30.7109375" bestFit="1" customWidth="1"/>
    <col min="47" max="47" width="19.140625" bestFit="1" customWidth="1"/>
    <col min="48" max="48" width="16.42578125" bestFit="1" customWidth="1"/>
    <col min="49" max="49" width="8.28515625" bestFit="1" customWidth="1"/>
    <col min="50" max="50" width="8.5703125" bestFit="1" customWidth="1"/>
    <col min="51" max="51" width="6" bestFit="1" customWidth="1"/>
    <col min="52" max="52" width="20.85546875" bestFit="1" customWidth="1"/>
    <col min="53" max="53" width="12" bestFit="1" customWidth="1"/>
    <col min="54" max="54" width="23.7109375" bestFit="1" customWidth="1"/>
    <col min="55" max="55" width="31.5703125" bestFit="1" customWidth="1"/>
    <col min="56" max="56" width="27.85546875" bestFit="1" customWidth="1"/>
    <col min="57" max="57" width="32.5703125" bestFit="1" customWidth="1"/>
    <col min="58" max="58" width="31.140625" bestFit="1" customWidth="1"/>
    <col min="59" max="59" width="28.28515625" bestFit="1" customWidth="1"/>
    <col min="60" max="60" width="12" bestFit="1" customWidth="1"/>
    <col min="61" max="61" width="23.7109375" bestFit="1" customWidth="1"/>
    <col min="62" max="62" width="18.5703125" bestFit="1" customWidth="1"/>
    <col min="63" max="63" width="11.85546875" bestFit="1" customWidth="1"/>
    <col min="64" max="64" width="18.42578125" bestFit="1" customWidth="1"/>
    <col min="65" max="66" width="22.5703125" customWidth="1"/>
    <col min="67" max="67" width="17.85546875" bestFit="1" customWidth="1"/>
    <col min="68" max="68" width="24.5703125" bestFit="1" customWidth="1"/>
    <col min="69" max="69" width="18.85546875" customWidth="1"/>
    <col min="70" max="70" width="9.5703125" bestFit="1" customWidth="1"/>
    <col min="71" max="71" width="16.140625" bestFit="1" customWidth="1"/>
  </cols>
  <sheetData>
    <row r="1" spans="1:65" x14ac:dyDescent="0.25">
      <c r="A1" t="s">
        <v>47</v>
      </c>
      <c r="B1" t="s">
        <v>3</v>
      </c>
      <c r="C1" s="1" t="s">
        <v>98</v>
      </c>
      <c r="D1" t="s">
        <v>48</v>
      </c>
      <c r="E1" t="s">
        <v>50</v>
      </c>
      <c r="F1" t="s">
        <v>49</v>
      </c>
      <c r="G1" t="s">
        <v>935</v>
      </c>
      <c r="H1" t="s">
        <v>936</v>
      </c>
      <c r="I1" t="s">
        <v>46</v>
      </c>
      <c r="J1" t="s">
        <v>937</v>
      </c>
      <c r="K1" t="s">
        <v>938</v>
      </c>
      <c r="L1" t="s">
        <v>201</v>
      </c>
      <c r="M1" t="s">
        <v>939</v>
      </c>
      <c r="N1" t="s">
        <v>940</v>
      </c>
      <c r="O1" t="s">
        <v>941</v>
      </c>
      <c r="P1" t="s">
        <v>942</v>
      </c>
      <c r="Q1" t="s">
        <v>943</v>
      </c>
      <c r="R1" t="s">
        <v>944</v>
      </c>
      <c r="S1" t="s">
        <v>945</v>
      </c>
      <c r="T1" t="s">
        <v>946</v>
      </c>
      <c r="U1" t="s">
        <v>947</v>
      </c>
      <c r="V1" t="s">
        <v>181</v>
      </c>
      <c r="W1" t="s">
        <v>948</v>
      </c>
      <c r="X1" t="s">
        <v>949</v>
      </c>
      <c r="Y1" t="s">
        <v>950</v>
      </c>
      <c r="Z1" t="s">
        <v>951</v>
      </c>
      <c r="AA1" t="s">
        <v>952</v>
      </c>
      <c r="AB1" t="s">
        <v>953</v>
      </c>
      <c r="AC1" t="s">
        <v>954</v>
      </c>
      <c r="AD1" t="s">
        <v>955</v>
      </c>
      <c r="AE1" t="s">
        <v>956</v>
      </c>
      <c r="AF1" t="s">
        <v>957</v>
      </c>
      <c r="AG1" t="s">
        <v>958</v>
      </c>
      <c r="AH1" t="s">
        <v>959</v>
      </c>
      <c r="AI1" t="s">
        <v>960</v>
      </c>
      <c r="AJ1" t="s">
        <v>961</v>
      </c>
      <c r="AK1" t="s">
        <v>962</v>
      </c>
      <c r="AL1" t="s">
        <v>963</v>
      </c>
      <c r="AM1" t="s">
        <v>964</v>
      </c>
      <c r="AN1" t="s">
        <v>965</v>
      </c>
      <c r="AO1" t="s">
        <v>966</v>
      </c>
      <c r="AP1" t="s">
        <v>1721</v>
      </c>
      <c r="AQ1" t="s">
        <v>967</v>
      </c>
      <c r="AR1" t="s">
        <v>968</v>
      </c>
      <c r="AS1" t="s">
        <v>969</v>
      </c>
      <c r="AT1" t="s">
        <v>165</v>
      </c>
      <c r="AU1" t="s">
        <v>970</v>
      </c>
      <c r="AV1" t="s">
        <v>4</v>
      </c>
      <c r="AW1" t="s">
        <v>971</v>
      </c>
      <c r="AX1" t="s">
        <v>24</v>
      </c>
      <c r="AY1" t="s">
        <v>972</v>
      </c>
      <c r="AZ1" t="s">
        <v>62</v>
      </c>
      <c r="BA1" t="s">
        <v>973</v>
      </c>
      <c r="BB1" t="s">
        <v>974</v>
      </c>
      <c r="BC1" t="s">
        <v>975</v>
      </c>
      <c r="BD1" t="s">
        <v>976</v>
      </c>
      <c r="BE1" t="s">
        <v>977</v>
      </c>
      <c r="BF1" t="s">
        <v>978</v>
      </c>
      <c r="BG1" t="s">
        <v>979</v>
      </c>
      <c r="BI1" t="s">
        <v>980</v>
      </c>
      <c r="BJ1" t="s">
        <v>981</v>
      </c>
      <c r="BK1" t="s">
        <v>48</v>
      </c>
      <c r="BL1" t="s">
        <v>17</v>
      </c>
      <c r="BM1" t="s">
        <v>982</v>
      </c>
    </row>
    <row r="2" spans="1:65" x14ac:dyDescent="0.25">
      <c r="A2" t="s">
        <v>136</v>
      </c>
      <c r="B2" t="s">
        <v>127</v>
      </c>
      <c r="C2" s="1">
        <v>45727</v>
      </c>
      <c r="D2">
        <v>8.41</v>
      </c>
      <c r="E2">
        <v>0</v>
      </c>
      <c r="F2">
        <v>8</v>
      </c>
      <c r="G2">
        <v>45727.330150462964</v>
      </c>
      <c r="H2">
        <v>45727.697569444441</v>
      </c>
      <c r="I2" t="s">
        <v>137</v>
      </c>
      <c r="J2" t="s">
        <v>983</v>
      </c>
      <c r="K2" t="s">
        <v>984</v>
      </c>
      <c r="L2" t="s">
        <v>1722</v>
      </c>
      <c r="M2" t="s">
        <v>985</v>
      </c>
      <c r="N2">
        <v>45719.36446759259</v>
      </c>
      <c r="O2">
        <v>45727.333333333336</v>
      </c>
      <c r="P2">
        <v>45727.33016203704</v>
      </c>
      <c r="Q2">
        <v>45727.708333333336</v>
      </c>
      <c r="R2">
        <v>45727.709965277776</v>
      </c>
      <c r="S2" t="s">
        <v>984</v>
      </c>
      <c r="T2" t="s">
        <v>986</v>
      </c>
      <c r="U2">
        <v>9.1199999999999992</v>
      </c>
      <c r="V2">
        <v>9</v>
      </c>
      <c r="W2">
        <v>116.56</v>
      </c>
      <c r="X2">
        <v>112.85</v>
      </c>
      <c r="Y2">
        <v>55.85</v>
      </c>
      <c r="Z2">
        <v>6.57</v>
      </c>
      <c r="AA2">
        <v>0</v>
      </c>
      <c r="AB2" t="s">
        <v>984</v>
      </c>
      <c r="AC2">
        <v>0</v>
      </c>
      <c r="AD2">
        <v>0</v>
      </c>
      <c r="AE2">
        <v>0</v>
      </c>
      <c r="AF2">
        <v>0</v>
      </c>
      <c r="AG2" t="s">
        <v>984</v>
      </c>
      <c r="AH2" t="s">
        <v>987</v>
      </c>
      <c r="AI2" t="s">
        <v>987</v>
      </c>
      <c r="AJ2" t="s">
        <v>988</v>
      </c>
      <c r="AK2" t="s">
        <v>989</v>
      </c>
      <c r="AL2" t="s">
        <v>990</v>
      </c>
      <c r="AM2">
        <v>0</v>
      </c>
      <c r="AN2">
        <v>3</v>
      </c>
      <c r="AO2">
        <v>0</v>
      </c>
      <c r="AP2">
        <v>0</v>
      </c>
      <c r="AQ2">
        <v>0</v>
      </c>
      <c r="AR2">
        <v>5</v>
      </c>
      <c r="AS2">
        <v>0</v>
      </c>
      <c r="AT2">
        <v>8.41</v>
      </c>
      <c r="AU2">
        <v>0</v>
      </c>
      <c r="AV2">
        <v>0</v>
      </c>
      <c r="AW2">
        <v>0</v>
      </c>
      <c r="AX2">
        <v>1</v>
      </c>
      <c r="AY2">
        <v>9</v>
      </c>
      <c r="AZ2">
        <v>9</v>
      </c>
      <c r="BA2">
        <v>0</v>
      </c>
      <c r="BB2" t="s">
        <v>991</v>
      </c>
    </row>
    <row r="3" spans="1:65" x14ac:dyDescent="0.25">
      <c r="A3" t="s">
        <v>136</v>
      </c>
      <c r="B3" t="s">
        <v>127</v>
      </c>
      <c r="C3" s="1">
        <v>45728</v>
      </c>
      <c r="D3">
        <v>8.2100000000000009</v>
      </c>
      <c r="E3">
        <v>0</v>
      </c>
      <c r="F3">
        <v>12</v>
      </c>
      <c r="G3">
        <v>45728.331342592595</v>
      </c>
      <c r="H3">
        <v>45728.693877314814</v>
      </c>
      <c r="I3" t="s">
        <v>137</v>
      </c>
      <c r="J3" t="s">
        <v>983</v>
      </c>
      <c r="K3" t="s">
        <v>984</v>
      </c>
      <c r="L3" t="s">
        <v>1723</v>
      </c>
      <c r="M3" t="s">
        <v>985</v>
      </c>
      <c r="N3">
        <v>45719.364907407406</v>
      </c>
      <c r="O3">
        <v>45728.333333333336</v>
      </c>
      <c r="P3">
        <v>45728.331342592595</v>
      </c>
      <c r="Q3">
        <v>45728.708333333336</v>
      </c>
      <c r="R3">
        <v>45728.709872685184</v>
      </c>
      <c r="S3" t="s">
        <v>984</v>
      </c>
      <c r="T3" t="s">
        <v>986</v>
      </c>
      <c r="U3">
        <v>9.08</v>
      </c>
      <c r="V3">
        <v>9</v>
      </c>
      <c r="W3">
        <v>138.84</v>
      </c>
      <c r="X3">
        <v>125.29</v>
      </c>
      <c r="Y3">
        <v>68.819999999999993</v>
      </c>
      <c r="Z3">
        <v>6.03</v>
      </c>
      <c r="AA3">
        <v>0</v>
      </c>
      <c r="AB3" t="s">
        <v>984</v>
      </c>
      <c r="AC3">
        <v>0</v>
      </c>
      <c r="AD3">
        <v>0</v>
      </c>
      <c r="AE3">
        <v>0</v>
      </c>
      <c r="AF3">
        <v>0</v>
      </c>
      <c r="AG3" t="s">
        <v>984</v>
      </c>
      <c r="AH3" t="s">
        <v>987</v>
      </c>
      <c r="AI3" t="s">
        <v>987</v>
      </c>
      <c r="AJ3" t="s">
        <v>988</v>
      </c>
      <c r="AK3" t="s">
        <v>989</v>
      </c>
      <c r="AL3" t="s">
        <v>990</v>
      </c>
      <c r="AM3">
        <v>0</v>
      </c>
      <c r="AN3">
        <v>3</v>
      </c>
      <c r="AO3">
        <v>0</v>
      </c>
      <c r="AP3">
        <v>0</v>
      </c>
      <c r="AQ3">
        <v>0</v>
      </c>
      <c r="AR3">
        <v>9</v>
      </c>
      <c r="AS3">
        <v>0</v>
      </c>
      <c r="AT3">
        <v>8.2100000000000009</v>
      </c>
      <c r="AU3">
        <v>0</v>
      </c>
      <c r="AV3">
        <v>0</v>
      </c>
      <c r="AW3">
        <v>0</v>
      </c>
      <c r="AX3">
        <v>1</v>
      </c>
      <c r="AY3">
        <v>9</v>
      </c>
      <c r="AZ3">
        <v>9</v>
      </c>
      <c r="BA3">
        <v>0</v>
      </c>
      <c r="BB3" t="s">
        <v>991</v>
      </c>
    </row>
    <row r="4" spans="1:65" x14ac:dyDescent="0.25">
      <c r="A4" t="s">
        <v>136</v>
      </c>
      <c r="B4" t="s">
        <v>127</v>
      </c>
      <c r="C4" s="1">
        <v>45729</v>
      </c>
      <c r="D4">
        <v>7.63</v>
      </c>
      <c r="E4">
        <v>0</v>
      </c>
      <c r="F4">
        <v>5</v>
      </c>
      <c r="G4">
        <v>45729.303668981483</v>
      </c>
      <c r="H4">
        <v>45729.648634259262</v>
      </c>
      <c r="I4" t="s">
        <v>137</v>
      </c>
      <c r="J4" t="s">
        <v>983</v>
      </c>
      <c r="K4" t="s">
        <v>984</v>
      </c>
      <c r="L4" t="s">
        <v>1724</v>
      </c>
      <c r="M4" t="s">
        <v>985</v>
      </c>
      <c r="N4">
        <v>45721.341793981483</v>
      </c>
      <c r="O4">
        <v>45729.302083333336</v>
      </c>
      <c r="P4">
        <v>45729.303668981483</v>
      </c>
      <c r="Q4">
        <v>45729.65625</v>
      </c>
      <c r="R4">
        <v>45729.657847222225</v>
      </c>
      <c r="S4" t="s">
        <v>984</v>
      </c>
      <c r="T4" t="s">
        <v>986</v>
      </c>
      <c r="U4">
        <v>8.5</v>
      </c>
      <c r="V4">
        <v>8.5</v>
      </c>
      <c r="W4">
        <v>118.02</v>
      </c>
      <c r="X4">
        <v>96.85</v>
      </c>
      <c r="Y4">
        <v>58.44</v>
      </c>
      <c r="Z4">
        <v>6.48</v>
      </c>
      <c r="AA4">
        <v>0</v>
      </c>
      <c r="AB4" t="s">
        <v>984</v>
      </c>
      <c r="AC4">
        <v>0</v>
      </c>
      <c r="AD4">
        <v>0</v>
      </c>
      <c r="AE4">
        <v>0</v>
      </c>
      <c r="AF4">
        <v>0</v>
      </c>
      <c r="AG4" t="s">
        <v>984</v>
      </c>
      <c r="AH4" t="s">
        <v>987</v>
      </c>
      <c r="AI4" t="s">
        <v>987</v>
      </c>
      <c r="AJ4" t="s">
        <v>988</v>
      </c>
      <c r="AK4" t="s">
        <v>989</v>
      </c>
      <c r="AL4" t="s">
        <v>990</v>
      </c>
      <c r="AM4">
        <v>0</v>
      </c>
      <c r="AN4">
        <v>0</v>
      </c>
      <c r="AO4">
        <v>0</v>
      </c>
      <c r="AP4">
        <v>0</v>
      </c>
      <c r="AQ4">
        <v>0</v>
      </c>
      <c r="AR4">
        <v>5</v>
      </c>
      <c r="AS4">
        <v>0</v>
      </c>
      <c r="AT4">
        <v>7.63</v>
      </c>
      <c r="AU4">
        <v>0</v>
      </c>
      <c r="AV4">
        <v>0</v>
      </c>
      <c r="AW4">
        <v>0</v>
      </c>
      <c r="AX4">
        <v>1</v>
      </c>
      <c r="AY4">
        <v>8.5</v>
      </c>
      <c r="AZ4">
        <v>8.5</v>
      </c>
      <c r="BA4">
        <v>0</v>
      </c>
      <c r="BB4" t="s">
        <v>991</v>
      </c>
    </row>
    <row r="5" spans="1:65" x14ac:dyDescent="0.25">
      <c r="A5" t="s">
        <v>136</v>
      </c>
      <c r="B5" t="s">
        <v>127</v>
      </c>
      <c r="C5" s="1">
        <v>45730</v>
      </c>
      <c r="D5">
        <v>5.47</v>
      </c>
      <c r="E5">
        <v>0</v>
      </c>
      <c r="F5">
        <v>5</v>
      </c>
      <c r="G5">
        <v>45730.299062500002</v>
      </c>
      <c r="H5">
        <v>45730.65283564815</v>
      </c>
      <c r="I5" t="s">
        <v>137</v>
      </c>
      <c r="J5" t="s">
        <v>983</v>
      </c>
      <c r="K5" t="s">
        <v>984</v>
      </c>
      <c r="L5" t="s">
        <v>1725</v>
      </c>
      <c r="M5" t="s">
        <v>985</v>
      </c>
      <c r="N5">
        <v>45722.485069444447</v>
      </c>
      <c r="O5">
        <v>45730.302083333336</v>
      </c>
      <c r="P5">
        <v>45730.299062500002</v>
      </c>
      <c r="Q5">
        <v>45730.65625</v>
      </c>
      <c r="R5">
        <v>45730.657719907409</v>
      </c>
      <c r="S5" t="s">
        <v>984</v>
      </c>
      <c r="T5" t="s">
        <v>986</v>
      </c>
      <c r="U5">
        <v>8.61</v>
      </c>
      <c r="V5">
        <v>8.5</v>
      </c>
      <c r="W5">
        <v>167.77</v>
      </c>
      <c r="X5">
        <v>108.61</v>
      </c>
      <c r="Y5">
        <v>121.39</v>
      </c>
      <c r="Z5">
        <v>7.11</v>
      </c>
      <c r="AA5">
        <v>0</v>
      </c>
      <c r="AB5" t="s">
        <v>984</v>
      </c>
      <c r="AC5">
        <v>0</v>
      </c>
      <c r="AD5">
        <v>0</v>
      </c>
      <c r="AE5">
        <v>0</v>
      </c>
      <c r="AF5">
        <v>0</v>
      </c>
      <c r="AG5" t="s">
        <v>984</v>
      </c>
      <c r="AH5" t="s">
        <v>987</v>
      </c>
      <c r="AI5" t="s">
        <v>987</v>
      </c>
      <c r="AJ5" t="s">
        <v>988</v>
      </c>
      <c r="AK5" t="s">
        <v>989</v>
      </c>
      <c r="AL5" t="s">
        <v>990</v>
      </c>
      <c r="AM5">
        <v>0</v>
      </c>
      <c r="AN5">
        <v>1</v>
      </c>
      <c r="AO5">
        <v>0</v>
      </c>
      <c r="AP5">
        <v>0</v>
      </c>
      <c r="AQ5">
        <v>0</v>
      </c>
      <c r="AR5">
        <v>4</v>
      </c>
      <c r="AS5">
        <v>0</v>
      </c>
      <c r="AT5">
        <v>5.47</v>
      </c>
      <c r="AU5">
        <v>0</v>
      </c>
      <c r="AV5">
        <v>0</v>
      </c>
      <c r="AW5">
        <v>0</v>
      </c>
      <c r="AX5">
        <v>1</v>
      </c>
      <c r="AY5">
        <v>8.5</v>
      </c>
      <c r="AZ5">
        <v>8.5</v>
      </c>
      <c r="BA5">
        <v>0</v>
      </c>
      <c r="BB5" t="s">
        <v>991</v>
      </c>
    </row>
    <row r="6" spans="1:65" x14ac:dyDescent="0.25">
      <c r="A6" t="s">
        <v>136</v>
      </c>
      <c r="B6" t="s">
        <v>127</v>
      </c>
      <c r="C6" s="1">
        <v>45731</v>
      </c>
      <c r="D6">
        <v>3.92</v>
      </c>
      <c r="E6">
        <v>0</v>
      </c>
      <c r="F6">
        <v>5</v>
      </c>
      <c r="G6">
        <v>45731.375937500001</v>
      </c>
      <c r="H6">
        <v>45731.622627314813</v>
      </c>
      <c r="I6" t="s">
        <v>137</v>
      </c>
      <c r="J6" t="s">
        <v>983</v>
      </c>
      <c r="K6" t="s">
        <v>984</v>
      </c>
      <c r="L6" t="s">
        <v>1726</v>
      </c>
      <c r="M6" t="s">
        <v>1696</v>
      </c>
      <c r="N6">
        <v>45731.375821759262</v>
      </c>
      <c r="O6">
        <v>45731.375706018516</v>
      </c>
      <c r="P6">
        <v>45731.375937500001</v>
      </c>
      <c r="Q6">
        <v>45731.625</v>
      </c>
      <c r="R6">
        <v>45731.626516203702</v>
      </c>
      <c r="S6" t="s">
        <v>984</v>
      </c>
      <c r="T6" t="s">
        <v>986</v>
      </c>
      <c r="U6">
        <v>6.01</v>
      </c>
      <c r="V6">
        <v>5.98</v>
      </c>
      <c r="W6">
        <v>84.98</v>
      </c>
      <c r="X6">
        <v>60.55</v>
      </c>
      <c r="Y6">
        <v>70.62</v>
      </c>
      <c r="Z6">
        <v>4.84</v>
      </c>
      <c r="AA6">
        <v>0</v>
      </c>
      <c r="AB6" t="s">
        <v>984</v>
      </c>
      <c r="AC6">
        <v>0</v>
      </c>
      <c r="AD6">
        <v>0</v>
      </c>
      <c r="AE6">
        <v>0</v>
      </c>
      <c r="AF6">
        <v>0</v>
      </c>
      <c r="AG6" t="s">
        <v>984</v>
      </c>
      <c r="AH6" t="s">
        <v>987</v>
      </c>
      <c r="AI6" t="s">
        <v>987</v>
      </c>
      <c r="AJ6" t="s">
        <v>988</v>
      </c>
      <c r="AK6" t="s">
        <v>989</v>
      </c>
      <c r="AL6" t="s">
        <v>990</v>
      </c>
      <c r="AM6">
        <v>0</v>
      </c>
      <c r="AN6">
        <v>0</v>
      </c>
      <c r="AO6">
        <v>0</v>
      </c>
      <c r="AP6">
        <v>0</v>
      </c>
      <c r="AQ6">
        <v>0</v>
      </c>
      <c r="AR6">
        <v>5</v>
      </c>
      <c r="AS6">
        <v>0</v>
      </c>
      <c r="AT6">
        <v>3.92</v>
      </c>
      <c r="AU6">
        <v>0</v>
      </c>
      <c r="AV6">
        <v>0</v>
      </c>
      <c r="AW6">
        <v>0</v>
      </c>
      <c r="AX6">
        <v>1</v>
      </c>
      <c r="AY6">
        <v>5.98</v>
      </c>
      <c r="AZ6">
        <v>5.98</v>
      </c>
      <c r="BA6">
        <v>0</v>
      </c>
      <c r="BB6" t="s">
        <v>991</v>
      </c>
    </row>
    <row r="7" spans="1:65" x14ac:dyDescent="0.25">
      <c r="A7" t="s">
        <v>234</v>
      </c>
      <c r="B7" t="s">
        <v>127</v>
      </c>
      <c r="C7" s="1">
        <v>45729</v>
      </c>
      <c r="D7">
        <v>7.77</v>
      </c>
      <c r="E7">
        <v>0</v>
      </c>
      <c r="F7">
        <v>7</v>
      </c>
      <c r="G7">
        <v>45729.27921296296</v>
      </c>
      <c r="H7">
        <v>45729.678587962961</v>
      </c>
      <c r="I7" t="s">
        <v>153</v>
      </c>
      <c r="J7" t="s">
        <v>983</v>
      </c>
      <c r="K7" t="s">
        <v>984</v>
      </c>
      <c r="L7" t="s">
        <v>1727</v>
      </c>
      <c r="M7" t="s">
        <v>992</v>
      </c>
      <c r="N7">
        <v>45721.34175925926</v>
      </c>
      <c r="O7">
        <v>45729.28125</v>
      </c>
      <c r="P7">
        <v>45729.279224537036</v>
      </c>
      <c r="Q7">
        <v>45729.677083333336</v>
      </c>
      <c r="R7">
        <v>45729.678703703707</v>
      </c>
      <c r="S7" t="s">
        <v>984</v>
      </c>
      <c r="T7" t="s">
        <v>986</v>
      </c>
      <c r="U7">
        <v>9.59</v>
      </c>
      <c r="V7">
        <v>9.5</v>
      </c>
      <c r="W7">
        <v>156.41999999999999</v>
      </c>
      <c r="X7">
        <v>129.44999999999999</v>
      </c>
      <c r="Y7">
        <v>90.92</v>
      </c>
      <c r="Z7">
        <v>7.08</v>
      </c>
      <c r="AA7">
        <v>0</v>
      </c>
      <c r="AB7" t="s">
        <v>984</v>
      </c>
      <c r="AC7">
        <v>0</v>
      </c>
      <c r="AD7">
        <v>0</v>
      </c>
      <c r="AE7">
        <v>0</v>
      </c>
      <c r="AF7">
        <v>0</v>
      </c>
      <c r="AG7" t="s">
        <v>984</v>
      </c>
      <c r="AH7" t="s">
        <v>993</v>
      </c>
      <c r="AI7" t="s">
        <v>993</v>
      </c>
      <c r="AJ7" t="s">
        <v>988</v>
      </c>
      <c r="AK7" t="s">
        <v>989</v>
      </c>
      <c r="AL7" t="s">
        <v>990</v>
      </c>
      <c r="AM7">
        <v>0</v>
      </c>
      <c r="AN7">
        <v>1</v>
      </c>
      <c r="AO7">
        <v>0</v>
      </c>
      <c r="AP7">
        <v>0</v>
      </c>
      <c r="AQ7">
        <v>0</v>
      </c>
      <c r="AR7">
        <v>6</v>
      </c>
      <c r="AS7">
        <v>0</v>
      </c>
      <c r="AT7">
        <v>7.77</v>
      </c>
      <c r="AU7">
        <v>0</v>
      </c>
      <c r="AV7">
        <v>0</v>
      </c>
      <c r="AW7">
        <v>0</v>
      </c>
      <c r="AX7">
        <v>1</v>
      </c>
      <c r="AY7">
        <v>9.5</v>
      </c>
      <c r="AZ7">
        <v>9.5</v>
      </c>
      <c r="BA7">
        <v>0</v>
      </c>
      <c r="BB7" t="s">
        <v>994</v>
      </c>
    </row>
    <row r="8" spans="1:65" x14ac:dyDescent="0.25">
      <c r="A8" t="s">
        <v>234</v>
      </c>
      <c r="B8" t="s">
        <v>127</v>
      </c>
      <c r="C8" s="1">
        <v>45730</v>
      </c>
      <c r="D8">
        <v>8.1199999999999992</v>
      </c>
      <c r="E8">
        <v>0</v>
      </c>
      <c r="F8">
        <v>9</v>
      </c>
      <c r="G8">
        <v>45730.278680555559</v>
      </c>
      <c r="H8">
        <v>45730.678206018521</v>
      </c>
      <c r="I8" t="s">
        <v>153</v>
      </c>
      <c r="J8" t="s">
        <v>983</v>
      </c>
      <c r="K8" t="s">
        <v>984</v>
      </c>
      <c r="L8" t="s">
        <v>1728</v>
      </c>
      <c r="M8" t="s">
        <v>992</v>
      </c>
      <c r="N8">
        <v>45722.485046296293</v>
      </c>
      <c r="O8">
        <v>45730.28125</v>
      </c>
      <c r="P8">
        <v>45730.278680555559</v>
      </c>
      <c r="Q8">
        <v>45730.677083333336</v>
      </c>
      <c r="R8">
        <v>45730.678587962961</v>
      </c>
      <c r="S8" t="s">
        <v>984</v>
      </c>
      <c r="T8" t="s">
        <v>986</v>
      </c>
      <c r="U8">
        <v>9.6</v>
      </c>
      <c r="V8">
        <v>9.5</v>
      </c>
      <c r="W8">
        <v>214.75</v>
      </c>
      <c r="X8">
        <v>185.39</v>
      </c>
      <c r="Y8">
        <v>95.51</v>
      </c>
      <c r="Z8">
        <v>5.37</v>
      </c>
      <c r="AA8">
        <v>0</v>
      </c>
      <c r="AB8" t="s">
        <v>984</v>
      </c>
      <c r="AC8">
        <v>0</v>
      </c>
      <c r="AD8">
        <v>0</v>
      </c>
      <c r="AE8">
        <v>0</v>
      </c>
      <c r="AF8">
        <v>0</v>
      </c>
      <c r="AG8" t="s">
        <v>984</v>
      </c>
      <c r="AH8" t="s">
        <v>1729</v>
      </c>
      <c r="AI8" t="s">
        <v>1729</v>
      </c>
      <c r="AJ8" t="s">
        <v>988</v>
      </c>
      <c r="AK8" t="s">
        <v>989</v>
      </c>
      <c r="AL8" t="s">
        <v>990</v>
      </c>
      <c r="AM8">
        <v>0</v>
      </c>
      <c r="AN8">
        <v>1</v>
      </c>
      <c r="AO8">
        <v>0</v>
      </c>
      <c r="AP8">
        <v>0</v>
      </c>
      <c r="AQ8">
        <v>0</v>
      </c>
      <c r="AR8">
        <v>8</v>
      </c>
      <c r="AS8">
        <v>0</v>
      </c>
      <c r="AT8">
        <v>8.1199999999999992</v>
      </c>
      <c r="AU8">
        <v>0</v>
      </c>
      <c r="AV8">
        <v>0</v>
      </c>
      <c r="AW8">
        <v>0</v>
      </c>
      <c r="AX8">
        <v>1</v>
      </c>
      <c r="AY8">
        <v>9.5</v>
      </c>
      <c r="AZ8">
        <v>9.5</v>
      </c>
      <c r="BA8">
        <v>0</v>
      </c>
      <c r="BB8" t="s">
        <v>994</v>
      </c>
    </row>
    <row r="9" spans="1:65" x14ac:dyDescent="0.25">
      <c r="A9" t="s">
        <v>234</v>
      </c>
      <c r="B9" t="s">
        <v>127</v>
      </c>
      <c r="C9" s="1">
        <v>45731</v>
      </c>
      <c r="D9">
        <v>6.07</v>
      </c>
      <c r="E9">
        <v>0</v>
      </c>
      <c r="F9">
        <v>10</v>
      </c>
      <c r="G9">
        <v>45731.21197916667</v>
      </c>
      <c r="H9">
        <v>45731.543113425927</v>
      </c>
      <c r="I9" t="s">
        <v>153</v>
      </c>
      <c r="J9" t="s">
        <v>983</v>
      </c>
      <c r="K9" t="s">
        <v>984</v>
      </c>
      <c r="L9" t="s">
        <v>1730</v>
      </c>
      <c r="M9" t="s">
        <v>992</v>
      </c>
      <c r="N9">
        <v>45723.355057870373</v>
      </c>
      <c r="O9">
        <v>45731.208333333336</v>
      </c>
      <c r="P9">
        <v>45731.21197916667</v>
      </c>
      <c r="Q9">
        <v>45731.541666666664</v>
      </c>
      <c r="R9">
        <v>45731.543113425927</v>
      </c>
      <c r="S9" t="s">
        <v>984</v>
      </c>
      <c r="T9" t="s">
        <v>986</v>
      </c>
      <c r="U9">
        <v>7.95</v>
      </c>
      <c r="V9">
        <v>8</v>
      </c>
      <c r="W9">
        <v>135.69999999999999</v>
      </c>
      <c r="X9">
        <v>102.88</v>
      </c>
      <c r="Y9">
        <v>72.92</v>
      </c>
      <c r="Z9">
        <v>4.95</v>
      </c>
      <c r="AA9">
        <v>0.35</v>
      </c>
      <c r="AB9" t="s">
        <v>984</v>
      </c>
      <c r="AC9">
        <v>0</v>
      </c>
      <c r="AD9">
        <v>0</v>
      </c>
      <c r="AE9">
        <v>0</v>
      </c>
      <c r="AF9">
        <v>0</v>
      </c>
      <c r="AG9" t="s">
        <v>984</v>
      </c>
      <c r="AH9" t="s">
        <v>1729</v>
      </c>
      <c r="AI9" t="s">
        <v>1729</v>
      </c>
      <c r="AJ9" t="s">
        <v>988</v>
      </c>
      <c r="AK9" t="s">
        <v>989</v>
      </c>
      <c r="AL9" t="s">
        <v>990</v>
      </c>
      <c r="AM9">
        <v>0</v>
      </c>
      <c r="AN9">
        <v>0</v>
      </c>
      <c r="AO9">
        <v>0</v>
      </c>
      <c r="AP9">
        <v>0</v>
      </c>
      <c r="AQ9">
        <v>0</v>
      </c>
      <c r="AR9">
        <v>10</v>
      </c>
      <c r="AS9">
        <v>0</v>
      </c>
      <c r="AT9">
        <v>6.07</v>
      </c>
      <c r="AU9">
        <v>0</v>
      </c>
      <c r="AV9">
        <v>0</v>
      </c>
      <c r="AW9">
        <v>0</v>
      </c>
      <c r="AX9">
        <v>1</v>
      </c>
      <c r="AY9">
        <v>7.95</v>
      </c>
      <c r="AZ9">
        <v>7.95</v>
      </c>
      <c r="BA9">
        <v>0</v>
      </c>
      <c r="BB9" t="s">
        <v>994</v>
      </c>
    </row>
    <row r="10" spans="1:65" x14ac:dyDescent="0.25">
      <c r="A10" t="s">
        <v>1416</v>
      </c>
      <c r="B10" t="s">
        <v>127</v>
      </c>
      <c r="C10" s="1">
        <v>45726</v>
      </c>
      <c r="D10">
        <v>8.9499999999999993</v>
      </c>
      <c r="E10">
        <v>0</v>
      </c>
      <c r="F10">
        <v>11</v>
      </c>
      <c r="G10">
        <v>45726.246608796297</v>
      </c>
      <c r="H10">
        <v>45726.680995370371</v>
      </c>
      <c r="I10" t="s">
        <v>150</v>
      </c>
      <c r="J10" t="s">
        <v>983</v>
      </c>
      <c r="K10" t="s">
        <v>984</v>
      </c>
      <c r="L10" t="s">
        <v>1731</v>
      </c>
      <c r="M10" t="s">
        <v>1062</v>
      </c>
      <c r="N10">
        <v>45719.364039351851</v>
      </c>
      <c r="O10">
        <v>45726.25</v>
      </c>
      <c r="P10">
        <v>45726.246608796297</v>
      </c>
      <c r="Q10">
        <v>45726.6875</v>
      </c>
      <c r="R10">
        <v>45726.688993055555</v>
      </c>
      <c r="S10" t="s">
        <v>984</v>
      </c>
      <c r="T10" t="s">
        <v>986</v>
      </c>
      <c r="U10">
        <v>10.62</v>
      </c>
      <c r="V10">
        <v>10.5</v>
      </c>
      <c r="W10">
        <v>161.99</v>
      </c>
      <c r="X10">
        <v>142.87</v>
      </c>
      <c r="Y10">
        <v>42.12</v>
      </c>
      <c r="Z10">
        <v>3.5</v>
      </c>
      <c r="AA10">
        <v>0</v>
      </c>
      <c r="AB10" t="s">
        <v>984</v>
      </c>
      <c r="AC10">
        <v>0</v>
      </c>
      <c r="AD10">
        <v>0</v>
      </c>
      <c r="AE10">
        <v>0</v>
      </c>
      <c r="AF10">
        <v>0</v>
      </c>
      <c r="AG10" t="s">
        <v>984</v>
      </c>
      <c r="AH10" t="s">
        <v>1063</v>
      </c>
      <c r="AI10" t="s">
        <v>1063</v>
      </c>
      <c r="AJ10" t="s">
        <v>988</v>
      </c>
      <c r="AK10" t="s">
        <v>989</v>
      </c>
      <c r="AL10" t="s">
        <v>990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11</v>
      </c>
      <c r="AS10">
        <v>0</v>
      </c>
      <c r="AT10">
        <v>8.9499999999999993</v>
      </c>
      <c r="AU10">
        <v>0</v>
      </c>
      <c r="AV10">
        <v>0</v>
      </c>
      <c r="AW10">
        <v>0</v>
      </c>
      <c r="AX10">
        <v>1</v>
      </c>
      <c r="AY10">
        <v>10.5</v>
      </c>
      <c r="AZ10">
        <v>10.5</v>
      </c>
      <c r="BA10">
        <v>0</v>
      </c>
      <c r="BB10" t="s">
        <v>1417</v>
      </c>
    </row>
    <row r="11" spans="1:65" x14ac:dyDescent="0.25">
      <c r="A11" t="s">
        <v>1416</v>
      </c>
      <c r="B11" t="s">
        <v>127</v>
      </c>
      <c r="C11" s="1">
        <v>45727</v>
      </c>
      <c r="D11">
        <v>8.2899999999999991</v>
      </c>
      <c r="E11">
        <v>0</v>
      </c>
      <c r="F11">
        <v>7</v>
      </c>
      <c r="G11">
        <v>45727.277939814812</v>
      </c>
      <c r="H11">
        <v>45727.676886574074</v>
      </c>
      <c r="I11" t="s">
        <v>150</v>
      </c>
      <c r="J11" t="s">
        <v>983</v>
      </c>
      <c r="K11" t="s">
        <v>984</v>
      </c>
      <c r="L11" t="s">
        <v>1732</v>
      </c>
      <c r="M11" t="s">
        <v>1062</v>
      </c>
      <c r="N11">
        <v>45719.364398148151</v>
      </c>
      <c r="O11">
        <v>45727.28125</v>
      </c>
      <c r="P11">
        <v>45727.277939814812</v>
      </c>
      <c r="Q11">
        <v>45727.677083333336</v>
      </c>
      <c r="R11">
        <v>45727.678599537037</v>
      </c>
      <c r="S11" t="s">
        <v>984</v>
      </c>
      <c r="T11" t="s">
        <v>986</v>
      </c>
      <c r="U11">
        <v>9.6199999999999992</v>
      </c>
      <c r="V11">
        <v>9.5</v>
      </c>
      <c r="W11">
        <v>161.66999999999999</v>
      </c>
      <c r="X11">
        <v>106.86</v>
      </c>
      <c r="Y11">
        <v>105.47</v>
      </c>
      <c r="Z11">
        <v>7.54</v>
      </c>
      <c r="AA11">
        <v>140.38</v>
      </c>
      <c r="AB11" t="s">
        <v>1733</v>
      </c>
      <c r="AC11">
        <v>0</v>
      </c>
      <c r="AD11">
        <v>0</v>
      </c>
      <c r="AE11">
        <v>0</v>
      </c>
      <c r="AF11">
        <v>0</v>
      </c>
      <c r="AG11" t="s">
        <v>984</v>
      </c>
      <c r="AH11" t="s">
        <v>1063</v>
      </c>
      <c r="AI11" t="s">
        <v>1063</v>
      </c>
      <c r="AJ11" t="s">
        <v>988</v>
      </c>
      <c r="AK11" t="s">
        <v>989</v>
      </c>
      <c r="AL11" t="s">
        <v>990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7</v>
      </c>
      <c r="AS11">
        <v>0</v>
      </c>
      <c r="AT11">
        <v>8.2899999999999991</v>
      </c>
      <c r="AU11">
        <v>0</v>
      </c>
      <c r="AV11">
        <v>0</v>
      </c>
      <c r="AW11">
        <v>0</v>
      </c>
      <c r="AX11">
        <v>1</v>
      </c>
      <c r="AY11">
        <v>9.5</v>
      </c>
      <c r="AZ11">
        <v>9.5</v>
      </c>
      <c r="BA11">
        <v>0</v>
      </c>
      <c r="BB11" t="s">
        <v>1417</v>
      </c>
    </row>
    <row r="12" spans="1:65" x14ac:dyDescent="0.25">
      <c r="A12" t="s">
        <v>1416</v>
      </c>
      <c r="B12" t="s">
        <v>127</v>
      </c>
      <c r="C12" s="1">
        <v>45729</v>
      </c>
      <c r="D12">
        <v>9</v>
      </c>
      <c r="E12">
        <v>0</v>
      </c>
      <c r="F12">
        <v>11</v>
      </c>
      <c r="G12">
        <v>45729.24658564815</v>
      </c>
      <c r="H12">
        <v>45729.688946759263</v>
      </c>
      <c r="I12" t="s">
        <v>150</v>
      </c>
      <c r="J12" t="s">
        <v>983</v>
      </c>
      <c r="K12" t="s">
        <v>984</v>
      </c>
      <c r="L12" t="s">
        <v>1734</v>
      </c>
      <c r="M12" t="s">
        <v>1062</v>
      </c>
      <c r="N12">
        <v>45721.341747685183</v>
      </c>
      <c r="O12">
        <v>45729.25</v>
      </c>
      <c r="P12">
        <v>45729.24658564815</v>
      </c>
      <c r="Q12">
        <v>45729.6875</v>
      </c>
      <c r="R12">
        <v>45729.688958333332</v>
      </c>
      <c r="S12" t="s">
        <v>984</v>
      </c>
      <c r="T12" t="s">
        <v>986</v>
      </c>
      <c r="U12">
        <v>10.62</v>
      </c>
      <c r="V12">
        <v>10.5</v>
      </c>
      <c r="W12">
        <v>212.79</v>
      </c>
      <c r="X12">
        <v>186.24</v>
      </c>
      <c r="Y12">
        <v>124.31</v>
      </c>
      <c r="Z12">
        <v>7.14</v>
      </c>
      <c r="AA12">
        <v>0</v>
      </c>
      <c r="AB12" t="s">
        <v>984</v>
      </c>
      <c r="AC12">
        <v>0</v>
      </c>
      <c r="AD12">
        <v>0</v>
      </c>
      <c r="AE12">
        <v>0</v>
      </c>
      <c r="AF12">
        <v>0</v>
      </c>
      <c r="AG12" t="s">
        <v>984</v>
      </c>
      <c r="AH12" t="s">
        <v>1063</v>
      </c>
      <c r="AI12" t="s">
        <v>1063</v>
      </c>
      <c r="AJ12" t="s">
        <v>988</v>
      </c>
      <c r="AK12" t="s">
        <v>989</v>
      </c>
      <c r="AL12" t="s">
        <v>990</v>
      </c>
      <c r="AM12">
        <v>0</v>
      </c>
      <c r="AN12">
        <v>2</v>
      </c>
      <c r="AO12">
        <v>0</v>
      </c>
      <c r="AP12">
        <v>0</v>
      </c>
      <c r="AQ12">
        <v>0</v>
      </c>
      <c r="AR12">
        <v>9</v>
      </c>
      <c r="AS12">
        <v>0</v>
      </c>
      <c r="AT12">
        <v>9</v>
      </c>
      <c r="AU12">
        <v>0</v>
      </c>
      <c r="AV12">
        <v>0</v>
      </c>
      <c r="AW12">
        <v>0</v>
      </c>
      <c r="AX12">
        <v>1</v>
      </c>
      <c r="AY12">
        <v>10.5</v>
      </c>
      <c r="AZ12">
        <v>10.5</v>
      </c>
      <c r="BA12">
        <v>0</v>
      </c>
      <c r="BB12" t="s">
        <v>1417</v>
      </c>
    </row>
    <row r="13" spans="1:65" x14ac:dyDescent="0.25">
      <c r="A13" t="s">
        <v>1416</v>
      </c>
      <c r="B13" t="s">
        <v>127</v>
      </c>
      <c r="C13" s="1">
        <v>45730</v>
      </c>
      <c r="D13">
        <v>9.93</v>
      </c>
      <c r="E13">
        <v>0</v>
      </c>
      <c r="F13">
        <v>14</v>
      </c>
      <c r="G13">
        <v>45730.246574074074</v>
      </c>
      <c r="H13">
        <v>45730.687719907408</v>
      </c>
      <c r="I13" t="s">
        <v>150</v>
      </c>
      <c r="J13" t="s">
        <v>983</v>
      </c>
      <c r="K13" t="s">
        <v>984</v>
      </c>
      <c r="L13" t="s">
        <v>1735</v>
      </c>
      <c r="M13" t="s">
        <v>1062</v>
      </c>
      <c r="N13">
        <v>45722.485034722224</v>
      </c>
      <c r="O13">
        <v>45730.25</v>
      </c>
      <c r="P13">
        <v>45730.246574074074</v>
      </c>
      <c r="Q13">
        <v>45730.6875</v>
      </c>
      <c r="R13">
        <v>45730.688981481479</v>
      </c>
      <c r="S13" t="s">
        <v>984</v>
      </c>
      <c r="T13" t="s">
        <v>986</v>
      </c>
      <c r="U13">
        <v>10.62</v>
      </c>
      <c r="V13">
        <v>10.5</v>
      </c>
      <c r="W13">
        <v>269.06</v>
      </c>
      <c r="X13">
        <v>260.05</v>
      </c>
      <c r="Y13">
        <v>107.6</v>
      </c>
      <c r="Z13">
        <v>4.83</v>
      </c>
      <c r="AA13">
        <v>0</v>
      </c>
      <c r="AB13" t="s">
        <v>984</v>
      </c>
      <c r="AC13">
        <v>0</v>
      </c>
      <c r="AD13">
        <v>0</v>
      </c>
      <c r="AE13">
        <v>0</v>
      </c>
      <c r="AF13">
        <v>0</v>
      </c>
      <c r="AG13" t="s">
        <v>984</v>
      </c>
      <c r="AH13" t="s">
        <v>1063</v>
      </c>
      <c r="AI13" t="s">
        <v>1063</v>
      </c>
      <c r="AJ13" t="s">
        <v>988</v>
      </c>
      <c r="AK13" t="s">
        <v>989</v>
      </c>
      <c r="AL13" t="s">
        <v>990</v>
      </c>
      <c r="AM13">
        <v>0</v>
      </c>
      <c r="AN13">
        <v>3</v>
      </c>
      <c r="AO13">
        <v>0</v>
      </c>
      <c r="AP13">
        <v>0</v>
      </c>
      <c r="AQ13">
        <v>0</v>
      </c>
      <c r="AR13">
        <v>11</v>
      </c>
      <c r="AS13">
        <v>0</v>
      </c>
      <c r="AT13">
        <v>9.93</v>
      </c>
      <c r="AU13">
        <v>0</v>
      </c>
      <c r="AV13">
        <v>0</v>
      </c>
      <c r="AW13">
        <v>0</v>
      </c>
      <c r="AX13">
        <v>1</v>
      </c>
      <c r="AY13">
        <v>10.5</v>
      </c>
      <c r="AZ13">
        <v>10.5</v>
      </c>
      <c r="BA13">
        <v>0</v>
      </c>
      <c r="BB13" t="s">
        <v>1417</v>
      </c>
    </row>
    <row r="14" spans="1:65" x14ac:dyDescent="0.25">
      <c r="A14" t="s">
        <v>238</v>
      </c>
      <c r="B14" t="s">
        <v>127</v>
      </c>
      <c r="C14" s="1">
        <v>45727</v>
      </c>
      <c r="D14">
        <v>8.4499999999999993</v>
      </c>
      <c r="E14">
        <v>0</v>
      </c>
      <c r="F14">
        <v>8</v>
      </c>
      <c r="G14">
        <v>45727.580208333333</v>
      </c>
      <c r="H14">
        <v>45728.001435185186</v>
      </c>
      <c r="I14" t="s">
        <v>142</v>
      </c>
      <c r="J14" t="s">
        <v>983</v>
      </c>
      <c r="K14" t="s">
        <v>984</v>
      </c>
      <c r="L14" t="s">
        <v>1736</v>
      </c>
      <c r="M14" t="s">
        <v>1000</v>
      </c>
      <c r="N14">
        <v>45719.364490740743</v>
      </c>
      <c r="O14">
        <v>45727.583333333336</v>
      </c>
      <c r="P14">
        <v>45727.580208333333</v>
      </c>
      <c r="Q14">
        <v>45728</v>
      </c>
      <c r="R14">
        <v>45728.001458333332</v>
      </c>
      <c r="S14" t="s">
        <v>984</v>
      </c>
      <c r="T14" t="s">
        <v>986</v>
      </c>
      <c r="U14">
        <v>10.11</v>
      </c>
      <c r="V14">
        <v>10</v>
      </c>
      <c r="W14">
        <v>216.34</v>
      </c>
      <c r="X14">
        <v>173.22</v>
      </c>
      <c r="Y14">
        <v>107.3</v>
      </c>
      <c r="Z14">
        <v>5.82</v>
      </c>
      <c r="AA14">
        <v>5.27</v>
      </c>
      <c r="AB14" t="s">
        <v>984</v>
      </c>
      <c r="AC14">
        <v>0</v>
      </c>
      <c r="AD14">
        <v>0</v>
      </c>
      <c r="AE14">
        <v>0</v>
      </c>
      <c r="AF14">
        <v>0</v>
      </c>
      <c r="AG14" t="s">
        <v>984</v>
      </c>
      <c r="AH14" t="s">
        <v>1093</v>
      </c>
      <c r="AI14" t="s">
        <v>1093</v>
      </c>
      <c r="AJ14" t="s">
        <v>988</v>
      </c>
      <c r="AK14" t="s">
        <v>989</v>
      </c>
      <c r="AL14" t="s">
        <v>990</v>
      </c>
      <c r="AM14">
        <v>0</v>
      </c>
      <c r="AN14">
        <v>3</v>
      </c>
      <c r="AO14">
        <v>0</v>
      </c>
      <c r="AP14">
        <v>0</v>
      </c>
      <c r="AQ14">
        <v>0</v>
      </c>
      <c r="AR14">
        <v>5</v>
      </c>
      <c r="AS14">
        <v>0</v>
      </c>
      <c r="AT14">
        <v>8.4499999999999993</v>
      </c>
      <c r="AU14">
        <v>0</v>
      </c>
      <c r="AV14">
        <v>0</v>
      </c>
      <c r="AW14">
        <v>0</v>
      </c>
      <c r="AX14">
        <v>1</v>
      </c>
      <c r="AY14">
        <v>10</v>
      </c>
      <c r="AZ14">
        <v>10</v>
      </c>
      <c r="BA14">
        <v>0</v>
      </c>
      <c r="BB14" t="s">
        <v>999</v>
      </c>
    </row>
    <row r="15" spans="1:65" x14ac:dyDescent="0.25">
      <c r="A15" t="s">
        <v>238</v>
      </c>
      <c r="B15" t="s">
        <v>127</v>
      </c>
      <c r="C15" s="1">
        <v>45728</v>
      </c>
      <c r="D15">
        <v>9.48</v>
      </c>
      <c r="E15">
        <v>0</v>
      </c>
      <c r="F15">
        <v>12</v>
      </c>
      <c r="G15">
        <v>45728.579988425925</v>
      </c>
      <c r="H15">
        <v>45729.002835648149</v>
      </c>
      <c r="I15" t="s">
        <v>142</v>
      </c>
      <c r="J15" t="s">
        <v>983</v>
      </c>
      <c r="K15" t="s">
        <v>984</v>
      </c>
      <c r="L15" t="s">
        <v>1737</v>
      </c>
      <c r="M15" t="s">
        <v>1007</v>
      </c>
      <c r="N15">
        <v>45719.364930555559</v>
      </c>
      <c r="O15">
        <v>45728.583333333336</v>
      </c>
      <c r="P15">
        <v>45728.58</v>
      </c>
      <c r="Q15">
        <v>45729</v>
      </c>
      <c r="R15">
        <v>45729.002893518518</v>
      </c>
      <c r="S15" t="s">
        <v>984</v>
      </c>
      <c r="T15" t="s">
        <v>986</v>
      </c>
      <c r="U15">
        <v>10.15</v>
      </c>
      <c r="V15">
        <v>10</v>
      </c>
      <c r="W15">
        <v>194.5</v>
      </c>
      <c r="X15">
        <v>180.7</v>
      </c>
      <c r="Y15">
        <v>96.49</v>
      </c>
      <c r="Z15">
        <v>5.82</v>
      </c>
      <c r="AA15">
        <v>0</v>
      </c>
      <c r="AB15" t="s">
        <v>984</v>
      </c>
      <c r="AC15">
        <v>0</v>
      </c>
      <c r="AD15">
        <v>0</v>
      </c>
      <c r="AE15">
        <v>0</v>
      </c>
      <c r="AF15">
        <v>0</v>
      </c>
      <c r="AG15" t="s">
        <v>984</v>
      </c>
      <c r="AH15" t="s">
        <v>1029</v>
      </c>
      <c r="AI15" t="s">
        <v>1029</v>
      </c>
      <c r="AJ15" t="s">
        <v>988</v>
      </c>
      <c r="AK15" t="s">
        <v>989</v>
      </c>
      <c r="AL15" t="s">
        <v>990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12</v>
      </c>
      <c r="AS15">
        <v>0</v>
      </c>
      <c r="AT15">
        <v>9.48</v>
      </c>
      <c r="AU15">
        <v>0</v>
      </c>
      <c r="AV15">
        <v>0</v>
      </c>
      <c r="AW15">
        <v>0</v>
      </c>
      <c r="AX15">
        <v>1</v>
      </c>
      <c r="AY15">
        <v>10</v>
      </c>
      <c r="AZ15">
        <v>10</v>
      </c>
      <c r="BA15">
        <v>0</v>
      </c>
      <c r="BB15" t="s">
        <v>999</v>
      </c>
    </row>
    <row r="16" spans="1:65" x14ac:dyDescent="0.25">
      <c r="A16" t="s">
        <v>190</v>
      </c>
      <c r="B16" t="s">
        <v>127</v>
      </c>
      <c r="C16" s="1">
        <v>45726</v>
      </c>
      <c r="D16">
        <v>8.4600000000000009</v>
      </c>
      <c r="E16">
        <v>0</v>
      </c>
      <c r="F16">
        <v>9</v>
      </c>
      <c r="G16">
        <v>45726.248726851853</v>
      </c>
      <c r="H16">
        <v>45726.688969907409</v>
      </c>
      <c r="I16" t="s">
        <v>190</v>
      </c>
      <c r="J16" t="s">
        <v>983</v>
      </c>
      <c r="K16" t="s">
        <v>984</v>
      </c>
      <c r="L16" t="s">
        <v>1738</v>
      </c>
      <c r="M16" t="s">
        <v>1130</v>
      </c>
      <c r="N16">
        <v>45719.364027777781</v>
      </c>
      <c r="O16">
        <v>45726.25</v>
      </c>
      <c r="P16">
        <v>45726.248726851853</v>
      </c>
      <c r="Q16">
        <v>45726.6875</v>
      </c>
      <c r="R16">
        <v>45726.688981481479</v>
      </c>
      <c r="S16" t="s">
        <v>984</v>
      </c>
      <c r="T16" t="s">
        <v>986</v>
      </c>
      <c r="U16">
        <v>10.57</v>
      </c>
      <c r="V16">
        <v>10.5</v>
      </c>
      <c r="W16">
        <v>236.28</v>
      </c>
      <c r="X16">
        <v>195.16</v>
      </c>
      <c r="Y16">
        <v>116.08</v>
      </c>
      <c r="Z16">
        <v>6.61</v>
      </c>
      <c r="AA16">
        <v>0</v>
      </c>
      <c r="AB16" t="s">
        <v>984</v>
      </c>
      <c r="AC16">
        <v>0</v>
      </c>
      <c r="AD16">
        <v>0</v>
      </c>
      <c r="AE16">
        <v>0</v>
      </c>
      <c r="AF16">
        <v>0</v>
      </c>
      <c r="AG16" t="s">
        <v>984</v>
      </c>
      <c r="AH16" t="s">
        <v>1016</v>
      </c>
      <c r="AI16" t="s">
        <v>1016</v>
      </c>
      <c r="AJ16" t="s">
        <v>988</v>
      </c>
      <c r="AK16" t="s">
        <v>989</v>
      </c>
      <c r="AL16" t="s">
        <v>990</v>
      </c>
      <c r="AM16">
        <v>0</v>
      </c>
      <c r="AN16">
        <v>1</v>
      </c>
      <c r="AO16">
        <v>0</v>
      </c>
      <c r="AP16">
        <v>0</v>
      </c>
      <c r="AQ16">
        <v>0</v>
      </c>
      <c r="AR16">
        <v>8</v>
      </c>
      <c r="AS16">
        <v>0</v>
      </c>
      <c r="AT16">
        <v>8.4600000000000009</v>
      </c>
      <c r="AU16">
        <v>0</v>
      </c>
      <c r="AV16">
        <v>0</v>
      </c>
      <c r="AW16">
        <v>0</v>
      </c>
      <c r="AX16">
        <v>1</v>
      </c>
      <c r="AY16">
        <v>10.5</v>
      </c>
      <c r="AZ16">
        <v>10.5</v>
      </c>
      <c r="BA16">
        <v>0</v>
      </c>
      <c r="BB16" t="s">
        <v>1127</v>
      </c>
    </row>
    <row r="17" spans="1:59" x14ac:dyDescent="0.25">
      <c r="A17" t="s">
        <v>190</v>
      </c>
      <c r="B17" t="s">
        <v>127</v>
      </c>
      <c r="C17" s="1">
        <v>45727</v>
      </c>
      <c r="D17">
        <v>9.27</v>
      </c>
      <c r="E17">
        <v>0</v>
      </c>
      <c r="F17">
        <v>12</v>
      </c>
      <c r="G17">
        <v>45727.280289351853</v>
      </c>
      <c r="H17">
        <v>45727.720138888886</v>
      </c>
      <c r="I17" t="s">
        <v>190</v>
      </c>
      <c r="J17" t="s">
        <v>983</v>
      </c>
      <c r="K17" t="s">
        <v>984</v>
      </c>
      <c r="L17" t="s">
        <v>1739</v>
      </c>
      <c r="M17" t="s">
        <v>1130</v>
      </c>
      <c r="N17">
        <v>45719.364432870374</v>
      </c>
      <c r="O17">
        <v>45727.28125</v>
      </c>
      <c r="P17">
        <v>45727.280289351853</v>
      </c>
      <c r="Q17">
        <v>45727.71875</v>
      </c>
      <c r="R17">
        <v>45727.720219907409</v>
      </c>
      <c r="S17" t="s">
        <v>984</v>
      </c>
      <c r="T17" t="s">
        <v>986</v>
      </c>
      <c r="U17">
        <v>10.56</v>
      </c>
      <c r="V17">
        <v>10.5</v>
      </c>
      <c r="W17">
        <v>200.34</v>
      </c>
      <c r="X17">
        <v>174.59</v>
      </c>
      <c r="Y17">
        <v>119.62</v>
      </c>
      <c r="Z17">
        <v>7.09</v>
      </c>
      <c r="AA17">
        <v>0</v>
      </c>
      <c r="AB17" t="s">
        <v>984</v>
      </c>
      <c r="AC17">
        <v>0</v>
      </c>
      <c r="AD17">
        <v>0</v>
      </c>
      <c r="AE17">
        <v>0</v>
      </c>
      <c r="AF17">
        <v>0</v>
      </c>
      <c r="AG17" t="s">
        <v>984</v>
      </c>
      <c r="AH17" t="s">
        <v>1033</v>
      </c>
      <c r="AI17" t="s">
        <v>1033</v>
      </c>
      <c r="AJ17" t="s">
        <v>988</v>
      </c>
      <c r="AK17" t="s">
        <v>989</v>
      </c>
      <c r="AL17" t="s">
        <v>990</v>
      </c>
      <c r="AM17">
        <v>0</v>
      </c>
      <c r="AN17">
        <v>1</v>
      </c>
      <c r="AO17">
        <v>0</v>
      </c>
      <c r="AP17">
        <v>0</v>
      </c>
      <c r="AQ17">
        <v>0</v>
      </c>
      <c r="AR17">
        <v>11</v>
      </c>
      <c r="AS17">
        <v>0</v>
      </c>
      <c r="AT17">
        <v>9.27</v>
      </c>
      <c r="AU17">
        <v>0</v>
      </c>
      <c r="AV17">
        <v>0</v>
      </c>
      <c r="AW17">
        <v>0</v>
      </c>
      <c r="AX17">
        <v>1</v>
      </c>
      <c r="AY17">
        <v>10.5</v>
      </c>
      <c r="AZ17">
        <v>10.5</v>
      </c>
      <c r="BA17">
        <v>0</v>
      </c>
      <c r="BB17" t="s">
        <v>1127</v>
      </c>
    </row>
    <row r="18" spans="1:59" x14ac:dyDescent="0.25">
      <c r="A18" t="s">
        <v>190</v>
      </c>
      <c r="B18" t="s">
        <v>127</v>
      </c>
      <c r="C18" s="1">
        <v>45729</v>
      </c>
      <c r="D18">
        <v>9.08</v>
      </c>
      <c r="E18">
        <v>0</v>
      </c>
      <c r="F18">
        <v>12</v>
      </c>
      <c r="G18">
        <v>45729.238402777781</v>
      </c>
      <c r="H18">
        <v>45729.668344907404</v>
      </c>
      <c r="I18" t="s">
        <v>190</v>
      </c>
      <c r="J18" t="s">
        <v>983</v>
      </c>
      <c r="K18" t="s">
        <v>984</v>
      </c>
      <c r="L18" t="s">
        <v>1740</v>
      </c>
      <c r="M18" t="s">
        <v>1130</v>
      </c>
      <c r="N18">
        <v>45721.341747685183</v>
      </c>
      <c r="O18">
        <v>45729.239583333336</v>
      </c>
      <c r="P18">
        <v>45729.238402777781</v>
      </c>
      <c r="Q18">
        <v>45729.666666666664</v>
      </c>
      <c r="R18">
        <v>45729.668368055558</v>
      </c>
      <c r="S18" t="s">
        <v>984</v>
      </c>
      <c r="T18" t="s">
        <v>986</v>
      </c>
      <c r="U18">
        <v>10.32</v>
      </c>
      <c r="V18">
        <v>10.25</v>
      </c>
      <c r="W18">
        <v>215.69</v>
      </c>
      <c r="X18">
        <v>174.42</v>
      </c>
      <c r="Y18">
        <v>129.82</v>
      </c>
      <c r="Z18">
        <v>6.79</v>
      </c>
      <c r="AA18">
        <v>0</v>
      </c>
      <c r="AB18" t="s">
        <v>984</v>
      </c>
      <c r="AC18">
        <v>0</v>
      </c>
      <c r="AD18">
        <v>0</v>
      </c>
      <c r="AE18">
        <v>0</v>
      </c>
      <c r="AF18">
        <v>0</v>
      </c>
      <c r="AG18" t="s">
        <v>984</v>
      </c>
      <c r="AH18" t="s">
        <v>1016</v>
      </c>
      <c r="AI18" t="s">
        <v>1016</v>
      </c>
      <c r="AJ18" t="s">
        <v>988</v>
      </c>
      <c r="AK18" t="s">
        <v>989</v>
      </c>
      <c r="AL18" t="s">
        <v>990</v>
      </c>
      <c r="AM18">
        <v>0</v>
      </c>
      <c r="AN18">
        <v>1</v>
      </c>
      <c r="AO18">
        <v>0</v>
      </c>
      <c r="AP18">
        <v>0</v>
      </c>
      <c r="AQ18">
        <v>0</v>
      </c>
      <c r="AR18">
        <v>11</v>
      </c>
      <c r="AS18">
        <v>0</v>
      </c>
      <c r="AT18">
        <v>9.08</v>
      </c>
      <c r="AU18">
        <v>0</v>
      </c>
      <c r="AV18">
        <v>0</v>
      </c>
      <c r="AW18">
        <v>0</v>
      </c>
      <c r="AX18">
        <v>1</v>
      </c>
      <c r="AY18">
        <v>10.25</v>
      </c>
      <c r="AZ18">
        <v>10.25</v>
      </c>
      <c r="BA18">
        <v>0</v>
      </c>
      <c r="BB18" t="s">
        <v>1127</v>
      </c>
    </row>
    <row r="19" spans="1:59" x14ac:dyDescent="0.25">
      <c r="A19" t="s">
        <v>190</v>
      </c>
      <c r="B19" t="s">
        <v>127</v>
      </c>
      <c r="C19" s="1">
        <v>45730</v>
      </c>
      <c r="D19">
        <v>9.19</v>
      </c>
      <c r="E19">
        <v>0</v>
      </c>
      <c r="F19">
        <v>12</v>
      </c>
      <c r="G19">
        <v>45730.230324074073</v>
      </c>
      <c r="H19">
        <v>45730.665254629632</v>
      </c>
      <c r="I19" t="s">
        <v>190</v>
      </c>
      <c r="J19" t="s">
        <v>983</v>
      </c>
      <c r="K19" t="s">
        <v>984</v>
      </c>
      <c r="L19" t="s">
        <v>1741</v>
      </c>
      <c r="M19" t="s">
        <v>1130</v>
      </c>
      <c r="N19">
        <v>45722.485034722224</v>
      </c>
      <c r="O19">
        <v>45730.229166666664</v>
      </c>
      <c r="P19">
        <v>45730.230324074073</v>
      </c>
      <c r="Q19">
        <v>45730.666666666664</v>
      </c>
      <c r="R19">
        <v>45730.668263888889</v>
      </c>
      <c r="S19" t="s">
        <v>984</v>
      </c>
      <c r="T19" t="s">
        <v>986</v>
      </c>
      <c r="U19">
        <v>10.51</v>
      </c>
      <c r="V19">
        <v>10.5</v>
      </c>
      <c r="W19">
        <v>317.61</v>
      </c>
      <c r="X19">
        <v>268.81</v>
      </c>
      <c r="Y19">
        <v>162.01</v>
      </c>
      <c r="Z19">
        <v>6.34</v>
      </c>
      <c r="AA19">
        <v>3.85</v>
      </c>
      <c r="AB19" t="s">
        <v>1742</v>
      </c>
      <c r="AC19">
        <v>0</v>
      </c>
      <c r="AD19">
        <v>0</v>
      </c>
      <c r="AE19">
        <v>0</v>
      </c>
      <c r="AF19">
        <v>0</v>
      </c>
      <c r="AG19" t="s">
        <v>984</v>
      </c>
      <c r="AH19" t="s">
        <v>1033</v>
      </c>
      <c r="AI19" t="s">
        <v>1033</v>
      </c>
      <c r="AJ19" t="s">
        <v>988</v>
      </c>
      <c r="AK19" t="s">
        <v>989</v>
      </c>
      <c r="AL19" t="s">
        <v>990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12</v>
      </c>
      <c r="AS19">
        <v>0</v>
      </c>
      <c r="AT19">
        <v>9.19</v>
      </c>
      <c r="AU19">
        <v>0</v>
      </c>
      <c r="AV19">
        <v>0</v>
      </c>
      <c r="AW19">
        <v>0</v>
      </c>
      <c r="AX19">
        <v>1</v>
      </c>
      <c r="AY19">
        <v>10.5</v>
      </c>
      <c r="AZ19">
        <v>10.5</v>
      </c>
      <c r="BA19">
        <v>0</v>
      </c>
      <c r="BB19" t="s">
        <v>1127</v>
      </c>
    </row>
    <row r="20" spans="1:59" x14ac:dyDescent="0.25">
      <c r="A20" t="s">
        <v>138</v>
      </c>
      <c r="B20" t="s">
        <v>127</v>
      </c>
      <c r="C20" s="1">
        <v>45726</v>
      </c>
      <c r="D20">
        <v>9.93</v>
      </c>
      <c r="E20">
        <v>0</v>
      </c>
      <c r="F20">
        <v>10</v>
      </c>
      <c r="G20">
        <v>45726.196655092594</v>
      </c>
      <c r="H20">
        <v>45726.636956018519</v>
      </c>
      <c r="I20" t="s">
        <v>139</v>
      </c>
      <c r="J20" t="s">
        <v>983</v>
      </c>
      <c r="K20" t="s">
        <v>984</v>
      </c>
      <c r="L20" t="s">
        <v>1743</v>
      </c>
      <c r="M20" t="s">
        <v>1001</v>
      </c>
      <c r="N20">
        <v>45719.364004629628</v>
      </c>
      <c r="O20">
        <v>45726.197916666664</v>
      </c>
      <c r="P20">
        <v>45726.196655092594</v>
      </c>
      <c r="Q20">
        <v>45726.635416666664</v>
      </c>
      <c r="R20">
        <v>45726.636967592596</v>
      </c>
      <c r="S20" t="s">
        <v>984</v>
      </c>
      <c r="T20" t="s">
        <v>986</v>
      </c>
      <c r="U20">
        <v>10.57</v>
      </c>
      <c r="V20">
        <v>10.5</v>
      </c>
      <c r="W20">
        <v>362.4</v>
      </c>
      <c r="X20">
        <v>348.36</v>
      </c>
      <c r="Y20">
        <v>148.41</v>
      </c>
      <c r="Z20">
        <v>5.8</v>
      </c>
      <c r="AA20">
        <v>10.47</v>
      </c>
      <c r="AB20" t="s">
        <v>984</v>
      </c>
      <c r="AC20">
        <v>0</v>
      </c>
      <c r="AD20">
        <v>0</v>
      </c>
      <c r="AE20">
        <v>0</v>
      </c>
      <c r="AF20">
        <v>0</v>
      </c>
      <c r="AG20" t="s">
        <v>984</v>
      </c>
      <c r="AH20" t="s">
        <v>1002</v>
      </c>
      <c r="AI20" t="s">
        <v>1002</v>
      </c>
      <c r="AJ20" t="s">
        <v>988</v>
      </c>
      <c r="AK20" t="s">
        <v>989</v>
      </c>
      <c r="AL20" t="s">
        <v>990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10</v>
      </c>
      <c r="AS20">
        <v>0</v>
      </c>
      <c r="AT20">
        <v>9.93</v>
      </c>
      <c r="AU20">
        <v>0</v>
      </c>
      <c r="AV20">
        <v>0</v>
      </c>
      <c r="AW20">
        <v>0</v>
      </c>
      <c r="AX20">
        <v>1</v>
      </c>
      <c r="AY20">
        <v>10.5</v>
      </c>
      <c r="AZ20">
        <v>10.5</v>
      </c>
      <c r="BA20">
        <v>0</v>
      </c>
      <c r="BB20" t="s">
        <v>1003</v>
      </c>
    </row>
    <row r="21" spans="1:59" x14ac:dyDescent="0.25">
      <c r="A21" t="s">
        <v>138</v>
      </c>
      <c r="B21" t="s">
        <v>127</v>
      </c>
      <c r="C21" s="1">
        <v>45727</v>
      </c>
      <c r="D21">
        <v>10.11</v>
      </c>
      <c r="E21">
        <v>0</v>
      </c>
      <c r="F21">
        <v>10</v>
      </c>
      <c r="G21">
        <v>45727.195902777778</v>
      </c>
      <c r="H21">
        <v>45727.636956018519</v>
      </c>
      <c r="I21" t="s">
        <v>139</v>
      </c>
      <c r="J21" t="s">
        <v>983</v>
      </c>
      <c r="K21" t="s">
        <v>984</v>
      </c>
      <c r="L21" t="s">
        <v>1744</v>
      </c>
      <c r="M21" t="s">
        <v>1001</v>
      </c>
      <c r="N21">
        <v>45719.364363425928</v>
      </c>
      <c r="O21">
        <v>45727.197916666664</v>
      </c>
      <c r="P21">
        <v>45727.195902777778</v>
      </c>
      <c r="Q21">
        <v>45727.635416666664</v>
      </c>
      <c r="R21">
        <v>45727.636990740742</v>
      </c>
      <c r="S21" t="s">
        <v>984</v>
      </c>
      <c r="T21" t="s">
        <v>986</v>
      </c>
      <c r="U21">
        <v>10.59</v>
      </c>
      <c r="V21">
        <v>10.5</v>
      </c>
      <c r="W21">
        <v>288.11</v>
      </c>
      <c r="X21">
        <v>269.02999999999997</v>
      </c>
      <c r="Y21">
        <v>162.09</v>
      </c>
      <c r="Z21">
        <v>7.13</v>
      </c>
      <c r="AA21">
        <v>0</v>
      </c>
      <c r="AB21" t="s">
        <v>984</v>
      </c>
      <c r="AC21">
        <v>0</v>
      </c>
      <c r="AD21">
        <v>0</v>
      </c>
      <c r="AE21">
        <v>0</v>
      </c>
      <c r="AF21">
        <v>0</v>
      </c>
      <c r="AG21" t="s">
        <v>984</v>
      </c>
      <c r="AH21" t="s">
        <v>1002</v>
      </c>
      <c r="AI21" t="s">
        <v>1002</v>
      </c>
      <c r="AJ21" t="s">
        <v>988</v>
      </c>
      <c r="AK21" t="s">
        <v>989</v>
      </c>
      <c r="AL21" t="s">
        <v>990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10</v>
      </c>
      <c r="AS21">
        <v>0</v>
      </c>
      <c r="AT21">
        <v>10.11</v>
      </c>
      <c r="AU21">
        <v>0</v>
      </c>
      <c r="AV21">
        <v>0</v>
      </c>
      <c r="AW21">
        <v>0</v>
      </c>
      <c r="AX21">
        <v>1</v>
      </c>
      <c r="AY21">
        <v>10.5</v>
      </c>
      <c r="AZ21">
        <v>10.5</v>
      </c>
      <c r="BA21">
        <v>0</v>
      </c>
      <c r="BB21" t="s">
        <v>1003</v>
      </c>
    </row>
    <row r="22" spans="1:59" x14ac:dyDescent="0.25">
      <c r="A22" t="s">
        <v>138</v>
      </c>
      <c r="B22" t="s">
        <v>127</v>
      </c>
      <c r="C22" s="1">
        <v>45728</v>
      </c>
      <c r="D22">
        <v>9.41</v>
      </c>
      <c r="E22">
        <v>0</v>
      </c>
      <c r="F22">
        <v>9</v>
      </c>
      <c r="G22">
        <v>45728.197245370371</v>
      </c>
      <c r="H22">
        <v>45728.636956018519</v>
      </c>
      <c r="I22" t="s">
        <v>139</v>
      </c>
      <c r="J22" t="s">
        <v>983</v>
      </c>
      <c r="K22" t="s">
        <v>984</v>
      </c>
      <c r="L22" t="s">
        <v>1745</v>
      </c>
      <c r="M22" t="s">
        <v>1001</v>
      </c>
      <c r="N22">
        <v>45719.364849537036</v>
      </c>
      <c r="O22">
        <v>45728.197916666664</v>
      </c>
      <c r="P22">
        <v>45728.197245370371</v>
      </c>
      <c r="Q22">
        <v>45728.635416666664</v>
      </c>
      <c r="R22">
        <v>45728.637037037035</v>
      </c>
      <c r="S22" t="s">
        <v>984</v>
      </c>
      <c r="T22" t="s">
        <v>986</v>
      </c>
      <c r="U22">
        <v>10.56</v>
      </c>
      <c r="V22">
        <v>10.5</v>
      </c>
      <c r="W22">
        <v>312.39999999999998</v>
      </c>
      <c r="X22">
        <v>300.02</v>
      </c>
      <c r="Y22">
        <v>95.79</v>
      </c>
      <c r="Z22">
        <v>5.07</v>
      </c>
      <c r="AA22">
        <v>10</v>
      </c>
      <c r="AB22" t="s">
        <v>1128</v>
      </c>
      <c r="AC22">
        <v>0</v>
      </c>
      <c r="AD22">
        <v>0</v>
      </c>
      <c r="AE22">
        <v>0</v>
      </c>
      <c r="AF22">
        <v>0</v>
      </c>
      <c r="AG22" t="s">
        <v>984</v>
      </c>
      <c r="AH22" t="s">
        <v>1002</v>
      </c>
      <c r="AI22" t="s">
        <v>1002</v>
      </c>
      <c r="AJ22" t="s">
        <v>988</v>
      </c>
      <c r="AK22" t="s">
        <v>989</v>
      </c>
      <c r="AL22" t="s">
        <v>990</v>
      </c>
      <c r="AM22">
        <v>0</v>
      </c>
      <c r="AN22">
        <v>1</v>
      </c>
      <c r="AO22">
        <v>0</v>
      </c>
      <c r="AP22">
        <v>0</v>
      </c>
      <c r="AQ22">
        <v>0</v>
      </c>
      <c r="AR22">
        <v>8</v>
      </c>
      <c r="AS22">
        <v>0</v>
      </c>
      <c r="AT22">
        <v>9.41</v>
      </c>
      <c r="AU22">
        <v>0</v>
      </c>
      <c r="AV22">
        <v>0</v>
      </c>
      <c r="AW22">
        <v>0</v>
      </c>
      <c r="AX22">
        <v>1</v>
      </c>
      <c r="AY22">
        <v>10.5</v>
      </c>
      <c r="AZ22">
        <v>10.5</v>
      </c>
      <c r="BA22">
        <v>0</v>
      </c>
      <c r="BB22" t="s">
        <v>1003</v>
      </c>
    </row>
    <row r="23" spans="1:59" x14ac:dyDescent="0.25">
      <c r="A23" t="s">
        <v>138</v>
      </c>
      <c r="B23" t="s">
        <v>127</v>
      </c>
      <c r="C23" s="1">
        <v>45729</v>
      </c>
      <c r="D23">
        <v>8.76</v>
      </c>
      <c r="E23">
        <v>0</v>
      </c>
      <c r="F23">
        <v>6</v>
      </c>
      <c r="G23">
        <v>45729.373738425929</v>
      </c>
      <c r="H23">
        <v>45729.792326388888</v>
      </c>
      <c r="I23" t="s">
        <v>139</v>
      </c>
      <c r="J23" t="s">
        <v>983</v>
      </c>
      <c r="K23" t="s">
        <v>984</v>
      </c>
      <c r="L23" t="s">
        <v>1746</v>
      </c>
      <c r="M23" t="s">
        <v>1001</v>
      </c>
      <c r="N23">
        <v>45721.341805555552</v>
      </c>
      <c r="O23">
        <v>45729.375</v>
      </c>
      <c r="P23">
        <v>45729.373738425929</v>
      </c>
      <c r="Q23">
        <v>45729.770833333336</v>
      </c>
      <c r="R23">
        <v>45729.792407407411</v>
      </c>
      <c r="S23" t="s">
        <v>984</v>
      </c>
      <c r="T23" t="s">
        <v>986</v>
      </c>
      <c r="U23">
        <v>10.050000000000001</v>
      </c>
      <c r="V23">
        <v>9.5</v>
      </c>
      <c r="W23">
        <v>210.3</v>
      </c>
      <c r="X23">
        <v>198.63</v>
      </c>
      <c r="Y23">
        <v>111.18</v>
      </c>
      <c r="Z23">
        <v>7.53</v>
      </c>
      <c r="AA23">
        <v>3.9</v>
      </c>
      <c r="AB23" t="s">
        <v>1747</v>
      </c>
      <c r="AC23">
        <v>0</v>
      </c>
      <c r="AD23">
        <v>0</v>
      </c>
      <c r="AE23">
        <v>0</v>
      </c>
      <c r="AF23">
        <v>0</v>
      </c>
      <c r="AG23" t="s">
        <v>984</v>
      </c>
      <c r="AH23" t="s">
        <v>1002</v>
      </c>
      <c r="AI23" t="s">
        <v>1002</v>
      </c>
      <c r="AJ23" t="s">
        <v>988</v>
      </c>
      <c r="AK23" t="s">
        <v>989</v>
      </c>
      <c r="AL23" t="s">
        <v>990</v>
      </c>
      <c r="AM23">
        <v>0</v>
      </c>
      <c r="AN23">
        <v>1</v>
      </c>
      <c r="AO23">
        <v>0</v>
      </c>
      <c r="AP23">
        <v>0</v>
      </c>
      <c r="AQ23">
        <v>0</v>
      </c>
      <c r="AR23">
        <v>5</v>
      </c>
      <c r="AS23">
        <v>0</v>
      </c>
      <c r="AT23">
        <v>8.76</v>
      </c>
      <c r="AU23">
        <v>0</v>
      </c>
      <c r="AV23">
        <v>0</v>
      </c>
      <c r="AW23">
        <v>0</v>
      </c>
      <c r="AX23">
        <v>1</v>
      </c>
      <c r="AY23">
        <v>9.5</v>
      </c>
      <c r="AZ23">
        <v>9.5</v>
      </c>
      <c r="BA23">
        <v>0</v>
      </c>
      <c r="BB23" t="s">
        <v>1003</v>
      </c>
    </row>
    <row r="24" spans="1:59" x14ac:dyDescent="0.25">
      <c r="A24" t="s">
        <v>140</v>
      </c>
      <c r="B24" t="s">
        <v>127</v>
      </c>
      <c r="C24" s="1">
        <v>45726</v>
      </c>
      <c r="D24">
        <v>7.76</v>
      </c>
      <c r="E24">
        <v>0</v>
      </c>
      <c r="F24">
        <v>12</v>
      </c>
      <c r="G24">
        <v>45726.371608796297</v>
      </c>
      <c r="H24">
        <v>45726.772233796299</v>
      </c>
      <c r="I24" t="s">
        <v>126</v>
      </c>
      <c r="J24" t="s">
        <v>983</v>
      </c>
      <c r="K24" t="s">
        <v>984</v>
      </c>
      <c r="L24" t="s">
        <v>1748</v>
      </c>
      <c r="M24" t="s">
        <v>1061</v>
      </c>
      <c r="N24">
        <v>45719.364108796297</v>
      </c>
      <c r="O24">
        <v>45726.375</v>
      </c>
      <c r="P24">
        <v>45726.371608796297</v>
      </c>
      <c r="Q24">
        <v>45726.770833333336</v>
      </c>
      <c r="R24">
        <v>45726.772291666668</v>
      </c>
      <c r="S24" t="s">
        <v>984</v>
      </c>
      <c r="T24" t="s">
        <v>986</v>
      </c>
      <c r="U24">
        <v>9.6199999999999992</v>
      </c>
      <c r="V24">
        <v>9.5</v>
      </c>
      <c r="W24">
        <v>345.54</v>
      </c>
      <c r="X24">
        <v>313.39</v>
      </c>
      <c r="Y24">
        <v>151.94</v>
      </c>
      <c r="Z24">
        <v>5.39</v>
      </c>
      <c r="AA24">
        <v>10.07</v>
      </c>
      <c r="AB24" t="s">
        <v>984</v>
      </c>
      <c r="AC24">
        <v>0</v>
      </c>
      <c r="AD24">
        <v>0</v>
      </c>
      <c r="AE24">
        <v>0</v>
      </c>
      <c r="AF24">
        <v>0</v>
      </c>
      <c r="AG24" t="s">
        <v>984</v>
      </c>
      <c r="AH24" t="s">
        <v>1004</v>
      </c>
      <c r="AI24" t="s">
        <v>1004</v>
      </c>
      <c r="AJ24" t="s">
        <v>988</v>
      </c>
      <c r="AK24" t="s">
        <v>989</v>
      </c>
      <c r="AL24" t="s">
        <v>990</v>
      </c>
      <c r="AM24">
        <v>0</v>
      </c>
      <c r="AN24">
        <v>1</v>
      </c>
      <c r="AO24">
        <v>0</v>
      </c>
      <c r="AP24">
        <v>0</v>
      </c>
      <c r="AQ24">
        <v>0</v>
      </c>
      <c r="AR24">
        <v>11</v>
      </c>
      <c r="AS24">
        <v>0</v>
      </c>
      <c r="AT24">
        <v>7.76</v>
      </c>
      <c r="AU24">
        <v>0</v>
      </c>
      <c r="AV24">
        <v>0</v>
      </c>
      <c r="AW24">
        <v>0</v>
      </c>
      <c r="AX24">
        <v>1</v>
      </c>
      <c r="AY24">
        <v>9.5</v>
      </c>
      <c r="AZ24">
        <v>9.5</v>
      </c>
      <c r="BA24">
        <v>0</v>
      </c>
      <c r="BB24" t="s">
        <v>1005</v>
      </c>
      <c r="BC24">
        <v>5</v>
      </c>
      <c r="BD24">
        <v>45</v>
      </c>
      <c r="BE24">
        <v>40.159999999999997</v>
      </c>
      <c r="BF24">
        <v>4.8400000000000007</v>
      </c>
      <c r="BG24">
        <v>4.4622222222222216</v>
      </c>
    </row>
    <row r="25" spans="1:59" x14ac:dyDescent="0.25">
      <c r="A25" t="s">
        <v>140</v>
      </c>
      <c r="B25" t="s">
        <v>127</v>
      </c>
      <c r="C25" s="1">
        <v>45727</v>
      </c>
      <c r="D25">
        <v>5.47</v>
      </c>
      <c r="E25">
        <v>0</v>
      </c>
      <c r="F25">
        <v>7</v>
      </c>
      <c r="G25">
        <v>45727.538344907407</v>
      </c>
      <c r="H25">
        <v>45727.959803240738</v>
      </c>
      <c r="I25" t="s">
        <v>126</v>
      </c>
      <c r="J25" t="s">
        <v>983</v>
      </c>
      <c r="K25" t="s">
        <v>984</v>
      </c>
      <c r="L25" t="s">
        <v>1749</v>
      </c>
      <c r="M25" t="s">
        <v>1026</v>
      </c>
      <c r="N25">
        <v>45719.364490740743</v>
      </c>
      <c r="O25">
        <v>45727.541666666664</v>
      </c>
      <c r="P25">
        <v>45727.538344907407</v>
      </c>
      <c r="Q25">
        <v>45727.958333333336</v>
      </c>
      <c r="R25">
        <v>45727.959814814814</v>
      </c>
      <c r="S25" t="s">
        <v>984</v>
      </c>
      <c r="T25" t="s">
        <v>986</v>
      </c>
      <c r="U25">
        <v>10.119999999999999</v>
      </c>
      <c r="V25">
        <v>10</v>
      </c>
      <c r="W25">
        <v>280.58999999999997</v>
      </c>
      <c r="X25">
        <v>194.73</v>
      </c>
      <c r="Y25">
        <v>168.27</v>
      </c>
      <c r="Z25">
        <v>8.1</v>
      </c>
      <c r="AA25">
        <v>10.050000000000001</v>
      </c>
      <c r="AB25" t="s">
        <v>1750</v>
      </c>
      <c r="AC25">
        <v>0</v>
      </c>
      <c r="AD25">
        <v>0</v>
      </c>
      <c r="AE25">
        <v>0</v>
      </c>
      <c r="AF25">
        <v>0</v>
      </c>
      <c r="AG25" t="s">
        <v>984</v>
      </c>
      <c r="AH25" t="s">
        <v>1004</v>
      </c>
      <c r="AI25" t="s">
        <v>1004</v>
      </c>
      <c r="AJ25" t="s">
        <v>988</v>
      </c>
      <c r="AK25" t="s">
        <v>989</v>
      </c>
      <c r="AL25" t="s">
        <v>990</v>
      </c>
      <c r="AM25">
        <v>0</v>
      </c>
      <c r="AN25">
        <v>1</v>
      </c>
      <c r="AO25">
        <v>0</v>
      </c>
      <c r="AP25">
        <v>0</v>
      </c>
      <c r="AQ25">
        <v>0</v>
      </c>
      <c r="AR25">
        <v>6</v>
      </c>
      <c r="AS25">
        <v>0</v>
      </c>
      <c r="AT25">
        <v>5.47</v>
      </c>
      <c r="AU25">
        <v>0</v>
      </c>
      <c r="AV25">
        <v>0</v>
      </c>
      <c r="AW25">
        <v>0</v>
      </c>
      <c r="AX25">
        <v>1</v>
      </c>
      <c r="AY25">
        <v>10</v>
      </c>
      <c r="AZ25">
        <v>10</v>
      </c>
      <c r="BA25">
        <v>0</v>
      </c>
      <c r="BB25" t="s">
        <v>1005</v>
      </c>
      <c r="BC25">
        <v>5</v>
      </c>
      <c r="BD25">
        <v>45</v>
      </c>
      <c r="BE25">
        <v>40.159999999999997</v>
      </c>
      <c r="BF25">
        <v>4.8400000000000007</v>
      </c>
      <c r="BG25">
        <v>4.4622222222222216</v>
      </c>
    </row>
    <row r="26" spans="1:59" x14ac:dyDescent="0.25">
      <c r="A26" t="s">
        <v>140</v>
      </c>
      <c r="B26" t="s">
        <v>127</v>
      </c>
      <c r="C26" s="1">
        <v>45728</v>
      </c>
      <c r="D26">
        <v>7.88</v>
      </c>
      <c r="E26">
        <v>0</v>
      </c>
      <c r="F26">
        <v>11</v>
      </c>
      <c r="G26">
        <v>45728.538460648146</v>
      </c>
      <c r="H26">
        <v>45728.959548611114</v>
      </c>
      <c r="I26" t="s">
        <v>126</v>
      </c>
      <c r="J26" t="s">
        <v>983</v>
      </c>
      <c r="K26" t="s">
        <v>984</v>
      </c>
      <c r="L26" t="s">
        <v>1751</v>
      </c>
      <c r="M26" t="s">
        <v>1026</v>
      </c>
      <c r="N26">
        <v>45719.364930555559</v>
      </c>
      <c r="O26">
        <v>45728.541666666664</v>
      </c>
      <c r="P26">
        <v>45728.538460648146</v>
      </c>
      <c r="Q26">
        <v>45728.958333333336</v>
      </c>
      <c r="R26">
        <v>45728.959768518522</v>
      </c>
      <c r="S26" t="s">
        <v>984</v>
      </c>
      <c r="T26" t="s">
        <v>986</v>
      </c>
      <c r="U26">
        <v>10.11</v>
      </c>
      <c r="V26">
        <v>10</v>
      </c>
      <c r="W26">
        <v>307.27</v>
      </c>
      <c r="X26">
        <v>283.20999999999998</v>
      </c>
      <c r="Y26">
        <v>105.29</v>
      </c>
      <c r="Z26">
        <v>5.07</v>
      </c>
      <c r="AA26">
        <v>0</v>
      </c>
      <c r="AB26" t="s">
        <v>984</v>
      </c>
      <c r="AC26">
        <v>0</v>
      </c>
      <c r="AD26">
        <v>0</v>
      </c>
      <c r="AE26">
        <v>0</v>
      </c>
      <c r="AF26">
        <v>0</v>
      </c>
      <c r="AG26" t="s">
        <v>984</v>
      </c>
      <c r="AH26" t="s">
        <v>1004</v>
      </c>
      <c r="AI26" t="s">
        <v>1004</v>
      </c>
      <c r="AJ26" t="s">
        <v>988</v>
      </c>
      <c r="AK26" t="s">
        <v>989</v>
      </c>
      <c r="AL26" t="s">
        <v>990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11</v>
      </c>
      <c r="AS26">
        <v>0</v>
      </c>
      <c r="AT26">
        <v>7.88</v>
      </c>
      <c r="AU26">
        <v>0</v>
      </c>
      <c r="AV26">
        <v>0</v>
      </c>
      <c r="AW26">
        <v>0</v>
      </c>
      <c r="AX26">
        <v>1</v>
      </c>
      <c r="AY26">
        <v>10</v>
      </c>
      <c r="AZ26">
        <v>10</v>
      </c>
      <c r="BA26">
        <v>0</v>
      </c>
      <c r="BB26" t="s">
        <v>1005</v>
      </c>
      <c r="BC26">
        <v>5</v>
      </c>
      <c r="BD26">
        <v>45</v>
      </c>
      <c r="BE26">
        <v>40.159999999999997</v>
      </c>
      <c r="BF26">
        <v>4.8400000000000007</v>
      </c>
      <c r="BG26">
        <v>4.4622222222222216</v>
      </c>
    </row>
    <row r="27" spans="1:59" x14ac:dyDescent="0.25">
      <c r="A27" t="s">
        <v>140</v>
      </c>
      <c r="B27" t="s">
        <v>127</v>
      </c>
      <c r="C27" s="1">
        <v>45729</v>
      </c>
      <c r="D27">
        <v>7.05</v>
      </c>
      <c r="E27">
        <v>0</v>
      </c>
      <c r="F27">
        <v>9</v>
      </c>
      <c r="G27">
        <v>45729.288321759261</v>
      </c>
      <c r="H27">
        <v>45729.647407407407</v>
      </c>
      <c r="I27" t="s">
        <v>126</v>
      </c>
      <c r="J27" t="s">
        <v>983</v>
      </c>
      <c r="K27" t="s">
        <v>984</v>
      </c>
      <c r="L27" t="s">
        <v>1752</v>
      </c>
      <c r="M27" t="s">
        <v>1065</v>
      </c>
      <c r="N27">
        <v>45721.341782407406</v>
      </c>
      <c r="O27">
        <v>45729.291666666664</v>
      </c>
      <c r="P27">
        <v>45729.288321759261</v>
      </c>
      <c r="Q27">
        <v>45729.645833333336</v>
      </c>
      <c r="R27">
        <v>45729.647418981483</v>
      </c>
      <c r="S27" t="s">
        <v>984</v>
      </c>
      <c r="T27" t="s">
        <v>986</v>
      </c>
      <c r="U27">
        <v>8.6199999999999992</v>
      </c>
      <c r="V27">
        <v>8.5</v>
      </c>
      <c r="W27">
        <v>204.02</v>
      </c>
      <c r="X27">
        <v>150.9</v>
      </c>
      <c r="Y27">
        <v>76.989999999999995</v>
      </c>
      <c r="Z27">
        <v>4.91</v>
      </c>
      <c r="AA27">
        <v>0</v>
      </c>
      <c r="AB27" t="s">
        <v>984</v>
      </c>
      <c r="AC27">
        <v>0</v>
      </c>
      <c r="AD27">
        <v>0</v>
      </c>
      <c r="AE27">
        <v>0</v>
      </c>
      <c r="AF27">
        <v>0</v>
      </c>
      <c r="AG27" t="s">
        <v>984</v>
      </c>
      <c r="AH27" t="s">
        <v>1004</v>
      </c>
      <c r="AI27" t="s">
        <v>1004</v>
      </c>
      <c r="AJ27" t="s">
        <v>988</v>
      </c>
      <c r="AK27" t="s">
        <v>989</v>
      </c>
      <c r="AL27" t="s">
        <v>990</v>
      </c>
      <c r="AM27">
        <v>0</v>
      </c>
      <c r="AN27">
        <v>1</v>
      </c>
      <c r="AO27">
        <v>0</v>
      </c>
      <c r="AP27">
        <v>0</v>
      </c>
      <c r="AQ27">
        <v>0</v>
      </c>
      <c r="AR27">
        <v>8</v>
      </c>
      <c r="AS27">
        <v>0</v>
      </c>
      <c r="AT27">
        <v>7.05</v>
      </c>
      <c r="AU27">
        <v>0</v>
      </c>
      <c r="AV27">
        <v>0</v>
      </c>
      <c r="AW27">
        <v>0</v>
      </c>
      <c r="AX27">
        <v>1</v>
      </c>
      <c r="AY27">
        <v>8.5</v>
      </c>
      <c r="AZ27">
        <v>8.5</v>
      </c>
      <c r="BA27">
        <v>0</v>
      </c>
      <c r="BB27" t="s">
        <v>1005</v>
      </c>
      <c r="BC27">
        <v>5</v>
      </c>
      <c r="BD27">
        <v>45</v>
      </c>
      <c r="BE27">
        <v>40.159999999999997</v>
      </c>
      <c r="BF27">
        <v>4.8400000000000007</v>
      </c>
      <c r="BG27">
        <v>4.4622222222222216</v>
      </c>
    </row>
    <row r="28" spans="1:59" x14ac:dyDescent="0.25">
      <c r="A28" t="s">
        <v>140</v>
      </c>
      <c r="B28" t="s">
        <v>127</v>
      </c>
      <c r="C28" s="1">
        <v>45730</v>
      </c>
      <c r="D28">
        <v>12</v>
      </c>
      <c r="E28">
        <v>0</v>
      </c>
      <c r="F28">
        <v>13</v>
      </c>
      <c r="G28">
        <v>45730.371620370373</v>
      </c>
      <c r="H28">
        <v>45730.959710648145</v>
      </c>
      <c r="I28" t="s">
        <v>126</v>
      </c>
      <c r="J28" t="s">
        <v>983</v>
      </c>
      <c r="K28" t="s">
        <v>984</v>
      </c>
      <c r="L28" t="s">
        <v>1753</v>
      </c>
      <c r="M28" t="s">
        <v>1061</v>
      </c>
      <c r="N28">
        <v>45722.485069444447</v>
      </c>
      <c r="O28">
        <v>45730.375</v>
      </c>
      <c r="P28">
        <v>45730.371620370373</v>
      </c>
      <c r="Q28">
        <v>45730.958333333336</v>
      </c>
      <c r="R28">
        <v>45730.959756944445</v>
      </c>
      <c r="S28" t="s">
        <v>984</v>
      </c>
      <c r="T28" t="s">
        <v>986</v>
      </c>
      <c r="U28">
        <v>14.12</v>
      </c>
      <c r="V28">
        <v>14</v>
      </c>
      <c r="W28">
        <v>375.7</v>
      </c>
      <c r="X28">
        <v>289.39</v>
      </c>
      <c r="Y28">
        <v>186.26</v>
      </c>
      <c r="Z28">
        <v>8.5299999999999994</v>
      </c>
      <c r="AA28">
        <v>10.4</v>
      </c>
      <c r="AB28" t="s">
        <v>1754</v>
      </c>
      <c r="AC28">
        <v>0</v>
      </c>
      <c r="AD28">
        <v>0</v>
      </c>
      <c r="AE28">
        <v>0</v>
      </c>
      <c r="AF28">
        <v>0</v>
      </c>
      <c r="AG28" t="s">
        <v>984</v>
      </c>
      <c r="AH28" t="s">
        <v>1004</v>
      </c>
      <c r="AI28" t="s">
        <v>1004</v>
      </c>
      <c r="AJ28" t="s">
        <v>988</v>
      </c>
      <c r="AK28" t="s">
        <v>989</v>
      </c>
      <c r="AL28" t="s">
        <v>990</v>
      </c>
      <c r="AM28">
        <v>0</v>
      </c>
      <c r="AN28">
        <v>1</v>
      </c>
      <c r="AO28">
        <v>0</v>
      </c>
      <c r="AP28">
        <v>0</v>
      </c>
      <c r="AQ28">
        <v>0</v>
      </c>
      <c r="AR28">
        <v>12</v>
      </c>
      <c r="AS28">
        <v>0</v>
      </c>
      <c r="AT28">
        <v>12</v>
      </c>
      <c r="AU28">
        <v>0</v>
      </c>
      <c r="AV28">
        <v>0</v>
      </c>
      <c r="AW28">
        <v>0</v>
      </c>
      <c r="AX28">
        <v>1</v>
      </c>
      <c r="AY28">
        <v>14</v>
      </c>
      <c r="AZ28">
        <v>14</v>
      </c>
      <c r="BA28">
        <v>0</v>
      </c>
      <c r="BB28" t="s">
        <v>1005</v>
      </c>
      <c r="BC28">
        <v>5</v>
      </c>
      <c r="BD28">
        <v>45</v>
      </c>
      <c r="BE28">
        <v>40.159999999999997</v>
      </c>
      <c r="BF28">
        <v>4.8400000000000007</v>
      </c>
      <c r="BG28">
        <v>4.4622222222222216</v>
      </c>
    </row>
    <row r="29" spans="1:59" x14ac:dyDescent="0.25">
      <c r="A29" t="s">
        <v>140</v>
      </c>
      <c r="B29" t="s">
        <v>127</v>
      </c>
      <c r="C29" s="1">
        <v>45731</v>
      </c>
      <c r="D29">
        <v>7.75</v>
      </c>
      <c r="E29">
        <v>0</v>
      </c>
      <c r="F29">
        <v>9</v>
      </c>
      <c r="G29">
        <v>45731.382002314815</v>
      </c>
      <c r="H29">
        <v>45731.72016203704</v>
      </c>
      <c r="I29" t="s">
        <v>126</v>
      </c>
      <c r="J29" t="s">
        <v>983</v>
      </c>
      <c r="K29" t="s">
        <v>984</v>
      </c>
      <c r="L29" t="s">
        <v>1755</v>
      </c>
      <c r="M29" t="s">
        <v>1076</v>
      </c>
      <c r="N29">
        <v>45723.355081018519</v>
      </c>
      <c r="O29">
        <v>45731.385416666664</v>
      </c>
      <c r="P29">
        <v>45731.382002314815</v>
      </c>
      <c r="Q29">
        <v>45731.71875</v>
      </c>
      <c r="R29">
        <v>45731.720173611109</v>
      </c>
      <c r="S29" t="s">
        <v>984</v>
      </c>
      <c r="T29" t="s">
        <v>986</v>
      </c>
      <c r="U29">
        <v>8.1199999999999992</v>
      </c>
      <c r="V29">
        <v>8</v>
      </c>
      <c r="W29">
        <v>239.95</v>
      </c>
      <c r="X29">
        <v>218.71</v>
      </c>
      <c r="Y29">
        <v>132.66999999999999</v>
      </c>
      <c r="Z29">
        <v>5.36</v>
      </c>
      <c r="AA29">
        <v>0</v>
      </c>
      <c r="AB29" t="s">
        <v>984</v>
      </c>
      <c r="AC29">
        <v>0</v>
      </c>
      <c r="AD29">
        <v>0</v>
      </c>
      <c r="AE29">
        <v>0</v>
      </c>
      <c r="AF29">
        <v>0</v>
      </c>
      <c r="AG29" t="s">
        <v>984</v>
      </c>
      <c r="AH29" t="s">
        <v>1004</v>
      </c>
      <c r="AI29" t="s">
        <v>1004</v>
      </c>
      <c r="AJ29" t="s">
        <v>988</v>
      </c>
      <c r="AK29" t="s">
        <v>989</v>
      </c>
      <c r="AL29" t="s">
        <v>990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9</v>
      </c>
      <c r="AS29">
        <v>0</v>
      </c>
      <c r="AT29">
        <v>7.75</v>
      </c>
      <c r="AU29">
        <v>0</v>
      </c>
      <c r="AV29">
        <v>0</v>
      </c>
      <c r="AW29">
        <v>0</v>
      </c>
      <c r="AX29">
        <v>1</v>
      </c>
      <c r="AY29">
        <v>8</v>
      </c>
      <c r="AZ29">
        <v>8</v>
      </c>
      <c r="BA29">
        <v>0</v>
      </c>
      <c r="BB29" t="s">
        <v>1005</v>
      </c>
      <c r="BC29">
        <v>5</v>
      </c>
      <c r="BD29">
        <v>45</v>
      </c>
      <c r="BE29">
        <v>40.159999999999997</v>
      </c>
      <c r="BF29">
        <v>4.8400000000000007</v>
      </c>
      <c r="BG29">
        <v>4.4622222222222216</v>
      </c>
    </row>
    <row r="30" spans="1:59" x14ac:dyDescent="0.25">
      <c r="A30" t="s">
        <v>140</v>
      </c>
      <c r="B30" t="s">
        <v>127</v>
      </c>
      <c r="C30" s="1">
        <v>45732</v>
      </c>
      <c r="D30">
        <v>6.19</v>
      </c>
      <c r="E30">
        <v>0</v>
      </c>
      <c r="F30">
        <v>5</v>
      </c>
      <c r="G30">
        <v>45732.667129629626</v>
      </c>
      <c r="H30">
        <v>45733.001446759263</v>
      </c>
      <c r="I30" t="s">
        <v>126</v>
      </c>
      <c r="J30" t="s">
        <v>983</v>
      </c>
      <c r="K30" t="s">
        <v>984</v>
      </c>
      <c r="L30" t="s">
        <v>1756</v>
      </c>
      <c r="M30" t="s">
        <v>1026</v>
      </c>
      <c r="N30">
        <v>45727.594212962962</v>
      </c>
      <c r="O30">
        <v>45732.666666666664</v>
      </c>
      <c r="P30">
        <v>45732.667129629626</v>
      </c>
      <c r="Q30">
        <v>45733</v>
      </c>
      <c r="R30">
        <v>45733.001458333332</v>
      </c>
      <c r="S30" t="s">
        <v>984</v>
      </c>
      <c r="T30" t="s">
        <v>986</v>
      </c>
      <c r="U30">
        <v>8.02</v>
      </c>
      <c r="V30">
        <v>8</v>
      </c>
      <c r="W30">
        <v>254.21</v>
      </c>
      <c r="X30">
        <v>165.25</v>
      </c>
      <c r="Y30">
        <v>163.31</v>
      </c>
      <c r="Z30">
        <v>5.79</v>
      </c>
      <c r="AA30">
        <v>0</v>
      </c>
      <c r="AB30" t="s">
        <v>984</v>
      </c>
      <c r="AC30">
        <v>0</v>
      </c>
      <c r="AD30">
        <v>0</v>
      </c>
      <c r="AE30">
        <v>0</v>
      </c>
      <c r="AF30">
        <v>0</v>
      </c>
      <c r="AG30" t="s">
        <v>984</v>
      </c>
      <c r="AH30" t="s">
        <v>1004</v>
      </c>
      <c r="AI30" t="s">
        <v>1004</v>
      </c>
      <c r="AJ30" t="s">
        <v>988</v>
      </c>
      <c r="AK30" t="s">
        <v>989</v>
      </c>
      <c r="AL30" t="s">
        <v>990</v>
      </c>
      <c r="AM30">
        <v>0</v>
      </c>
      <c r="AN30">
        <v>2</v>
      </c>
      <c r="AO30">
        <v>0</v>
      </c>
      <c r="AP30">
        <v>0</v>
      </c>
      <c r="AQ30">
        <v>0</v>
      </c>
      <c r="AR30">
        <v>3</v>
      </c>
      <c r="AS30">
        <v>0</v>
      </c>
      <c r="AT30">
        <v>6.19</v>
      </c>
      <c r="AU30">
        <v>0</v>
      </c>
      <c r="AV30">
        <v>0</v>
      </c>
      <c r="AW30">
        <v>0</v>
      </c>
      <c r="AX30">
        <v>1</v>
      </c>
      <c r="AY30">
        <v>8</v>
      </c>
      <c r="AZ30">
        <v>8</v>
      </c>
      <c r="BA30">
        <v>0</v>
      </c>
      <c r="BB30" t="s">
        <v>1005</v>
      </c>
      <c r="BC30">
        <v>5</v>
      </c>
      <c r="BD30">
        <v>45</v>
      </c>
      <c r="BE30">
        <v>40.159999999999997</v>
      </c>
      <c r="BF30">
        <v>4.8400000000000007</v>
      </c>
      <c r="BG30">
        <v>4.4622222222222216</v>
      </c>
    </row>
    <row r="31" spans="1:59" x14ac:dyDescent="0.25">
      <c r="A31" t="s">
        <v>209</v>
      </c>
      <c r="B31" t="s">
        <v>127</v>
      </c>
      <c r="C31" s="1">
        <v>45726</v>
      </c>
      <c r="D31">
        <v>8.3800000000000008</v>
      </c>
      <c r="E31">
        <v>0</v>
      </c>
      <c r="F31">
        <v>10</v>
      </c>
      <c r="G31">
        <v>45726.542534722219</v>
      </c>
      <c r="H31">
        <v>45726.952256944445</v>
      </c>
      <c r="I31" t="s">
        <v>156</v>
      </c>
      <c r="J31" t="s">
        <v>983</v>
      </c>
      <c r="K31" t="s">
        <v>984</v>
      </c>
      <c r="L31" t="s">
        <v>1757</v>
      </c>
      <c r="M31" t="s">
        <v>1115</v>
      </c>
      <c r="N31">
        <v>45719.364131944443</v>
      </c>
      <c r="O31">
        <v>45726.541666666664</v>
      </c>
      <c r="P31">
        <v>45726.542534722219</v>
      </c>
      <c r="Q31">
        <v>45726.958333333336</v>
      </c>
      <c r="R31">
        <v>45726.952291666668</v>
      </c>
      <c r="S31" t="s">
        <v>984</v>
      </c>
      <c r="T31" t="s">
        <v>986</v>
      </c>
      <c r="U31">
        <v>9.83</v>
      </c>
      <c r="V31">
        <v>10</v>
      </c>
      <c r="W31">
        <v>237.89</v>
      </c>
      <c r="X31">
        <v>207.93</v>
      </c>
      <c r="Y31">
        <v>70.52</v>
      </c>
      <c r="Z31">
        <v>3.85</v>
      </c>
      <c r="AA31">
        <v>0</v>
      </c>
      <c r="AB31" t="s">
        <v>984</v>
      </c>
      <c r="AC31">
        <v>0</v>
      </c>
      <c r="AD31">
        <v>0</v>
      </c>
      <c r="AE31">
        <v>0</v>
      </c>
      <c r="AF31">
        <v>0</v>
      </c>
      <c r="AG31" t="s">
        <v>984</v>
      </c>
      <c r="AH31" t="s">
        <v>1012</v>
      </c>
      <c r="AI31" t="s">
        <v>1012</v>
      </c>
      <c r="AJ31" t="s">
        <v>988</v>
      </c>
      <c r="AK31" t="s">
        <v>989</v>
      </c>
      <c r="AL31" t="s">
        <v>990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10</v>
      </c>
      <c r="AS31">
        <v>0</v>
      </c>
      <c r="AT31">
        <v>8.3800000000000008</v>
      </c>
      <c r="AU31">
        <v>0</v>
      </c>
      <c r="AV31">
        <v>0</v>
      </c>
      <c r="AW31">
        <v>0</v>
      </c>
      <c r="AX31">
        <v>1</v>
      </c>
      <c r="AY31">
        <v>9.83</v>
      </c>
      <c r="AZ31">
        <v>9.83</v>
      </c>
      <c r="BA31">
        <v>0</v>
      </c>
      <c r="BB31" t="s">
        <v>1011</v>
      </c>
    </row>
    <row r="32" spans="1:59" x14ac:dyDescent="0.25">
      <c r="A32" t="s">
        <v>209</v>
      </c>
      <c r="B32" t="s">
        <v>127</v>
      </c>
      <c r="C32" s="1">
        <v>45727</v>
      </c>
      <c r="D32">
        <v>9.51</v>
      </c>
      <c r="E32">
        <v>0</v>
      </c>
      <c r="F32">
        <v>11</v>
      </c>
      <c r="G32">
        <v>45727.58084490741</v>
      </c>
      <c r="H32">
        <v>45728.00141203704</v>
      </c>
      <c r="I32" t="s">
        <v>156</v>
      </c>
      <c r="J32" t="s">
        <v>983</v>
      </c>
      <c r="K32" t="s">
        <v>984</v>
      </c>
      <c r="L32" t="s">
        <v>1758</v>
      </c>
      <c r="M32" t="s">
        <v>1009</v>
      </c>
      <c r="N32">
        <v>45719.364490740743</v>
      </c>
      <c r="O32">
        <v>45727.583333333336</v>
      </c>
      <c r="P32">
        <v>45727.58084490741</v>
      </c>
      <c r="Q32">
        <v>45728</v>
      </c>
      <c r="R32">
        <v>45728.001446759263</v>
      </c>
      <c r="S32" t="s">
        <v>984</v>
      </c>
      <c r="T32" t="s">
        <v>986</v>
      </c>
      <c r="U32">
        <v>10.09</v>
      </c>
      <c r="V32">
        <v>10</v>
      </c>
      <c r="W32">
        <v>181.09</v>
      </c>
      <c r="X32">
        <v>153.54</v>
      </c>
      <c r="Y32">
        <v>106.65</v>
      </c>
      <c r="Z32">
        <v>6.53</v>
      </c>
      <c r="AA32">
        <v>0</v>
      </c>
      <c r="AB32" t="s">
        <v>984</v>
      </c>
      <c r="AC32">
        <v>0</v>
      </c>
      <c r="AD32">
        <v>0</v>
      </c>
      <c r="AE32">
        <v>0</v>
      </c>
      <c r="AF32">
        <v>0</v>
      </c>
      <c r="AG32" t="s">
        <v>984</v>
      </c>
      <c r="AH32" t="s">
        <v>1012</v>
      </c>
      <c r="AI32" t="s">
        <v>1012</v>
      </c>
      <c r="AJ32" t="s">
        <v>988</v>
      </c>
      <c r="AK32" t="s">
        <v>989</v>
      </c>
      <c r="AL32" t="s">
        <v>990</v>
      </c>
      <c r="AM32">
        <v>0</v>
      </c>
      <c r="AN32">
        <v>2</v>
      </c>
      <c r="AO32">
        <v>0</v>
      </c>
      <c r="AP32">
        <v>0</v>
      </c>
      <c r="AQ32">
        <v>0</v>
      </c>
      <c r="AR32">
        <v>9</v>
      </c>
      <c r="AS32">
        <v>0</v>
      </c>
      <c r="AT32">
        <v>9.51</v>
      </c>
      <c r="AU32">
        <v>0</v>
      </c>
      <c r="AV32">
        <v>0</v>
      </c>
      <c r="AW32">
        <v>0</v>
      </c>
      <c r="AX32">
        <v>1</v>
      </c>
      <c r="AY32">
        <v>10</v>
      </c>
      <c r="AZ32">
        <v>10</v>
      </c>
      <c r="BA32">
        <v>0</v>
      </c>
      <c r="BB32" t="s">
        <v>1011</v>
      </c>
    </row>
    <row r="33" spans="1:59" x14ac:dyDescent="0.25">
      <c r="A33" t="s">
        <v>209</v>
      </c>
      <c r="B33" t="s">
        <v>127</v>
      </c>
      <c r="C33" s="1">
        <v>45728</v>
      </c>
      <c r="D33">
        <v>8.77</v>
      </c>
      <c r="E33">
        <v>0</v>
      </c>
      <c r="F33">
        <v>9</v>
      </c>
      <c r="G33">
        <v>45728.58421296296</v>
      </c>
      <c r="H33">
        <v>45728.998680555553</v>
      </c>
      <c r="I33" t="s">
        <v>156</v>
      </c>
      <c r="J33" t="s">
        <v>983</v>
      </c>
      <c r="K33" t="s">
        <v>984</v>
      </c>
      <c r="L33" t="s">
        <v>1759</v>
      </c>
      <c r="M33" t="s">
        <v>1009</v>
      </c>
      <c r="N33">
        <v>45728.583773148152</v>
      </c>
      <c r="O33">
        <v>45728.582974537036</v>
      </c>
      <c r="P33">
        <v>45728.58421296296</v>
      </c>
      <c r="Q33">
        <v>45728.999305555553</v>
      </c>
      <c r="R33">
        <v>45728.998761574076</v>
      </c>
      <c r="S33" t="s">
        <v>984</v>
      </c>
      <c r="T33" t="s">
        <v>986</v>
      </c>
      <c r="U33">
        <v>9.9499999999999993</v>
      </c>
      <c r="V33">
        <v>9.99</v>
      </c>
      <c r="W33">
        <v>195.45</v>
      </c>
      <c r="X33">
        <v>172.36</v>
      </c>
      <c r="Y33">
        <v>53.84</v>
      </c>
      <c r="Z33">
        <v>4.8</v>
      </c>
      <c r="AA33">
        <v>0</v>
      </c>
      <c r="AB33" t="s">
        <v>984</v>
      </c>
      <c r="AC33">
        <v>0</v>
      </c>
      <c r="AD33">
        <v>0</v>
      </c>
      <c r="AE33">
        <v>0</v>
      </c>
      <c r="AF33">
        <v>0</v>
      </c>
      <c r="AG33" t="s">
        <v>984</v>
      </c>
      <c r="AH33" t="s">
        <v>1012</v>
      </c>
      <c r="AI33" t="s">
        <v>1012</v>
      </c>
      <c r="AJ33" t="s">
        <v>988</v>
      </c>
      <c r="AK33" t="s">
        <v>989</v>
      </c>
      <c r="AL33" t="s">
        <v>990</v>
      </c>
      <c r="AM33">
        <v>0</v>
      </c>
      <c r="AN33">
        <v>1</v>
      </c>
      <c r="AO33">
        <v>0</v>
      </c>
      <c r="AP33">
        <v>0</v>
      </c>
      <c r="AQ33">
        <v>0</v>
      </c>
      <c r="AR33">
        <v>8</v>
      </c>
      <c r="AS33">
        <v>0</v>
      </c>
      <c r="AT33">
        <v>8.77</v>
      </c>
      <c r="AU33">
        <v>0</v>
      </c>
      <c r="AV33">
        <v>0</v>
      </c>
      <c r="AW33">
        <v>0</v>
      </c>
      <c r="AX33">
        <v>1</v>
      </c>
      <c r="AY33">
        <v>9.9499999999999993</v>
      </c>
      <c r="AZ33">
        <v>9.9499999999999993</v>
      </c>
      <c r="BA33">
        <v>0</v>
      </c>
      <c r="BB33" t="s">
        <v>1011</v>
      </c>
    </row>
    <row r="34" spans="1:59" x14ac:dyDescent="0.25">
      <c r="A34" t="s">
        <v>209</v>
      </c>
      <c r="B34" t="s">
        <v>127</v>
      </c>
      <c r="C34" s="1">
        <v>45729</v>
      </c>
      <c r="D34">
        <v>9.1199999999999992</v>
      </c>
      <c r="E34">
        <v>0</v>
      </c>
      <c r="F34">
        <v>10</v>
      </c>
      <c r="G34">
        <v>45729.582094907404</v>
      </c>
      <c r="H34">
        <v>45729.996111111112</v>
      </c>
      <c r="I34" t="s">
        <v>156</v>
      </c>
      <c r="J34" t="s">
        <v>983</v>
      </c>
      <c r="K34" t="s">
        <v>984</v>
      </c>
      <c r="L34" t="s">
        <v>1760</v>
      </c>
      <c r="M34" t="s">
        <v>1009</v>
      </c>
      <c r="N34">
        <v>45721.341817129629</v>
      </c>
      <c r="O34">
        <v>45729.583333333336</v>
      </c>
      <c r="P34">
        <v>45729.582106481481</v>
      </c>
      <c r="Q34">
        <v>45730</v>
      </c>
      <c r="R34">
        <v>45730.001423611109</v>
      </c>
      <c r="S34" t="s">
        <v>984</v>
      </c>
      <c r="T34" t="s">
        <v>986</v>
      </c>
      <c r="U34">
        <v>10.06</v>
      </c>
      <c r="V34">
        <v>10</v>
      </c>
      <c r="W34">
        <v>287.60000000000002</v>
      </c>
      <c r="X34">
        <v>246.8</v>
      </c>
      <c r="Y34">
        <v>126.92</v>
      </c>
      <c r="Z34">
        <v>6.19</v>
      </c>
      <c r="AA34">
        <v>0</v>
      </c>
      <c r="AB34" t="s">
        <v>984</v>
      </c>
      <c r="AC34">
        <v>0</v>
      </c>
      <c r="AD34">
        <v>0</v>
      </c>
      <c r="AE34">
        <v>0</v>
      </c>
      <c r="AF34">
        <v>0</v>
      </c>
      <c r="AG34" t="s">
        <v>984</v>
      </c>
      <c r="AH34" t="s">
        <v>1012</v>
      </c>
      <c r="AI34" t="s">
        <v>1012</v>
      </c>
      <c r="AJ34" t="s">
        <v>988</v>
      </c>
      <c r="AK34" t="s">
        <v>989</v>
      </c>
      <c r="AL34" t="s">
        <v>990</v>
      </c>
      <c r="AM34">
        <v>0</v>
      </c>
      <c r="AN34">
        <v>2</v>
      </c>
      <c r="AO34">
        <v>0</v>
      </c>
      <c r="AP34">
        <v>0</v>
      </c>
      <c r="AQ34">
        <v>0</v>
      </c>
      <c r="AR34">
        <v>8</v>
      </c>
      <c r="AS34">
        <v>0</v>
      </c>
      <c r="AT34">
        <v>9.1199999999999992</v>
      </c>
      <c r="AU34">
        <v>0</v>
      </c>
      <c r="AV34">
        <v>0</v>
      </c>
      <c r="AW34">
        <v>0</v>
      </c>
      <c r="AX34">
        <v>1</v>
      </c>
      <c r="AY34">
        <v>10</v>
      </c>
      <c r="AZ34">
        <v>10</v>
      </c>
      <c r="BA34">
        <v>0</v>
      </c>
      <c r="BB34" t="s">
        <v>1011</v>
      </c>
    </row>
    <row r="35" spans="1:59" x14ac:dyDescent="0.25">
      <c r="A35" t="s">
        <v>209</v>
      </c>
      <c r="B35" t="s">
        <v>127</v>
      </c>
      <c r="C35" s="1">
        <v>45730</v>
      </c>
      <c r="D35">
        <v>6.99</v>
      </c>
      <c r="E35">
        <v>0</v>
      </c>
      <c r="F35">
        <v>7</v>
      </c>
      <c r="G35">
        <v>45730.580717592595</v>
      </c>
      <c r="H35">
        <v>45730.933564814812</v>
      </c>
      <c r="I35" t="s">
        <v>156</v>
      </c>
      <c r="J35" t="s">
        <v>983</v>
      </c>
      <c r="K35" t="s">
        <v>984</v>
      </c>
      <c r="L35" t="s">
        <v>1761</v>
      </c>
      <c r="M35" t="s">
        <v>1009</v>
      </c>
      <c r="N35">
        <v>45722.485081018516</v>
      </c>
      <c r="O35">
        <v>45730.583333333336</v>
      </c>
      <c r="P35">
        <v>45730.580729166664</v>
      </c>
      <c r="Q35">
        <v>45730.9375</v>
      </c>
      <c r="R35">
        <v>45730.939016203702</v>
      </c>
      <c r="S35" t="s">
        <v>984</v>
      </c>
      <c r="T35" t="s">
        <v>986</v>
      </c>
      <c r="U35">
        <v>8.6</v>
      </c>
      <c r="V35">
        <v>8.5</v>
      </c>
      <c r="W35">
        <v>152.30000000000001</v>
      </c>
      <c r="X35">
        <v>122.43</v>
      </c>
      <c r="Y35">
        <v>74.38</v>
      </c>
      <c r="Z35">
        <v>5.49</v>
      </c>
      <c r="AA35">
        <v>32.270000000000003</v>
      </c>
      <c r="AB35" t="s">
        <v>1762</v>
      </c>
      <c r="AC35">
        <v>0.5</v>
      </c>
      <c r="AD35">
        <v>1</v>
      </c>
      <c r="AE35">
        <v>0.5</v>
      </c>
      <c r="AF35">
        <v>20.239999999999998</v>
      </c>
      <c r="AG35" t="s">
        <v>1763</v>
      </c>
      <c r="AH35" t="s">
        <v>1012</v>
      </c>
      <c r="AI35" t="s">
        <v>1012</v>
      </c>
      <c r="AJ35" t="s">
        <v>988</v>
      </c>
      <c r="AK35" t="s">
        <v>989</v>
      </c>
      <c r="AL35" t="s">
        <v>990</v>
      </c>
      <c r="AM35">
        <v>0</v>
      </c>
      <c r="AN35">
        <v>1</v>
      </c>
      <c r="AO35">
        <v>0</v>
      </c>
      <c r="AP35">
        <v>0</v>
      </c>
      <c r="AQ35">
        <v>0</v>
      </c>
      <c r="AR35">
        <v>6</v>
      </c>
      <c r="AS35">
        <v>0</v>
      </c>
      <c r="AT35">
        <v>6.99</v>
      </c>
      <c r="AU35">
        <v>0</v>
      </c>
      <c r="AV35">
        <v>0</v>
      </c>
      <c r="AW35">
        <v>0</v>
      </c>
      <c r="AX35">
        <v>1</v>
      </c>
      <c r="AY35">
        <v>8.5</v>
      </c>
      <c r="AZ35">
        <v>8</v>
      </c>
      <c r="BA35">
        <v>0</v>
      </c>
      <c r="BB35" t="s">
        <v>1011</v>
      </c>
    </row>
    <row r="36" spans="1:59" x14ac:dyDescent="0.25">
      <c r="A36" t="s">
        <v>154</v>
      </c>
      <c r="B36" t="s">
        <v>127</v>
      </c>
      <c r="C36" s="1">
        <v>45726</v>
      </c>
      <c r="D36">
        <v>7.43</v>
      </c>
      <c r="E36">
        <v>0</v>
      </c>
      <c r="F36">
        <v>8</v>
      </c>
      <c r="G36">
        <v>45726.289780092593</v>
      </c>
      <c r="H36">
        <v>45726.647280092591</v>
      </c>
      <c r="I36" t="s">
        <v>130</v>
      </c>
      <c r="J36" t="s">
        <v>983</v>
      </c>
      <c r="K36" t="s">
        <v>984</v>
      </c>
      <c r="L36" t="s">
        <v>1764</v>
      </c>
      <c r="M36" t="s">
        <v>1056</v>
      </c>
      <c r="N36">
        <v>45719.36409722222</v>
      </c>
      <c r="O36">
        <v>45726.292361111111</v>
      </c>
      <c r="P36">
        <v>45726.28979166667</v>
      </c>
      <c r="Q36">
        <v>45726.645833333336</v>
      </c>
      <c r="R36">
        <v>45726.647303240738</v>
      </c>
      <c r="S36" t="s">
        <v>984</v>
      </c>
      <c r="T36" t="s">
        <v>986</v>
      </c>
      <c r="U36">
        <v>8.58</v>
      </c>
      <c r="V36">
        <v>8.48</v>
      </c>
      <c r="W36">
        <v>211</v>
      </c>
      <c r="X36">
        <v>138.93</v>
      </c>
      <c r="Y36">
        <v>140.84</v>
      </c>
      <c r="Z36">
        <v>5.26</v>
      </c>
      <c r="AA36">
        <v>10.199999999999999</v>
      </c>
      <c r="AB36" t="s">
        <v>984</v>
      </c>
      <c r="AC36">
        <v>0</v>
      </c>
      <c r="AD36">
        <v>0</v>
      </c>
      <c r="AE36">
        <v>0</v>
      </c>
      <c r="AF36">
        <v>0</v>
      </c>
      <c r="AG36" t="s">
        <v>984</v>
      </c>
      <c r="AH36" t="s">
        <v>1013</v>
      </c>
      <c r="AI36" t="s">
        <v>1013</v>
      </c>
      <c r="AJ36" t="s">
        <v>988</v>
      </c>
      <c r="AK36" t="s">
        <v>989</v>
      </c>
      <c r="AL36" t="s">
        <v>990</v>
      </c>
      <c r="AM36">
        <v>0</v>
      </c>
      <c r="AN36">
        <v>1</v>
      </c>
      <c r="AO36">
        <v>0</v>
      </c>
      <c r="AP36">
        <v>0</v>
      </c>
      <c r="AQ36">
        <v>0</v>
      </c>
      <c r="AR36">
        <v>7</v>
      </c>
      <c r="AS36">
        <v>0</v>
      </c>
      <c r="AT36">
        <v>7.43</v>
      </c>
      <c r="AU36">
        <v>0</v>
      </c>
      <c r="AV36">
        <v>0</v>
      </c>
      <c r="AW36">
        <v>0</v>
      </c>
      <c r="AX36">
        <v>1</v>
      </c>
      <c r="AY36">
        <v>8.48</v>
      </c>
      <c r="AZ36">
        <v>8.48</v>
      </c>
      <c r="BA36">
        <v>0</v>
      </c>
      <c r="BB36" t="s">
        <v>1014</v>
      </c>
      <c r="BC36">
        <v>5</v>
      </c>
      <c r="BD36">
        <v>45</v>
      </c>
      <c r="BE36">
        <v>39.120000000000005</v>
      </c>
      <c r="BF36">
        <v>5.8800000000000008</v>
      </c>
      <c r="BG36">
        <v>4.3466666666666667</v>
      </c>
    </row>
    <row r="37" spans="1:59" x14ac:dyDescent="0.25">
      <c r="A37" t="s">
        <v>154</v>
      </c>
      <c r="B37" t="s">
        <v>127</v>
      </c>
      <c r="C37" s="1">
        <v>45727</v>
      </c>
      <c r="D37">
        <v>7.64</v>
      </c>
      <c r="E37">
        <v>0</v>
      </c>
      <c r="F37">
        <v>11</v>
      </c>
      <c r="G37">
        <v>45727.288842592592</v>
      </c>
      <c r="H37">
        <v>45727.647303240738</v>
      </c>
      <c r="I37" t="s">
        <v>130</v>
      </c>
      <c r="J37" t="s">
        <v>983</v>
      </c>
      <c r="K37" t="s">
        <v>984</v>
      </c>
      <c r="L37" t="s">
        <v>1765</v>
      </c>
      <c r="M37" t="s">
        <v>1056</v>
      </c>
      <c r="N37">
        <v>45719.36445601852</v>
      </c>
      <c r="O37">
        <v>45727.291666666664</v>
      </c>
      <c r="P37">
        <v>45727.288854166669</v>
      </c>
      <c r="Q37">
        <v>45727.645833333336</v>
      </c>
      <c r="R37">
        <v>45727.647337962961</v>
      </c>
      <c r="S37" t="s">
        <v>984</v>
      </c>
      <c r="T37" t="s">
        <v>986</v>
      </c>
      <c r="U37">
        <v>8.6</v>
      </c>
      <c r="V37">
        <v>8.5</v>
      </c>
      <c r="W37">
        <v>209.71</v>
      </c>
      <c r="X37">
        <v>184.39</v>
      </c>
      <c r="Y37">
        <v>112.9</v>
      </c>
      <c r="Z37">
        <v>5.84</v>
      </c>
      <c r="AA37">
        <v>0</v>
      </c>
      <c r="AB37" t="s">
        <v>984</v>
      </c>
      <c r="AC37">
        <v>0</v>
      </c>
      <c r="AD37">
        <v>0</v>
      </c>
      <c r="AE37">
        <v>0</v>
      </c>
      <c r="AF37">
        <v>0</v>
      </c>
      <c r="AG37" t="s">
        <v>984</v>
      </c>
      <c r="AH37" t="s">
        <v>1013</v>
      </c>
      <c r="AI37" t="s">
        <v>1013</v>
      </c>
      <c r="AJ37" t="s">
        <v>988</v>
      </c>
      <c r="AK37" t="s">
        <v>989</v>
      </c>
      <c r="AL37" t="s">
        <v>990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11</v>
      </c>
      <c r="AS37">
        <v>0</v>
      </c>
      <c r="AT37">
        <v>7.64</v>
      </c>
      <c r="AU37">
        <v>0</v>
      </c>
      <c r="AV37">
        <v>0</v>
      </c>
      <c r="AW37">
        <v>0</v>
      </c>
      <c r="AX37">
        <v>1</v>
      </c>
      <c r="AY37">
        <v>8.5</v>
      </c>
      <c r="AZ37">
        <v>8.5</v>
      </c>
      <c r="BA37">
        <v>0</v>
      </c>
      <c r="BB37" t="s">
        <v>1014</v>
      </c>
      <c r="BC37">
        <v>5</v>
      </c>
      <c r="BD37">
        <v>45</v>
      </c>
      <c r="BE37">
        <v>39.120000000000005</v>
      </c>
      <c r="BF37">
        <v>5.8800000000000008</v>
      </c>
      <c r="BG37">
        <v>4.3466666666666667</v>
      </c>
    </row>
    <row r="38" spans="1:59" x14ac:dyDescent="0.25">
      <c r="A38" t="s">
        <v>154</v>
      </c>
      <c r="B38" t="s">
        <v>127</v>
      </c>
      <c r="C38" s="1">
        <v>45728</v>
      </c>
      <c r="D38">
        <v>8.39</v>
      </c>
      <c r="E38">
        <v>0</v>
      </c>
      <c r="F38">
        <v>11</v>
      </c>
      <c r="G38">
        <v>45728.278773148151</v>
      </c>
      <c r="H38">
        <v>45728.678043981483</v>
      </c>
      <c r="I38" t="s">
        <v>130</v>
      </c>
      <c r="J38" t="s">
        <v>983</v>
      </c>
      <c r="K38" t="s">
        <v>984</v>
      </c>
      <c r="L38" t="s">
        <v>1766</v>
      </c>
      <c r="M38" t="s">
        <v>1097</v>
      </c>
      <c r="N38">
        <v>45719.364895833336</v>
      </c>
      <c r="O38">
        <v>45728.28125</v>
      </c>
      <c r="P38">
        <v>45728.278773148151</v>
      </c>
      <c r="Q38">
        <v>45728.677083333336</v>
      </c>
      <c r="R38">
        <v>45728.678703703707</v>
      </c>
      <c r="S38" t="s">
        <v>984</v>
      </c>
      <c r="T38" t="s">
        <v>986</v>
      </c>
      <c r="U38">
        <v>9.6</v>
      </c>
      <c r="V38">
        <v>9.5</v>
      </c>
      <c r="W38">
        <v>315.56</v>
      </c>
      <c r="X38">
        <v>271.14</v>
      </c>
      <c r="Y38">
        <v>190.35</v>
      </c>
      <c r="Z38">
        <v>5.19</v>
      </c>
      <c r="AA38">
        <v>0</v>
      </c>
      <c r="AB38" t="s">
        <v>984</v>
      </c>
      <c r="AC38">
        <v>0</v>
      </c>
      <c r="AD38">
        <v>0</v>
      </c>
      <c r="AE38">
        <v>0</v>
      </c>
      <c r="AF38">
        <v>0</v>
      </c>
      <c r="AG38" t="s">
        <v>984</v>
      </c>
      <c r="AH38" t="s">
        <v>1013</v>
      </c>
      <c r="AI38" t="s">
        <v>1013</v>
      </c>
      <c r="AJ38" t="s">
        <v>988</v>
      </c>
      <c r="AK38" t="s">
        <v>989</v>
      </c>
      <c r="AL38" t="s">
        <v>990</v>
      </c>
      <c r="AM38">
        <v>0</v>
      </c>
      <c r="AN38">
        <v>1</v>
      </c>
      <c r="AO38">
        <v>0</v>
      </c>
      <c r="AP38">
        <v>0</v>
      </c>
      <c r="AQ38">
        <v>0</v>
      </c>
      <c r="AR38">
        <v>10</v>
      </c>
      <c r="AS38">
        <v>0</v>
      </c>
      <c r="AT38">
        <v>8.39</v>
      </c>
      <c r="AU38">
        <v>0</v>
      </c>
      <c r="AV38">
        <v>0</v>
      </c>
      <c r="AW38">
        <v>0</v>
      </c>
      <c r="AX38">
        <v>1</v>
      </c>
      <c r="AY38">
        <v>9.5</v>
      </c>
      <c r="AZ38">
        <v>9.5</v>
      </c>
      <c r="BA38">
        <v>0</v>
      </c>
      <c r="BB38" t="s">
        <v>1014</v>
      </c>
      <c r="BC38">
        <v>5</v>
      </c>
      <c r="BD38">
        <v>45</v>
      </c>
      <c r="BE38">
        <v>39.120000000000005</v>
      </c>
      <c r="BF38">
        <v>5.8800000000000008</v>
      </c>
      <c r="BG38">
        <v>4.3466666666666667</v>
      </c>
    </row>
    <row r="39" spans="1:59" x14ac:dyDescent="0.25">
      <c r="A39" t="s">
        <v>154</v>
      </c>
      <c r="B39" t="s">
        <v>127</v>
      </c>
      <c r="C39" s="1">
        <v>45729</v>
      </c>
      <c r="D39">
        <v>8.31</v>
      </c>
      <c r="E39">
        <v>0</v>
      </c>
      <c r="F39">
        <v>10</v>
      </c>
      <c r="G39">
        <v>45729.279675925929</v>
      </c>
      <c r="H39">
        <v>45729.678553240738</v>
      </c>
      <c r="I39" t="s">
        <v>130</v>
      </c>
      <c r="J39" t="s">
        <v>983</v>
      </c>
      <c r="K39" t="s">
        <v>984</v>
      </c>
      <c r="L39" t="s">
        <v>1767</v>
      </c>
      <c r="M39" t="s">
        <v>1097</v>
      </c>
      <c r="N39">
        <v>45721.341770833336</v>
      </c>
      <c r="O39">
        <v>45729.28125</v>
      </c>
      <c r="P39">
        <v>45729.280601851853</v>
      </c>
      <c r="Q39">
        <v>45729.677083333336</v>
      </c>
      <c r="R39">
        <v>45729.678611111114</v>
      </c>
      <c r="S39" t="s">
        <v>984</v>
      </c>
      <c r="T39" t="s">
        <v>986</v>
      </c>
      <c r="U39">
        <v>9.5500000000000007</v>
      </c>
      <c r="V39">
        <v>9.5</v>
      </c>
      <c r="W39">
        <v>264.24</v>
      </c>
      <c r="X39">
        <v>227.34</v>
      </c>
      <c r="Y39">
        <v>105.31</v>
      </c>
      <c r="Z39">
        <v>6.21</v>
      </c>
      <c r="AA39">
        <v>0</v>
      </c>
      <c r="AB39" t="s">
        <v>984</v>
      </c>
      <c r="AC39">
        <v>0</v>
      </c>
      <c r="AD39">
        <v>0</v>
      </c>
      <c r="AE39">
        <v>0</v>
      </c>
      <c r="AF39">
        <v>0</v>
      </c>
      <c r="AG39" t="s">
        <v>984</v>
      </c>
      <c r="AH39" t="s">
        <v>1013</v>
      </c>
      <c r="AI39" t="s">
        <v>1013</v>
      </c>
      <c r="AJ39" t="s">
        <v>988</v>
      </c>
      <c r="AK39" t="s">
        <v>989</v>
      </c>
      <c r="AL39" t="s">
        <v>990</v>
      </c>
      <c r="AM39">
        <v>0</v>
      </c>
      <c r="AN39">
        <v>2</v>
      </c>
      <c r="AO39">
        <v>0</v>
      </c>
      <c r="AP39">
        <v>0</v>
      </c>
      <c r="AQ39">
        <v>0</v>
      </c>
      <c r="AR39">
        <v>8</v>
      </c>
      <c r="AS39">
        <v>0</v>
      </c>
      <c r="AT39">
        <v>8.31</v>
      </c>
      <c r="AU39">
        <v>0</v>
      </c>
      <c r="AV39">
        <v>0</v>
      </c>
      <c r="AW39">
        <v>0</v>
      </c>
      <c r="AX39">
        <v>1</v>
      </c>
      <c r="AY39">
        <v>9.5</v>
      </c>
      <c r="AZ39">
        <v>9.5</v>
      </c>
      <c r="BA39">
        <v>0</v>
      </c>
      <c r="BB39" t="s">
        <v>1014</v>
      </c>
      <c r="BC39">
        <v>5</v>
      </c>
      <c r="BD39">
        <v>45</v>
      </c>
      <c r="BE39">
        <v>39.120000000000005</v>
      </c>
      <c r="BF39">
        <v>5.8800000000000008</v>
      </c>
      <c r="BG39">
        <v>4.3466666666666667</v>
      </c>
    </row>
    <row r="40" spans="1:59" x14ac:dyDescent="0.25">
      <c r="A40" t="s">
        <v>154</v>
      </c>
      <c r="B40" t="s">
        <v>127</v>
      </c>
      <c r="C40" s="1">
        <v>45730</v>
      </c>
      <c r="D40">
        <v>7.56</v>
      </c>
      <c r="E40">
        <v>0</v>
      </c>
      <c r="F40">
        <v>12</v>
      </c>
      <c r="G40">
        <v>45730.288460648146</v>
      </c>
      <c r="H40">
        <v>45730.647303240738</v>
      </c>
      <c r="I40" t="s">
        <v>130</v>
      </c>
      <c r="J40" t="s">
        <v>983</v>
      </c>
      <c r="K40" t="s">
        <v>984</v>
      </c>
      <c r="L40" t="s">
        <v>1768</v>
      </c>
      <c r="M40" t="s">
        <v>1065</v>
      </c>
      <c r="N40">
        <v>45722.48505787037</v>
      </c>
      <c r="O40">
        <v>45730.291666666664</v>
      </c>
      <c r="P40">
        <v>45730.288460648146</v>
      </c>
      <c r="Q40">
        <v>45730.645833333336</v>
      </c>
      <c r="R40">
        <v>45730.647314814814</v>
      </c>
      <c r="S40" t="s">
        <v>984</v>
      </c>
      <c r="T40" t="s">
        <v>986</v>
      </c>
      <c r="U40">
        <v>8.61</v>
      </c>
      <c r="V40">
        <v>8.5</v>
      </c>
      <c r="W40">
        <v>145.31</v>
      </c>
      <c r="X40">
        <v>118.13</v>
      </c>
      <c r="Y40">
        <v>81.45</v>
      </c>
      <c r="Z40">
        <v>5.51</v>
      </c>
      <c r="AA40">
        <v>0</v>
      </c>
      <c r="AB40" t="s">
        <v>984</v>
      </c>
      <c r="AC40">
        <v>0</v>
      </c>
      <c r="AD40">
        <v>0</v>
      </c>
      <c r="AE40">
        <v>0</v>
      </c>
      <c r="AF40">
        <v>0</v>
      </c>
      <c r="AG40" t="s">
        <v>984</v>
      </c>
      <c r="AH40" t="s">
        <v>1013</v>
      </c>
      <c r="AI40" t="s">
        <v>1013</v>
      </c>
      <c r="AJ40" t="s">
        <v>988</v>
      </c>
      <c r="AK40" t="s">
        <v>989</v>
      </c>
      <c r="AL40" t="s">
        <v>990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12</v>
      </c>
      <c r="AS40">
        <v>0</v>
      </c>
      <c r="AT40">
        <v>7.56</v>
      </c>
      <c r="AU40">
        <v>0</v>
      </c>
      <c r="AV40">
        <v>0</v>
      </c>
      <c r="AW40">
        <v>0</v>
      </c>
      <c r="AX40">
        <v>1</v>
      </c>
      <c r="AY40">
        <v>8.5</v>
      </c>
      <c r="AZ40">
        <v>8.5</v>
      </c>
      <c r="BA40">
        <v>0</v>
      </c>
      <c r="BB40" t="s">
        <v>1014</v>
      </c>
      <c r="BC40">
        <v>5</v>
      </c>
      <c r="BD40">
        <v>45</v>
      </c>
      <c r="BE40">
        <v>39.120000000000005</v>
      </c>
      <c r="BF40">
        <v>5.8800000000000008</v>
      </c>
      <c r="BG40">
        <v>4.3466666666666667</v>
      </c>
    </row>
    <row r="41" spans="1:59" x14ac:dyDescent="0.25">
      <c r="A41" t="s">
        <v>154</v>
      </c>
      <c r="B41" t="s">
        <v>127</v>
      </c>
      <c r="C41" s="1">
        <v>45731</v>
      </c>
      <c r="D41">
        <v>0.54</v>
      </c>
      <c r="E41">
        <v>0</v>
      </c>
      <c r="F41">
        <v>2</v>
      </c>
      <c r="G41">
        <v>45731.215729166666</v>
      </c>
      <c r="H41">
        <v>45731.259421296294</v>
      </c>
      <c r="I41" t="s">
        <v>130</v>
      </c>
      <c r="J41" t="s">
        <v>983</v>
      </c>
      <c r="K41" t="s">
        <v>984</v>
      </c>
      <c r="L41" t="s">
        <v>1769</v>
      </c>
      <c r="M41" t="s">
        <v>1097</v>
      </c>
      <c r="N41">
        <v>45723.355057870373</v>
      </c>
      <c r="O41">
        <v>45731.21875</v>
      </c>
      <c r="P41">
        <v>45731.215729166666</v>
      </c>
      <c r="Q41">
        <v>45731.260416666664</v>
      </c>
      <c r="R41">
        <v>45731.261863425927</v>
      </c>
      <c r="S41" t="s">
        <v>984</v>
      </c>
      <c r="T41" t="s">
        <v>986</v>
      </c>
      <c r="U41">
        <v>1.1100000000000001</v>
      </c>
      <c r="V41">
        <v>1</v>
      </c>
      <c r="W41">
        <v>35.43</v>
      </c>
      <c r="X41">
        <v>17.54</v>
      </c>
      <c r="Y41">
        <v>17.899999999999999</v>
      </c>
      <c r="Z41">
        <v>0.68</v>
      </c>
      <c r="AA41">
        <v>6</v>
      </c>
      <c r="AB41" t="s">
        <v>1770</v>
      </c>
      <c r="AC41">
        <v>0</v>
      </c>
      <c r="AD41">
        <v>0</v>
      </c>
      <c r="AE41">
        <v>0</v>
      </c>
      <c r="AF41">
        <v>0</v>
      </c>
      <c r="AG41" t="s">
        <v>984</v>
      </c>
      <c r="AH41" t="s">
        <v>1013</v>
      </c>
      <c r="AI41" t="s">
        <v>1013</v>
      </c>
      <c r="AJ41" t="s">
        <v>988</v>
      </c>
      <c r="AK41" t="s">
        <v>989</v>
      </c>
      <c r="AL41" t="s">
        <v>990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2</v>
      </c>
      <c r="AS41">
        <v>0</v>
      </c>
      <c r="AT41">
        <v>0.54</v>
      </c>
      <c r="AU41">
        <v>0</v>
      </c>
      <c r="AV41">
        <v>0</v>
      </c>
      <c r="AW41">
        <v>0</v>
      </c>
      <c r="AX41">
        <v>1</v>
      </c>
      <c r="AY41">
        <v>1</v>
      </c>
      <c r="AZ41">
        <v>1</v>
      </c>
      <c r="BA41">
        <v>0</v>
      </c>
      <c r="BB41" t="s">
        <v>1014</v>
      </c>
      <c r="BC41">
        <v>5</v>
      </c>
      <c r="BD41">
        <v>45</v>
      </c>
      <c r="BE41">
        <v>39.120000000000005</v>
      </c>
      <c r="BF41">
        <v>5.8800000000000008</v>
      </c>
      <c r="BG41">
        <v>4.3466666666666667</v>
      </c>
    </row>
    <row r="42" spans="1:59" x14ac:dyDescent="0.25">
      <c r="A42" t="s">
        <v>211</v>
      </c>
      <c r="B42" t="s">
        <v>127</v>
      </c>
      <c r="C42" s="1">
        <v>45726</v>
      </c>
      <c r="D42">
        <v>8.25</v>
      </c>
      <c r="E42">
        <v>0</v>
      </c>
      <c r="F42">
        <v>12</v>
      </c>
      <c r="G42">
        <v>45726.226203703707</v>
      </c>
      <c r="H42">
        <v>45726.665370370371</v>
      </c>
      <c r="I42" t="s">
        <v>189</v>
      </c>
      <c r="J42" t="s">
        <v>983</v>
      </c>
      <c r="K42" t="s">
        <v>984</v>
      </c>
      <c r="L42" t="s">
        <v>1771</v>
      </c>
      <c r="M42" t="s">
        <v>1020</v>
      </c>
      <c r="N42">
        <v>45719.364016203705</v>
      </c>
      <c r="O42">
        <v>45726.229166666664</v>
      </c>
      <c r="P42">
        <v>45726.226203703707</v>
      </c>
      <c r="Q42">
        <v>45726.666666666664</v>
      </c>
      <c r="R42">
        <v>45726.66814814815</v>
      </c>
      <c r="S42" t="s">
        <v>984</v>
      </c>
      <c r="T42" t="s">
        <v>986</v>
      </c>
      <c r="U42">
        <v>10.61</v>
      </c>
      <c r="V42">
        <v>10.5</v>
      </c>
      <c r="W42">
        <v>139.97</v>
      </c>
      <c r="X42">
        <v>118.41</v>
      </c>
      <c r="Y42">
        <v>69.319999999999993</v>
      </c>
      <c r="Z42">
        <v>6.68</v>
      </c>
      <c r="AA42">
        <v>0</v>
      </c>
      <c r="AB42" t="s">
        <v>984</v>
      </c>
      <c r="AC42">
        <v>0</v>
      </c>
      <c r="AD42">
        <v>0</v>
      </c>
      <c r="AE42">
        <v>0</v>
      </c>
      <c r="AF42">
        <v>0</v>
      </c>
      <c r="AG42" t="s">
        <v>984</v>
      </c>
      <c r="AH42" t="s">
        <v>1021</v>
      </c>
      <c r="AI42" t="s">
        <v>1021</v>
      </c>
      <c r="AJ42" t="s">
        <v>988</v>
      </c>
      <c r="AK42" t="s">
        <v>989</v>
      </c>
      <c r="AL42" t="s">
        <v>990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12</v>
      </c>
      <c r="AS42">
        <v>0</v>
      </c>
      <c r="AT42">
        <v>8.25</v>
      </c>
      <c r="AU42">
        <v>0</v>
      </c>
      <c r="AV42">
        <v>0</v>
      </c>
      <c r="AW42">
        <v>0</v>
      </c>
      <c r="AX42">
        <v>1</v>
      </c>
      <c r="AY42">
        <v>10.5</v>
      </c>
      <c r="AZ42">
        <v>10.5</v>
      </c>
      <c r="BA42">
        <v>0</v>
      </c>
      <c r="BB42" t="s">
        <v>1022</v>
      </c>
    </row>
    <row r="43" spans="1:59" x14ac:dyDescent="0.25">
      <c r="A43" t="s">
        <v>211</v>
      </c>
      <c r="B43" t="s">
        <v>127</v>
      </c>
      <c r="C43" s="1">
        <v>45727</v>
      </c>
      <c r="D43">
        <v>8.5299999999999994</v>
      </c>
      <c r="E43">
        <v>0</v>
      </c>
      <c r="F43">
        <v>10</v>
      </c>
      <c r="G43">
        <v>45727.233946759261</v>
      </c>
      <c r="H43">
        <v>45727.668240740742</v>
      </c>
      <c r="I43" t="s">
        <v>189</v>
      </c>
      <c r="J43" t="s">
        <v>983</v>
      </c>
      <c r="K43" t="s">
        <v>984</v>
      </c>
      <c r="L43" t="s">
        <v>1772</v>
      </c>
      <c r="M43" t="s">
        <v>1020</v>
      </c>
      <c r="N43">
        <v>45719.364386574074</v>
      </c>
      <c r="O43">
        <v>45727.229166666664</v>
      </c>
      <c r="P43">
        <v>45727.233946759261</v>
      </c>
      <c r="Q43">
        <v>45727.666666666664</v>
      </c>
      <c r="R43">
        <v>45727.668344907404</v>
      </c>
      <c r="S43" t="s">
        <v>984</v>
      </c>
      <c r="T43" t="s">
        <v>986</v>
      </c>
      <c r="U43">
        <v>10.43</v>
      </c>
      <c r="V43">
        <v>10.5</v>
      </c>
      <c r="W43">
        <v>208.21</v>
      </c>
      <c r="X43">
        <v>189.08</v>
      </c>
      <c r="Y43">
        <v>67.19</v>
      </c>
      <c r="Z43">
        <v>5.51</v>
      </c>
      <c r="AA43">
        <v>0</v>
      </c>
      <c r="AB43" t="s">
        <v>984</v>
      </c>
      <c r="AC43">
        <v>0</v>
      </c>
      <c r="AD43">
        <v>0</v>
      </c>
      <c r="AE43">
        <v>0</v>
      </c>
      <c r="AF43">
        <v>0</v>
      </c>
      <c r="AG43" t="s">
        <v>984</v>
      </c>
      <c r="AH43" t="s">
        <v>1021</v>
      </c>
      <c r="AI43" t="s">
        <v>1021</v>
      </c>
      <c r="AJ43" t="s">
        <v>988</v>
      </c>
      <c r="AK43" t="s">
        <v>989</v>
      </c>
      <c r="AL43" t="s">
        <v>990</v>
      </c>
      <c r="AM43">
        <v>0</v>
      </c>
      <c r="AN43">
        <v>1</v>
      </c>
      <c r="AO43">
        <v>0</v>
      </c>
      <c r="AP43">
        <v>0</v>
      </c>
      <c r="AQ43">
        <v>0</v>
      </c>
      <c r="AR43">
        <v>9</v>
      </c>
      <c r="AS43">
        <v>0</v>
      </c>
      <c r="AT43">
        <v>8.5299999999999994</v>
      </c>
      <c r="AU43">
        <v>0</v>
      </c>
      <c r="AV43">
        <v>0</v>
      </c>
      <c r="AW43">
        <v>0</v>
      </c>
      <c r="AX43">
        <v>1</v>
      </c>
      <c r="AY43">
        <v>10.43</v>
      </c>
      <c r="AZ43">
        <v>10.43</v>
      </c>
      <c r="BA43">
        <v>0</v>
      </c>
      <c r="BB43" t="s">
        <v>1022</v>
      </c>
    </row>
    <row r="44" spans="1:59" x14ac:dyDescent="0.25">
      <c r="A44" t="s">
        <v>211</v>
      </c>
      <c r="B44" t="s">
        <v>127</v>
      </c>
      <c r="C44" s="1">
        <v>45728</v>
      </c>
      <c r="D44">
        <v>9.69</v>
      </c>
      <c r="E44">
        <v>0</v>
      </c>
      <c r="F44">
        <v>16</v>
      </c>
      <c r="G44">
        <v>45728.229189814818</v>
      </c>
      <c r="H44">
        <v>45728.668333333335</v>
      </c>
      <c r="I44" t="s">
        <v>189</v>
      </c>
      <c r="J44" t="s">
        <v>983</v>
      </c>
      <c r="K44" t="s">
        <v>984</v>
      </c>
      <c r="L44" t="s">
        <v>1773</v>
      </c>
      <c r="M44" t="s">
        <v>1020</v>
      </c>
      <c r="N44">
        <v>45719.364861111113</v>
      </c>
      <c r="O44">
        <v>45728.229166666664</v>
      </c>
      <c r="P44">
        <v>45728.229189814818</v>
      </c>
      <c r="Q44">
        <v>45728.666666666664</v>
      </c>
      <c r="R44">
        <v>45728.668333333335</v>
      </c>
      <c r="S44" t="s">
        <v>984</v>
      </c>
      <c r="T44" t="s">
        <v>986</v>
      </c>
      <c r="U44">
        <v>10.54</v>
      </c>
      <c r="V44">
        <v>10.5</v>
      </c>
      <c r="W44">
        <v>175.81</v>
      </c>
      <c r="X44">
        <v>148.93</v>
      </c>
      <c r="Y44">
        <v>72.8</v>
      </c>
      <c r="Z44">
        <v>5.27</v>
      </c>
      <c r="AA44">
        <v>0</v>
      </c>
      <c r="AB44" t="s">
        <v>984</v>
      </c>
      <c r="AC44">
        <v>0</v>
      </c>
      <c r="AD44">
        <v>0</v>
      </c>
      <c r="AE44">
        <v>0</v>
      </c>
      <c r="AF44">
        <v>0</v>
      </c>
      <c r="AG44" t="s">
        <v>984</v>
      </c>
      <c r="AH44" t="s">
        <v>1021</v>
      </c>
      <c r="AI44" t="s">
        <v>1021</v>
      </c>
      <c r="AJ44" t="s">
        <v>988</v>
      </c>
      <c r="AK44" t="s">
        <v>989</v>
      </c>
      <c r="AL44" t="s">
        <v>990</v>
      </c>
      <c r="AM44">
        <v>0</v>
      </c>
      <c r="AN44">
        <v>2</v>
      </c>
      <c r="AO44">
        <v>0</v>
      </c>
      <c r="AP44">
        <v>0</v>
      </c>
      <c r="AQ44">
        <v>0</v>
      </c>
      <c r="AR44">
        <v>14</v>
      </c>
      <c r="AS44">
        <v>0</v>
      </c>
      <c r="AT44">
        <v>9.69</v>
      </c>
      <c r="AU44">
        <v>0</v>
      </c>
      <c r="AV44">
        <v>0</v>
      </c>
      <c r="AW44">
        <v>0</v>
      </c>
      <c r="AX44">
        <v>1</v>
      </c>
      <c r="AY44">
        <v>10.5</v>
      </c>
      <c r="AZ44">
        <v>10.5</v>
      </c>
      <c r="BA44">
        <v>0</v>
      </c>
      <c r="BB44" t="s">
        <v>1022</v>
      </c>
    </row>
    <row r="45" spans="1:59" x14ac:dyDescent="0.25">
      <c r="A45" t="s">
        <v>211</v>
      </c>
      <c r="B45" t="s">
        <v>127</v>
      </c>
      <c r="C45" s="1">
        <v>45729</v>
      </c>
      <c r="D45">
        <v>9.49</v>
      </c>
      <c r="E45">
        <v>0</v>
      </c>
      <c r="F45">
        <v>13</v>
      </c>
      <c r="G45">
        <v>45729.197314814817</v>
      </c>
      <c r="H45">
        <v>45729.63689814815</v>
      </c>
      <c r="I45" t="s">
        <v>189</v>
      </c>
      <c r="J45" t="s">
        <v>983</v>
      </c>
      <c r="K45" t="s">
        <v>984</v>
      </c>
      <c r="L45" t="s">
        <v>1774</v>
      </c>
      <c r="M45" t="s">
        <v>1020</v>
      </c>
      <c r="N45">
        <v>45721.34171296296</v>
      </c>
      <c r="O45">
        <v>45729.197916666664</v>
      </c>
      <c r="P45">
        <v>45729.197314814817</v>
      </c>
      <c r="Q45">
        <v>45729.635416666664</v>
      </c>
      <c r="R45">
        <v>45729.636932870373</v>
      </c>
      <c r="S45" t="s">
        <v>984</v>
      </c>
      <c r="T45" t="s">
        <v>986</v>
      </c>
      <c r="U45">
        <v>10.55</v>
      </c>
      <c r="V45">
        <v>10.5</v>
      </c>
      <c r="W45">
        <v>201.08</v>
      </c>
      <c r="X45">
        <v>157.5</v>
      </c>
      <c r="Y45">
        <v>90.91</v>
      </c>
      <c r="Z45">
        <v>5.93</v>
      </c>
      <c r="AA45">
        <v>0</v>
      </c>
      <c r="AB45" t="s">
        <v>984</v>
      </c>
      <c r="AC45">
        <v>0</v>
      </c>
      <c r="AD45">
        <v>0</v>
      </c>
      <c r="AE45">
        <v>0</v>
      </c>
      <c r="AF45">
        <v>0</v>
      </c>
      <c r="AG45" t="s">
        <v>984</v>
      </c>
      <c r="AH45" t="s">
        <v>1021</v>
      </c>
      <c r="AI45" t="s">
        <v>1021</v>
      </c>
      <c r="AJ45" t="s">
        <v>988</v>
      </c>
      <c r="AK45" t="s">
        <v>989</v>
      </c>
      <c r="AL45" t="s">
        <v>990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13</v>
      </c>
      <c r="AS45">
        <v>0</v>
      </c>
      <c r="AT45">
        <v>9.49</v>
      </c>
      <c r="AU45">
        <v>0</v>
      </c>
      <c r="AV45">
        <v>0</v>
      </c>
      <c r="AW45">
        <v>0</v>
      </c>
      <c r="AX45">
        <v>1</v>
      </c>
      <c r="AY45">
        <v>10.5</v>
      </c>
      <c r="AZ45">
        <v>10.5</v>
      </c>
      <c r="BA45">
        <v>0</v>
      </c>
      <c r="BB45" t="s">
        <v>1022</v>
      </c>
    </row>
    <row r="46" spans="1:59" x14ac:dyDescent="0.25">
      <c r="A46" t="s">
        <v>211</v>
      </c>
      <c r="B46" t="s">
        <v>127</v>
      </c>
      <c r="C46" s="1">
        <v>45730</v>
      </c>
      <c r="D46">
        <v>10.09</v>
      </c>
      <c r="E46">
        <v>0</v>
      </c>
      <c r="F46">
        <v>16</v>
      </c>
      <c r="G46">
        <v>45730.197534722225</v>
      </c>
      <c r="H46">
        <v>45730.641643518517</v>
      </c>
      <c r="I46" t="s">
        <v>189</v>
      </c>
      <c r="J46" t="s">
        <v>983</v>
      </c>
      <c r="K46" t="s">
        <v>984</v>
      </c>
      <c r="L46" t="s">
        <v>1775</v>
      </c>
      <c r="M46" t="s">
        <v>1020</v>
      </c>
      <c r="N46">
        <v>45722.485023148147</v>
      </c>
      <c r="O46">
        <v>45730.197916666664</v>
      </c>
      <c r="P46">
        <v>45730.197534722225</v>
      </c>
      <c r="Q46">
        <v>45730.635416666664</v>
      </c>
      <c r="R46">
        <v>45730.641747685186</v>
      </c>
      <c r="S46" t="s">
        <v>984</v>
      </c>
      <c r="T46" t="s">
        <v>986</v>
      </c>
      <c r="U46">
        <v>10.66</v>
      </c>
      <c r="V46">
        <v>10.5</v>
      </c>
      <c r="W46">
        <v>156.47999999999999</v>
      </c>
      <c r="X46">
        <v>146.29</v>
      </c>
      <c r="Y46">
        <v>62.35</v>
      </c>
      <c r="Z46">
        <v>5.04</v>
      </c>
      <c r="AA46">
        <v>0.82</v>
      </c>
      <c r="AB46" t="s">
        <v>1776</v>
      </c>
      <c r="AC46">
        <v>0</v>
      </c>
      <c r="AD46">
        <v>0</v>
      </c>
      <c r="AE46">
        <v>0</v>
      </c>
      <c r="AF46">
        <v>0</v>
      </c>
      <c r="AG46" t="s">
        <v>984</v>
      </c>
      <c r="AH46" t="s">
        <v>1021</v>
      </c>
      <c r="AI46" t="s">
        <v>1021</v>
      </c>
      <c r="AJ46" t="s">
        <v>988</v>
      </c>
      <c r="AK46" t="s">
        <v>989</v>
      </c>
      <c r="AL46" t="s">
        <v>990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16</v>
      </c>
      <c r="AS46">
        <v>0</v>
      </c>
      <c r="AT46">
        <v>10.09</v>
      </c>
      <c r="AU46">
        <v>0</v>
      </c>
      <c r="AV46">
        <v>0</v>
      </c>
      <c r="AW46">
        <v>0</v>
      </c>
      <c r="AX46">
        <v>1</v>
      </c>
      <c r="AY46">
        <v>10.5</v>
      </c>
      <c r="AZ46">
        <v>10.5</v>
      </c>
      <c r="BA46">
        <v>0</v>
      </c>
      <c r="BB46" t="s">
        <v>1022</v>
      </c>
    </row>
    <row r="47" spans="1:59" x14ac:dyDescent="0.25">
      <c r="A47" t="s">
        <v>283</v>
      </c>
      <c r="B47" t="s">
        <v>127</v>
      </c>
      <c r="C47" s="1">
        <v>45726</v>
      </c>
      <c r="D47">
        <v>8.23</v>
      </c>
      <c r="E47">
        <v>0</v>
      </c>
      <c r="F47">
        <v>14</v>
      </c>
      <c r="G47">
        <v>45726.288564814815</v>
      </c>
      <c r="H47">
        <v>45726.675324074073</v>
      </c>
      <c r="I47" t="s">
        <v>197</v>
      </c>
      <c r="J47" t="s">
        <v>983</v>
      </c>
      <c r="K47" t="s">
        <v>984</v>
      </c>
      <c r="L47" t="s">
        <v>1777</v>
      </c>
      <c r="M47" t="s">
        <v>1023</v>
      </c>
      <c r="N47">
        <v>45719.364085648151</v>
      </c>
      <c r="O47">
        <v>45726.28125</v>
      </c>
      <c r="P47">
        <v>45726.278333333335</v>
      </c>
      <c r="Q47">
        <v>45726.677083333336</v>
      </c>
      <c r="R47">
        <v>45726.678576388891</v>
      </c>
      <c r="S47" t="s">
        <v>984</v>
      </c>
      <c r="T47" t="s">
        <v>986</v>
      </c>
      <c r="U47">
        <v>9.61</v>
      </c>
      <c r="V47">
        <v>9.5</v>
      </c>
      <c r="W47">
        <v>195.27</v>
      </c>
      <c r="X47">
        <v>160.35</v>
      </c>
      <c r="Y47">
        <v>84.41</v>
      </c>
      <c r="Z47">
        <v>5.15</v>
      </c>
      <c r="AA47">
        <v>0</v>
      </c>
      <c r="AB47" t="s">
        <v>984</v>
      </c>
      <c r="AC47">
        <v>0</v>
      </c>
      <c r="AD47">
        <v>0</v>
      </c>
      <c r="AE47">
        <v>0</v>
      </c>
      <c r="AF47">
        <v>0</v>
      </c>
      <c r="AG47" t="s">
        <v>984</v>
      </c>
      <c r="AH47" t="s">
        <v>1024</v>
      </c>
      <c r="AI47" t="s">
        <v>1024</v>
      </c>
      <c r="AJ47" t="s">
        <v>988</v>
      </c>
      <c r="AK47" t="s">
        <v>989</v>
      </c>
      <c r="AL47" t="s">
        <v>990</v>
      </c>
      <c r="AM47">
        <v>0</v>
      </c>
      <c r="AN47">
        <v>1</v>
      </c>
      <c r="AO47">
        <v>0</v>
      </c>
      <c r="AP47">
        <v>0</v>
      </c>
      <c r="AQ47">
        <v>0</v>
      </c>
      <c r="AR47">
        <v>13</v>
      </c>
      <c r="AS47">
        <v>0</v>
      </c>
      <c r="AT47">
        <v>8.23</v>
      </c>
      <c r="AU47">
        <v>0</v>
      </c>
      <c r="AV47">
        <v>0</v>
      </c>
      <c r="AW47">
        <v>0</v>
      </c>
      <c r="AX47">
        <v>1</v>
      </c>
      <c r="AY47">
        <v>9.5</v>
      </c>
      <c r="AZ47">
        <v>9.5</v>
      </c>
      <c r="BA47">
        <v>0</v>
      </c>
      <c r="BB47" t="s">
        <v>1025</v>
      </c>
    </row>
    <row r="48" spans="1:59" x14ac:dyDescent="0.25">
      <c r="A48" t="s">
        <v>283</v>
      </c>
      <c r="B48" t="s">
        <v>127</v>
      </c>
      <c r="C48" s="1">
        <v>45727</v>
      </c>
      <c r="D48">
        <v>7.71</v>
      </c>
      <c r="E48">
        <v>0</v>
      </c>
      <c r="F48">
        <v>10</v>
      </c>
      <c r="G48">
        <v>45727.297708333332</v>
      </c>
      <c r="H48">
        <v>45727.677442129629</v>
      </c>
      <c r="I48" t="s">
        <v>197</v>
      </c>
      <c r="J48" t="s">
        <v>983</v>
      </c>
      <c r="K48" t="s">
        <v>984</v>
      </c>
      <c r="L48" t="s">
        <v>1778</v>
      </c>
      <c r="M48" t="s">
        <v>1023</v>
      </c>
      <c r="N48">
        <v>45719.364444444444</v>
      </c>
      <c r="O48">
        <v>45727.28125</v>
      </c>
      <c r="P48">
        <v>45727.277858796297</v>
      </c>
      <c r="Q48">
        <v>45727.677083333336</v>
      </c>
      <c r="R48">
        <v>45727.678576388891</v>
      </c>
      <c r="S48" t="s">
        <v>984</v>
      </c>
      <c r="T48" t="s">
        <v>986</v>
      </c>
      <c r="U48">
        <v>9.6199999999999992</v>
      </c>
      <c r="V48">
        <v>9.5</v>
      </c>
      <c r="W48">
        <v>177.84</v>
      </c>
      <c r="X48">
        <v>129.83000000000001</v>
      </c>
      <c r="Y48">
        <v>90.33</v>
      </c>
      <c r="Z48">
        <v>5.64</v>
      </c>
      <c r="AA48">
        <v>10.75</v>
      </c>
      <c r="AB48" t="s">
        <v>1779</v>
      </c>
      <c r="AC48">
        <v>0</v>
      </c>
      <c r="AD48">
        <v>0</v>
      </c>
      <c r="AE48">
        <v>0</v>
      </c>
      <c r="AF48">
        <v>0</v>
      </c>
      <c r="AG48" t="s">
        <v>984</v>
      </c>
      <c r="AH48" t="s">
        <v>1024</v>
      </c>
      <c r="AI48" t="s">
        <v>1024</v>
      </c>
      <c r="AJ48" t="s">
        <v>988</v>
      </c>
      <c r="AK48" t="s">
        <v>989</v>
      </c>
      <c r="AL48" t="s">
        <v>990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10</v>
      </c>
      <c r="AS48">
        <v>0</v>
      </c>
      <c r="AT48">
        <v>7.71</v>
      </c>
      <c r="AU48">
        <v>0</v>
      </c>
      <c r="AV48">
        <v>0</v>
      </c>
      <c r="AW48">
        <v>0</v>
      </c>
      <c r="AX48">
        <v>1</v>
      </c>
      <c r="AY48">
        <v>9.5</v>
      </c>
      <c r="AZ48">
        <v>9.5</v>
      </c>
      <c r="BA48">
        <v>0</v>
      </c>
      <c r="BB48" t="s">
        <v>1025</v>
      </c>
    </row>
    <row r="49" spans="1:54" x14ac:dyDescent="0.25">
      <c r="A49" t="s">
        <v>227</v>
      </c>
      <c r="B49" t="s">
        <v>127</v>
      </c>
      <c r="C49" s="1">
        <v>45726</v>
      </c>
      <c r="D49">
        <v>8.92</v>
      </c>
      <c r="E49">
        <v>0</v>
      </c>
      <c r="F49">
        <v>9</v>
      </c>
      <c r="G49">
        <v>45726.236226851855</v>
      </c>
      <c r="H49">
        <v>45726.668217592596</v>
      </c>
      <c r="I49" t="s">
        <v>197</v>
      </c>
      <c r="J49" t="s">
        <v>983</v>
      </c>
      <c r="K49" t="s">
        <v>984</v>
      </c>
      <c r="L49" t="s">
        <v>1780</v>
      </c>
      <c r="M49" t="s">
        <v>984</v>
      </c>
      <c r="N49">
        <v>45726.231342592589</v>
      </c>
      <c r="O49">
        <v>45726.239583333336</v>
      </c>
      <c r="P49">
        <v>45726.236226851855</v>
      </c>
      <c r="Q49">
        <v>45726.666666666664</v>
      </c>
      <c r="R49">
        <v>45726.668252314812</v>
      </c>
      <c r="S49" t="s">
        <v>984</v>
      </c>
      <c r="T49" t="s">
        <v>986</v>
      </c>
      <c r="U49">
        <v>10.37</v>
      </c>
      <c r="V49">
        <v>10.25</v>
      </c>
      <c r="W49">
        <v>441.53</v>
      </c>
      <c r="X49">
        <v>388.06</v>
      </c>
      <c r="Y49">
        <v>262.16000000000003</v>
      </c>
      <c r="Z49">
        <v>6.71</v>
      </c>
      <c r="AA49">
        <v>11.53</v>
      </c>
      <c r="AB49" t="s">
        <v>984</v>
      </c>
      <c r="AC49">
        <v>0</v>
      </c>
      <c r="AD49">
        <v>0</v>
      </c>
      <c r="AE49">
        <v>0</v>
      </c>
      <c r="AF49">
        <v>0</v>
      </c>
      <c r="AG49" t="s">
        <v>984</v>
      </c>
      <c r="AH49" t="s">
        <v>996</v>
      </c>
      <c r="AI49" t="s">
        <v>996</v>
      </c>
      <c r="AJ49" t="s">
        <v>988</v>
      </c>
      <c r="AK49" t="s">
        <v>989</v>
      </c>
      <c r="AL49" t="s">
        <v>990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9</v>
      </c>
      <c r="AS49">
        <v>0</v>
      </c>
      <c r="AT49">
        <v>8.92</v>
      </c>
      <c r="AU49">
        <v>0</v>
      </c>
      <c r="AV49">
        <v>0</v>
      </c>
      <c r="AW49">
        <v>0</v>
      </c>
      <c r="AX49">
        <v>1</v>
      </c>
      <c r="AY49">
        <v>10.25</v>
      </c>
      <c r="AZ49">
        <v>10.25</v>
      </c>
      <c r="BA49">
        <v>0</v>
      </c>
      <c r="BB49" t="s">
        <v>1027</v>
      </c>
    </row>
    <row r="50" spans="1:54" x14ac:dyDescent="0.25">
      <c r="A50" t="s">
        <v>227</v>
      </c>
      <c r="B50" t="s">
        <v>127</v>
      </c>
      <c r="C50" s="1">
        <v>45727</v>
      </c>
      <c r="D50">
        <v>8.23</v>
      </c>
      <c r="E50">
        <v>0</v>
      </c>
      <c r="F50">
        <v>14</v>
      </c>
      <c r="G50">
        <v>45727.226724537039</v>
      </c>
      <c r="H50">
        <v>45727.667557870373</v>
      </c>
      <c r="I50" t="s">
        <v>197</v>
      </c>
      <c r="J50" t="s">
        <v>983</v>
      </c>
      <c r="K50" t="s">
        <v>984</v>
      </c>
      <c r="L50" t="s">
        <v>1781</v>
      </c>
      <c r="M50" t="s">
        <v>1070</v>
      </c>
      <c r="N50">
        <v>45719.364386574074</v>
      </c>
      <c r="O50">
        <v>45727.229166666664</v>
      </c>
      <c r="P50">
        <v>45727.226111111115</v>
      </c>
      <c r="Q50">
        <v>45727.666666666664</v>
      </c>
      <c r="R50">
        <v>45727.668333333335</v>
      </c>
      <c r="S50" t="s">
        <v>984</v>
      </c>
      <c r="T50" t="s">
        <v>986</v>
      </c>
      <c r="U50">
        <v>10.61</v>
      </c>
      <c r="V50">
        <v>10.5</v>
      </c>
      <c r="W50">
        <v>366.46</v>
      </c>
      <c r="X50">
        <v>256.98</v>
      </c>
      <c r="Y50">
        <v>223.65</v>
      </c>
      <c r="Z50">
        <v>6.66</v>
      </c>
      <c r="AA50">
        <v>0</v>
      </c>
      <c r="AB50" t="s">
        <v>984</v>
      </c>
      <c r="AC50">
        <v>0</v>
      </c>
      <c r="AD50">
        <v>0</v>
      </c>
      <c r="AE50">
        <v>0</v>
      </c>
      <c r="AF50">
        <v>0</v>
      </c>
      <c r="AG50" t="s">
        <v>984</v>
      </c>
      <c r="AH50" t="s">
        <v>996</v>
      </c>
      <c r="AI50" t="s">
        <v>996</v>
      </c>
      <c r="AJ50" t="s">
        <v>988</v>
      </c>
      <c r="AK50" t="s">
        <v>989</v>
      </c>
      <c r="AL50" t="s">
        <v>990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14</v>
      </c>
      <c r="AS50">
        <v>0</v>
      </c>
      <c r="AT50">
        <v>8.23</v>
      </c>
      <c r="AU50">
        <v>0</v>
      </c>
      <c r="AV50">
        <v>0</v>
      </c>
      <c r="AW50">
        <v>0</v>
      </c>
      <c r="AX50">
        <v>1</v>
      </c>
      <c r="AY50">
        <v>10.5</v>
      </c>
      <c r="AZ50">
        <v>10.5</v>
      </c>
      <c r="BA50">
        <v>0</v>
      </c>
      <c r="BB50" t="s">
        <v>1027</v>
      </c>
    </row>
    <row r="51" spans="1:54" x14ac:dyDescent="0.25">
      <c r="A51" t="s">
        <v>141</v>
      </c>
      <c r="B51" t="s">
        <v>127</v>
      </c>
      <c r="C51" s="1">
        <v>45726</v>
      </c>
      <c r="D51">
        <v>6.99</v>
      </c>
      <c r="E51">
        <v>0</v>
      </c>
      <c r="F51">
        <v>7</v>
      </c>
      <c r="G51">
        <v>45726.288298611114</v>
      </c>
      <c r="H51">
        <v>45726.645289351851</v>
      </c>
      <c r="I51" t="s">
        <v>142</v>
      </c>
      <c r="J51" t="s">
        <v>983</v>
      </c>
      <c r="K51" t="s">
        <v>984</v>
      </c>
      <c r="L51" t="s">
        <v>1782</v>
      </c>
      <c r="M51" t="s">
        <v>1042</v>
      </c>
      <c r="N51">
        <v>45719.364085648151</v>
      </c>
      <c r="O51">
        <v>45726.291666666664</v>
      </c>
      <c r="P51">
        <v>45726.288298611114</v>
      </c>
      <c r="Q51">
        <v>45726.645833333336</v>
      </c>
      <c r="R51">
        <v>45726.645312499997</v>
      </c>
      <c r="S51" t="s">
        <v>984</v>
      </c>
      <c r="T51" t="s">
        <v>986</v>
      </c>
      <c r="U51">
        <v>8.57</v>
      </c>
      <c r="V51">
        <v>8.5</v>
      </c>
      <c r="W51">
        <v>224.68</v>
      </c>
      <c r="X51">
        <v>198.06</v>
      </c>
      <c r="Y51">
        <v>52.35</v>
      </c>
      <c r="Z51">
        <v>5.17</v>
      </c>
      <c r="AA51">
        <v>0</v>
      </c>
      <c r="AB51" t="s">
        <v>984</v>
      </c>
      <c r="AC51">
        <v>0</v>
      </c>
      <c r="AD51">
        <v>0</v>
      </c>
      <c r="AE51">
        <v>0</v>
      </c>
      <c r="AF51">
        <v>0</v>
      </c>
      <c r="AG51" t="s">
        <v>984</v>
      </c>
      <c r="AH51" t="s">
        <v>1008</v>
      </c>
      <c r="AI51" t="s">
        <v>1008</v>
      </c>
      <c r="AJ51" t="s">
        <v>988</v>
      </c>
      <c r="AK51" t="s">
        <v>989</v>
      </c>
      <c r="AL51" t="s">
        <v>990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7</v>
      </c>
      <c r="AS51">
        <v>0</v>
      </c>
      <c r="AT51">
        <v>6.99</v>
      </c>
      <c r="AU51">
        <v>0</v>
      </c>
      <c r="AV51">
        <v>0</v>
      </c>
      <c r="AW51">
        <v>0</v>
      </c>
      <c r="AX51">
        <v>1</v>
      </c>
      <c r="AY51">
        <v>8.5</v>
      </c>
      <c r="AZ51">
        <v>8.5</v>
      </c>
      <c r="BA51">
        <v>0</v>
      </c>
      <c r="BB51" t="s">
        <v>1030</v>
      </c>
    </row>
    <row r="52" spans="1:54" x14ac:dyDescent="0.25">
      <c r="A52" t="s">
        <v>141</v>
      </c>
      <c r="B52" t="s">
        <v>127</v>
      </c>
      <c r="C52" s="1">
        <v>45727</v>
      </c>
      <c r="D52">
        <v>7.95</v>
      </c>
      <c r="E52">
        <v>0</v>
      </c>
      <c r="F52">
        <v>10</v>
      </c>
      <c r="G52">
        <v>45727.298796296294</v>
      </c>
      <c r="H52">
        <v>45727.656655092593</v>
      </c>
      <c r="I52" t="s">
        <v>142</v>
      </c>
      <c r="J52" t="s">
        <v>983</v>
      </c>
      <c r="K52" t="s">
        <v>984</v>
      </c>
      <c r="L52" t="s">
        <v>1783</v>
      </c>
      <c r="M52" t="s">
        <v>1048</v>
      </c>
      <c r="N52">
        <v>45719.36445601852</v>
      </c>
      <c r="O52">
        <v>45727.302083333336</v>
      </c>
      <c r="P52">
        <v>45727.298668981479</v>
      </c>
      <c r="Q52">
        <v>45727.65625</v>
      </c>
      <c r="R52">
        <v>45727.656678240739</v>
      </c>
      <c r="S52" t="s">
        <v>984</v>
      </c>
      <c r="T52" t="s">
        <v>986</v>
      </c>
      <c r="U52">
        <v>8.59</v>
      </c>
      <c r="V52">
        <v>8.5</v>
      </c>
      <c r="W52">
        <v>229.48</v>
      </c>
      <c r="X52">
        <v>213.94</v>
      </c>
      <c r="Y52">
        <v>79.42</v>
      </c>
      <c r="Z52">
        <v>5.23</v>
      </c>
      <c r="AA52">
        <v>0</v>
      </c>
      <c r="AB52" t="s">
        <v>984</v>
      </c>
      <c r="AC52">
        <v>0</v>
      </c>
      <c r="AD52">
        <v>0</v>
      </c>
      <c r="AE52">
        <v>0</v>
      </c>
      <c r="AF52">
        <v>0</v>
      </c>
      <c r="AG52" t="s">
        <v>984</v>
      </c>
      <c r="AH52" t="s">
        <v>1032</v>
      </c>
      <c r="AI52" t="s">
        <v>1032</v>
      </c>
      <c r="AJ52" t="s">
        <v>988</v>
      </c>
      <c r="AK52" t="s">
        <v>989</v>
      </c>
      <c r="AL52" t="s">
        <v>990</v>
      </c>
      <c r="AM52">
        <v>0</v>
      </c>
      <c r="AN52">
        <v>1</v>
      </c>
      <c r="AO52">
        <v>0</v>
      </c>
      <c r="AP52">
        <v>0</v>
      </c>
      <c r="AQ52">
        <v>0</v>
      </c>
      <c r="AR52">
        <v>9</v>
      </c>
      <c r="AS52">
        <v>0</v>
      </c>
      <c r="AT52">
        <v>7.95</v>
      </c>
      <c r="AU52">
        <v>0</v>
      </c>
      <c r="AV52">
        <v>0</v>
      </c>
      <c r="AW52">
        <v>0</v>
      </c>
      <c r="AX52">
        <v>1</v>
      </c>
      <c r="AY52">
        <v>8.5</v>
      </c>
      <c r="AZ52">
        <v>8.5</v>
      </c>
      <c r="BA52">
        <v>0</v>
      </c>
      <c r="BB52" t="s">
        <v>1030</v>
      </c>
    </row>
    <row r="53" spans="1:54" x14ac:dyDescent="0.25">
      <c r="A53" t="s">
        <v>141</v>
      </c>
      <c r="B53" t="s">
        <v>127</v>
      </c>
      <c r="C53" s="1">
        <v>45728</v>
      </c>
      <c r="D53">
        <v>7.29</v>
      </c>
      <c r="E53">
        <v>0</v>
      </c>
      <c r="F53">
        <v>11</v>
      </c>
      <c r="G53">
        <v>45728.288275462961</v>
      </c>
      <c r="H53">
        <v>45728.647777777776</v>
      </c>
      <c r="I53" t="s">
        <v>142</v>
      </c>
      <c r="J53" t="s">
        <v>983</v>
      </c>
      <c r="K53" t="s">
        <v>984</v>
      </c>
      <c r="L53" t="s">
        <v>1784</v>
      </c>
      <c r="M53" t="s">
        <v>1042</v>
      </c>
      <c r="N53">
        <v>45719.364895833336</v>
      </c>
      <c r="O53">
        <v>45728.291666666664</v>
      </c>
      <c r="P53">
        <v>45728.288275462961</v>
      </c>
      <c r="Q53">
        <v>45728.645833333336</v>
      </c>
      <c r="R53">
        <v>45728.647881944446</v>
      </c>
      <c r="S53" t="s">
        <v>984</v>
      </c>
      <c r="T53" t="s">
        <v>986</v>
      </c>
      <c r="U53">
        <v>8.6300000000000008</v>
      </c>
      <c r="V53">
        <v>8.5</v>
      </c>
      <c r="W53">
        <v>200.37</v>
      </c>
      <c r="X53">
        <v>158.84</v>
      </c>
      <c r="Y53">
        <v>81.7</v>
      </c>
      <c r="Z53">
        <v>4.8600000000000003</v>
      </c>
      <c r="AA53">
        <v>0</v>
      </c>
      <c r="AB53" t="s">
        <v>984</v>
      </c>
      <c r="AC53">
        <v>0</v>
      </c>
      <c r="AD53">
        <v>0</v>
      </c>
      <c r="AE53">
        <v>0</v>
      </c>
      <c r="AF53">
        <v>0</v>
      </c>
      <c r="AG53" t="s">
        <v>984</v>
      </c>
      <c r="AH53" t="s">
        <v>1032</v>
      </c>
      <c r="AI53" t="s">
        <v>1032</v>
      </c>
      <c r="AJ53" t="s">
        <v>988</v>
      </c>
      <c r="AK53" t="s">
        <v>989</v>
      </c>
      <c r="AL53" t="s">
        <v>990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11</v>
      </c>
      <c r="AS53">
        <v>0</v>
      </c>
      <c r="AT53">
        <v>7.29</v>
      </c>
      <c r="AU53">
        <v>0</v>
      </c>
      <c r="AV53">
        <v>0</v>
      </c>
      <c r="AW53">
        <v>0</v>
      </c>
      <c r="AX53">
        <v>1</v>
      </c>
      <c r="AY53">
        <v>8.5</v>
      </c>
      <c r="AZ53">
        <v>8.5</v>
      </c>
      <c r="BA53">
        <v>0</v>
      </c>
      <c r="BB53" t="s">
        <v>1030</v>
      </c>
    </row>
    <row r="54" spans="1:54" x14ac:dyDescent="0.25">
      <c r="A54" t="s">
        <v>141</v>
      </c>
      <c r="B54" t="s">
        <v>127</v>
      </c>
      <c r="C54" s="1">
        <v>45729</v>
      </c>
      <c r="D54">
        <v>6.95</v>
      </c>
      <c r="E54">
        <v>0</v>
      </c>
      <c r="F54">
        <v>9</v>
      </c>
      <c r="G54">
        <v>45729.579930555556</v>
      </c>
      <c r="H54">
        <v>45730.001388888886</v>
      </c>
      <c r="I54" t="s">
        <v>142</v>
      </c>
      <c r="J54" t="s">
        <v>983</v>
      </c>
      <c r="K54" t="s">
        <v>984</v>
      </c>
      <c r="L54" t="s">
        <v>1785</v>
      </c>
      <c r="M54" t="s">
        <v>1000</v>
      </c>
      <c r="N54">
        <v>45721.341817129629</v>
      </c>
      <c r="O54">
        <v>45729.583333333336</v>
      </c>
      <c r="P54">
        <v>45729.579930555556</v>
      </c>
      <c r="Q54">
        <v>45730</v>
      </c>
      <c r="R54">
        <v>45730.001423611109</v>
      </c>
      <c r="S54" t="s">
        <v>984</v>
      </c>
      <c r="T54" t="s">
        <v>986</v>
      </c>
      <c r="U54">
        <v>10.119999999999999</v>
      </c>
      <c r="V54">
        <v>10</v>
      </c>
      <c r="W54">
        <v>274.39</v>
      </c>
      <c r="X54">
        <v>212.4</v>
      </c>
      <c r="Y54">
        <v>80.099999999999994</v>
      </c>
      <c r="Z54">
        <v>4.76</v>
      </c>
      <c r="AA54">
        <v>0</v>
      </c>
      <c r="AB54" t="s">
        <v>984</v>
      </c>
      <c r="AC54">
        <v>0</v>
      </c>
      <c r="AD54">
        <v>0</v>
      </c>
      <c r="AE54">
        <v>0</v>
      </c>
      <c r="AF54">
        <v>0</v>
      </c>
      <c r="AG54" t="s">
        <v>984</v>
      </c>
      <c r="AH54" t="s">
        <v>998</v>
      </c>
      <c r="AI54" t="s">
        <v>998</v>
      </c>
      <c r="AJ54" t="s">
        <v>988</v>
      </c>
      <c r="AK54" t="s">
        <v>989</v>
      </c>
      <c r="AL54" t="s">
        <v>990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9</v>
      </c>
      <c r="AS54">
        <v>0</v>
      </c>
      <c r="AT54">
        <v>6.95</v>
      </c>
      <c r="AU54">
        <v>0</v>
      </c>
      <c r="AV54">
        <v>0</v>
      </c>
      <c r="AW54">
        <v>0</v>
      </c>
      <c r="AX54">
        <v>1</v>
      </c>
      <c r="AY54">
        <v>10</v>
      </c>
      <c r="AZ54">
        <v>10</v>
      </c>
      <c r="BA54">
        <v>0</v>
      </c>
      <c r="BB54" t="s">
        <v>1030</v>
      </c>
    </row>
    <row r="55" spans="1:54" x14ac:dyDescent="0.25">
      <c r="A55" t="s">
        <v>212</v>
      </c>
      <c r="B55" t="s">
        <v>127</v>
      </c>
      <c r="C55" s="1">
        <v>45726</v>
      </c>
      <c r="D55">
        <v>9.27</v>
      </c>
      <c r="E55">
        <v>0</v>
      </c>
      <c r="F55">
        <v>8</v>
      </c>
      <c r="G55">
        <v>45726.583796296298</v>
      </c>
      <c r="H55">
        <v>45727.019467592596</v>
      </c>
      <c r="I55" t="s">
        <v>199</v>
      </c>
      <c r="J55" t="s">
        <v>983</v>
      </c>
      <c r="K55" t="s">
        <v>984</v>
      </c>
      <c r="L55" t="s">
        <v>1786</v>
      </c>
      <c r="M55" t="s">
        <v>1034</v>
      </c>
      <c r="N55">
        <v>45719.364131944443</v>
      </c>
      <c r="O55">
        <v>45726.583333333336</v>
      </c>
      <c r="P55">
        <v>45726.583796296298</v>
      </c>
      <c r="Q55">
        <v>45727</v>
      </c>
      <c r="R55">
        <v>45727.019513888888</v>
      </c>
      <c r="S55" t="s">
        <v>984</v>
      </c>
      <c r="T55" t="s">
        <v>986</v>
      </c>
      <c r="U55">
        <v>10.46</v>
      </c>
      <c r="V55">
        <v>10</v>
      </c>
      <c r="W55">
        <v>268.13</v>
      </c>
      <c r="X55">
        <v>234.41</v>
      </c>
      <c r="Y55">
        <v>127.4</v>
      </c>
      <c r="Z55">
        <v>6.8</v>
      </c>
      <c r="AA55">
        <v>0</v>
      </c>
      <c r="AB55" t="s">
        <v>984</v>
      </c>
      <c r="AC55">
        <v>0</v>
      </c>
      <c r="AD55">
        <v>0</v>
      </c>
      <c r="AE55">
        <v>0</v>
      </c>
      <c r="AF55">
        <v>0</v>
      </c>
      <c r="AG55" t="s">
        <v>984</v>
      </c>
      <c r="AH55" t="s">
        <v>1035</v>
      </c>
      <c r="AI55" t="s">
        <v>1035</v>
      </c>
      <c r="AJ55" t="s">
        <v>988</v>
      </c>
      <c r="AK55" t="s">
        <v>989</v>
      </c>
      <c r="AL55" t="s">
        <v>990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8</v>
      </c>
      <c r="AS55">
        <v>0</v>
      </c>
      <c r="AT55">
        <v>9.27</v>
      </c>
      <c r="AU55">
        <v>0</v>
      </c>
      <c r="AV55">
        <v>0</v>
      </c>
      <c r="AW55">
        <v>0</v>
      </c>
      <c r="AX55">
        <v>1</v>
      </c>
      <c r="AY55">
        <v>10</v>
      </c>
      <c r="AZ55">
        <v>10</v>
      </c>
      <c r="BA55">
        <v>0</v>
      </c>
      <c r="BB55" t="s">
        <v>1036</v>
      </c>
    </row>
    <row r="56" spans="1:54" x14ac:dyDescent="0.25">
      <c r="A56" t="s">
        <v>212</v>
      </c>
      <c r="B56" t="s">
        <v>127</v>
      </c>
      <c r="C56" s="1">
        <v>45727</v>
      </c>
      <c r="D56">
        <v>10.37</v>
      </c>
      <c r="E56">
        <v>0</v>
      </c>
      <c r="F56">
        <v>13</v>
      </c>
      <c r="G56">
        <v>45727.583229166667</v>
      </c>
      <c r="H56">
        <v>45728.051388888889</v>
      </c>
      <c r="I56" t="s">
        <v>199</v>
      </c>
      <c r="J56" t="s">
        <v>983</v>
      </c>
      <c r="K56" t="s">
        <v>984</v>
      </c>
      <c r="L56" t="s">
        <v>1787</v>
      </c>
      <c r="M56" t="s">
        <v>1034</v>
      </c>
      <c r="N56">
        <v>45719.364490740743</v>
      </c>
      <c r="O56">
        <v>45727.583333333336</v>
      </c>
      <c r="P56">
        <v>45727.583229166667</v>
      </c>
      <c r="Q56">
        <v>45728</v>
      </c>
      <c r="R56">
        <v>45728.051458333335</v>
      </c>
      <c r="S56" t="s">
        <v>984</v>
      </c>
      <c r="T56" t="s">
        <v>986</v>
      </c>
      <c r="U56">
        <v>11.24</v>
      </c>
      <c r="V56">
        <v>10</v>
      </c>
      <c r="W56">
        <v>250.84</v>
      </c>
      <c r="X56">
        <v>240.86</v>
      </c>
      <c r="Y56">
        <v>110.53</v>
      </c>
      <c r="Z56">
        <v>6.86</v>
      </c>
      <c r="AA56">
        <v>0</v>
      </c>
      <c r="AB56" t="s">
        <v>984</v>
      </c>
      <c r="AC56">
        <v>0</v>
      </c>
      <c r="AD56">
        <v>0</v>
      </c>
      <c r="AE56">
        <v>0</v>
      </c>
      <c r="AF56">
        <v>0</v>
      </c>
      <c r="AG56" t="s">
        <v>984</v>
      </c>
      <c r="AH56" t="s">
        <v>1035</v>
      </c>
      <c r="AI56" t="s">
        <v>1035</v>
      </c>
      <c r="AJ56" t="s">
        <v>988</v>
      </c>
      <c r="AK56" t="s">
        <v>989</v>
      </c>
      <c r="AL56" t="s">
        <v>990</v>
      </c>
      <c r="AM56">
        <v>0</v>
      </c>
      <c r="AN56">
        <v>2</v>
      </c>
      <c r="AO56">
        <v>0</v>
      </c>
      <c r="AP56">
        <v>0</v>
      </c>
      <c r="AQ56">
        <v>0</v>
      </c>
      <c r="AR56">
        <v>11</v>
      </c>
      <c r="AS56">
        <v>0</v>
      </c>
      <c r="AT56">
        <v>10.37</v>
      </c>
      <c r="AU56">
        <v>0</v>
      </c>
      <c r="AV56">
        <v>0</v>
      </c>
      <c r="AW56">
        <v>0</v>
      </c>
      <c r="AX56">
        <v>1</v>
      </c>
      <c r="AY56">
        <v>10</v>
      </c>
      <c r="AZ56">
        <v>10</v>
      </c>
      <c r="BA56">
        <v>0</v>
      </c>
      <c r="BB56" t="s">
        <v>1036</v>
      </c>
    </row>
    <row r="57" spans="1:54" x14ac:dyDescent="0.25">
      <c r="A57" t="s">
        <v>212</v>
      </c>
      <c r="B57" t="s">
        <v>127</v>
      </c>
      <c r="C57" s="1">
        <v>45729</v>
      </c>
      <c r="D57">
        <v>10.18</v>
      </c>
      <c r="E57">
        <v>0</v>
      </c>
      <c r="F57">
        <v>6</v>
      </c>
      <c r="G57">
        <v>45729.583796296298</v>
      </c>
      <c r="H57">
        <v>45730.043749999997</v>
      </c>
      <c r="I57" t="s">
        <v>199</v>
      </c>
      <c r="J57" t="s">
        <v>983</v>
      </c>
      <c r="K57" t="s">
        <v>984</v>
      </c>
      <c r="L57" t="s">
        <v>1788</v>
      </c>
      <c r="M57" t="s">
        <v>1034</v>
      </c>
      <c r="N57">
        <v>45721.341817129629</v>
      </c>
      <c r="O57">
        <v>45729.583333333336</v>
      </c>
      <c r="P57">
        <v>45729.583796296298</v>
      </c>
      <c r="Q57">
        <v>45730</v>
      </c>
      <c r="R57">
        <v>45730.04383101852</v>
      </c>
      <c r="S57" t="s">
        <v>984</v>
      </c>
      <c r="T57" t="s">
        <v>986</v>
      </c>
      <c r="U57">
        <v>11.04</v>
      </c>
      <c r="V57">
        <v>10</v>
      </c>
      <c r="W57">
        <v>211.76</v>
      </c>
      <c r="X57">
        <v>184.64</v>
      </c>
      <c r="Y57">
        <v>113.83</v>
      </c>
      <c r="Z57">
        <v>7.66</v>
      </c>
      <c r="AA57">
        <v>2.78</v>
      </c>
      <c r="AB57" t="s">
        <v>984</v>
      </c>
      <c r="AC57">
        <v>0</v>
      </c>
      <c r="AD57">
        <v>0</v>
      </c>
      <c r="AE57">
        <v>0</v>
      </c>
      <c r="AF57">
        <v>0</v>
      </c>
      <c r="AG57" t="s">
        <v>984</v>
      </c>
      <c r="AH57" t="s">
        <v>1035</v>
      </c>
      <c r="AI57" t="s">
        <v>1035</v>
      </c>
      <c r="AJ57" t="s">
        <v>988</v>
      </c>
      <c r="AK57" t="s">
        <v>989</v>
      </c>
      <c r="AL57" t="s">
        <v>990</v>
      </c>
      <c r="AM57">
        <v>0</v>
      </c>
      <c r="AN57">
        <v>3</v>
      </c>
      <c r="AO57">
        <v>0</v>
      </c>
      <c r="AP57">
        <v>0</v>
      </c>
      <c r="AQ57">
        <v>0</v>
      </c>
      <c r="AR57">
        <v>3</v>
      </c>
      <c r="AS57">
        <v>0</v>
      </c>
      <c r="AT57">
        <v>10.18</v>
      </c>
      <c r="AU57">
        <v>0</v>
      </c>
      <c r="AV57">
        <v>0</v>
      </c>
      <c r="AW57">
        <v>0</v>
      </c>
      <c r="AX57">
        <v>1</v>
      </c>
      <c r="AY57">
        <v>10</v>
      </c>
      <c r="AZ57">
        <v>10</v>
      </c>
      <c r="BA57">
        <v>0</v>
      </c>
      <c r="BB57" t="s">
        <v>1036</v>
      </c>
    </row>
    <row r="58" spans="1:54" x14ac:dyDescent="0.25">
      <c r="A58" t="s">
        <v>212</v>
      </c>
      <c r="B58" t="s">
        <v>127</v>
      </c>
      <c r="C58" s="1">
        <v>45732</v>
      </c>
      <c r="D58">
        <v>5.5</v>
      </c>
      <c r="E58">
        <v>0</v>
      </c>
      <c r="F58">
        <v>6</v>
      </c>
      <c r="G58">
        <v>45732.676793981482</v>
      </c>
      <c r="H58">
        <v>45733.011874999997</v>
      </c>
      <c r="I58" t="s">
        <v>199</v>
      </c>
      <c r="J58" t="s">
        <v>983</v>
      </c>
      <c r="K58" t="s">
        <v>984</v>
      </c>
      <c r="L58" t="s">
        <v>1789</v>
      </c>
      <c r="M58" t="s">
        <v>1034</v>
      </c>
      <c r="N58">
        <v>45727.594212962962</v>
      </c>
      <c r="O58">
        <v>45732.677083333336</v>
      </c>
      <c r="P58">
        <v>45732.676793981482</v>
      </c>
      <c r="Q58">
        <v>45733.010416666664</v>
      </c>
      <c r="R58">
        <v>45733.011886574073</v>
      </c>
      <c r="S58" t="s">
        <v>984</v>
      </c>
      <c r="T58" t="s">
        <v>986</v>
      </c>
      <c r="U58">
        <v>8.0399999999999991</v>
      </c>
      <c r="V58">
        <v>8</v>
      </c>
      <c r="W58">
        <v>258.06</v>
      </c>
      <c r="X58">
        <v>215.8</v>
      </c>
      <c r="Y58">
        <v>125.33</v>
      </c>
      <c r="Z58">
        <v>5.95</v>
      </c>
      <c r="AA58">
        <v>0.5</v>
      </c>
      <c r="AB58" t="s">
        <v>984</v>
      </c>
      <c r="AC58">
        <v>0</v>
      </c>
      <c r="AD58">
        <v>0</v>
      </c>
      <c r="AE58">
        <v>0</v>
      </c>
      <c r="AF58">
        <v>0</v>
      </c>
      <c r="AG58" t="s">
        <v>984</v>
      </c>
      <c r="AH58" t="s">
        <v>1035</v>
      </c>
      <c r="AI58" t="s">
        <v>1035</v>
      </c>
      <c r="AJ58" t="s">
        <v>988</v>
      </c>
      <c r="AK58" t="s">
        <v>989</v>
      </c>
      <c r="AL58" t="s">
        <v>990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6</v>
      </c>
      <c r="AS58">
        <v>0</v>
      </c>
      <c r="AT58">
        <v>5.5</v>
      </c>
      <c r="AU58">
        <v>0</v>
      </c>
      <c r="AV58">
        <v>0</v>
      </c>
      <c r="AW58">
        <v>0</v>
      </c>
      <c r="AX58">
        <v>1</v>
      </c>
      <c r="AY58">
        <v>8</v>
      </c>
      <c r="AZ58">
        <v>8</v>
      </c>
      <c r="BA58">
        <v>0</v>
      </c>
      <c r="BB58" t="s">
        <v>1036</v>
      </c>
    </row>
    <row r="59" spans="1:54" x14ac:dyDescent="0.25">
      <c r="A59" t="s">
        <v>151</v>
      </c>
      <c r="B59" t="s">
        <v>127</v>
      </c>
      <c r="C59" s="1">
        <v>45726</v>
      </c>
      <c r="D59">
        <v>7.42</v>
      </c>
      <c r="E59">
        <v>0</v>
      </c>
      <c r="F59">
        <v>11</v>
      </c>
      <c r="G59">
        <v>45726.289050925923</v>
      </c>
      <c r="H59">
        <v>45726.634259259263</v>
      </c>
      <c r="I59" t="s">
        <v>152</v>
      </c>
      <c r="J59" t="s">
        <v>983</v>
      </c>
      <c r="K59" t="s">
        <v>984</v>
      </c>
      <c r="L59" t="s">
        <v>1790</v>
      </c>
      <c r="M59" t="s">
        <v>1031</v>
      </c>
      <c r="N59">
        <v>45719.364085648151</v>
      </c>
      <c r="O59">
        <v>45726.291666666664</v>
      </c>
      <c r="P59">
        <v>45726.289050925923</v>
      </c>
      <c r="Q59">
        <v>45726.645833333336</v>
      </c>
      <c r="R59">
        <v>45726.647291666668</v>
      </c>
      <c r="S59" t="s">
        <v>984</v>
      </c>
      <c r="T59" t="s">
        <v>986</v>
      </c>
      <c r="U59">
        <v>8.6</v>
      </c>
      <c r="V59">
        <v>8.5</v>
      </c>
      <c r="W59">
        <v>228.5</v>
      </c>
      <c r="X59">
        <v>200.98</v>
      </c>
      <c r="Y59">
        <v>53.16</v>
      </c>
      <c r="Z59">
        <v>3.49</v>
      </c>
      <c r="AA59">
        <v>0</v>
      </c>
      <c r="AB59" t="s">
        <v>984</v>
      </c>
      <c r="AC59">
        <v>0</v>
      </c>
      <c r="AD59">
        <v>0</v>
      </c>
      <c r="AE59">
        <v>0</v>
      </c>
      <c r="AF59">
        <v>0</v>
      </c>
      <c r="AG59" t="s">
        <v>984</v>
      </c>
      <c r="AH59" t="s">
        <v>1039</v>
      </c>
      <c r="AI59" t="s">
        <v>1039</v>
      </c>
      <c r="AJ59" t="s">
        <v>988</v>
      </c>
      <c r="AK59" t="s">
        <v>989</v>
      </c>
      <c r="AL59" t="s">
        <v>990</v>
      </c>
      <c r="AM59">
        <v>0</v>
      </c>
      <c r="AN59">
        <v>2</v>
      </c>
      <c r="AO59">
        <v>0</v>
      </c>
      <c r="AP59">
        <v>0</v>
      </c>
      <c r="AQ59">
        <v>0</v>
      </c>
      <c r="AR59">
        <v>9</v>
      </c>
      <c r="AS59">
        <v>0</v>
      </c>
      <c r="AT59">
        <v>7.42</v>
      </c>
      <c r="AU59">
        <v>0</v>
      </c>
      <c r="AV59">
        <v>0</v>
      </c>
      <c r="AW59">
        <v>0</v>
      </c>
      <c r="AX59">
        <v>1</v>
      </c>
      <c r="AY59">
        <v>8.5</v>
      </c>
      <c r="AZ59">
        <v>8.5</v>
      </c>
      <c r="BA59">
        <v>0</v>
      </c>
      <c r="BB59" t="s">
        <v>1040</v>
      </c>
    </row>
    <row r="60" spans="1:54" x14ac:dyDescent="0.25">
      <c r="A60" t="s">
        <v>151</v>
      </c>
      <c r="B60" t="s">
        <v>127</v>
      </c>
      <c r="C60" s="1">
        <v>45728</v>
      </c>
      <c r="D60">
        <v>10.78</v>
      </c>
      <c r="E60">
        <v>0</v>
      </c>
      <c r="F60">
        <v>13</v>
      </c>
      <c r="G60">
        <v>45728.247118055559</v>
      </c>
      <c r="H60">
        <v>45728.713229166664</v>
      </c>
      <c r="I60" t="s">
        <v>152</v>
      </c>
      <c r="J60" t="s">
        <v>983</v>
      </c>
      <c r="K60" t="s">
        <v>984</v>
      </c>
      <c r="L60" t="s">
        <v>1791</v>
      </c>
      <c r="M60" t="s">
        <v>1038</v>
      </c>
      <c r="N60">
        <v>45719.364872685182</v>
      </c>
      <c r="O60">
        <v>45728.25</v>
      </c>
      <c r="P60">
        <v>45728.247118055559</v>
      </c>
      <c r="Q60">
        <v>45728.6875</v>
      </c>
      <c r="R60">
        <v>45728.713263888887</v>
      </c>
      <c r="S60" t="s">
        <v>984</v>
      </c>
      <c r="T60" t="s">
        <v>986</v>
      </c>
      <c r="U60">
        <v>11.19</v>
      </c>
      <c r="V60">
        <v>10.5</v>
      </c>
      <c r="W60">
        <v>245.83</v>
      </c>
      <c r="X60">
        <v>227.61</v>
      </c>
      <c r="Y60">
        <v>83.7</v>
      </c>
      <c r="Z60">
        <v>5.25</v>
      </c>
      <c r="AA60">
        <v>22.75</v>
      </c>
      <c r="AB60" t="s">
        <v>984</v>
      </c>
      <c r="AC60">
        <v>0</v>
      </c>
      <c r="AD60">
        <v>0</v>
      </c>
      <c r="AE60">
        <v>0</v>
      </c>
      <c r="AF60">
        <v>0</v>
      </c>
      <c r="AG60" t="s">
        <v>984</v>
      </c>
      <c r="AH60" t="s">
        <v>1039</v>
      </c>
      <c r="AI60" t="s">
        <v>1039</v>
      </c>
      <c r="AJ60" t="s">
        <v>988</v>
      </c>
      <c r="AK60" t="s">
        <v>989</v>
      </c>
      <c r="AL60" t="s">
        <v>990</v>
      </c>
      <c r="AM60">
        <v>0</v>
      </c>
      <c r="AN60">
        <v>2</v>
      </c>
      <c r="AO60">
        <v>0</v>
      </c>
      <c r="AP60">
        <v>0</v>
      </c>
      <c r="AQ60">
        <v>0</v>
      </c>
      <c r="AR60">
        <v>11</v>
      </c>
      <c r="AS60">
        <v>0</v>
      </c>
      <c r="AT60">
        <v>10.78</v>
      </c>
      <c r="AU60">
        <v>0</v>
      </c>
      <c r="AV60">
        <v>0</v>
      </c>
      <c r="AW60">
        <v>0</v>
      </c>
      <c r="AX60">
        <v>1</v>
      </c>
      <c r="AY60">
        <v>10.5</v>
      </c>
      <c r="AZ60">
        <v>10.5</v>
      </c>
      <c r="BA60">
        <v>0</v>
      </c>
      <c r="BB60" t="s">
        <v>1040</v>
      </c>
    </row>
    <row r="61" spans="1:54" x14ac:dyDescent="0.25">
      <c r="A61" t="s">
        <v>151</v>
      </c>
      <c r="B61" t="s">
        <v>127</v>
      </c>
      <c r="C61" s="1">
        <v>45729</v>
      </c>
      <c r="D61">
        <v>9.76</v>
      </c>
      <c r="E61">
        <v>0</v>
      </c>
      <c r="F61">
        <v>9</v>
      </c>
      <c r="G61">
        <v>45729.247037037036</v>
      </c>
      <c r="H61">
        <v>45729.675543981481</v>
      </c>
      <c r="I61" t="s">
        <v>152</v>
      </c>
      <c r="J61" t="s">
        <v>983</v>
      </c>
      <c r="K61" t="s">
        <v>984</v>
      </c>
      <c r="L61" t="s">
        <v>1792</v>
      </c>
      <c r="M61" t="s">
        <v>1038</v>
      </c>
      <c r="N61">
        <v>45721.341736111113</v>
      </c>
      <c r="O61">
        <v>45729.25</v>
      </c>
      <c r="P61">
        <v>45729.247037037036</v>
      </c>
      <c r="Q61">
        <v>45729.6875</v>
      </c>
      <c r="R61">
        <v>45729.675613425927</v>
      </c>
      <c r="S61" t="s">
        <v>984</v>
      </c>
      <c r="T61" t="s">
        <v>986</v>
      </c>
      <c r="U61">
        <v>10.29</v>
      </c>
      <c r="V61">
        <v>10.5</v>
      </c>
      <c r="W61">
        <v>256.05</v>
      </c>
      <c r="X61">
        <v>231.04</v>
      </c>
      <c r="Y61">
        <v>102</v>
      </c>
      <c r="Z61">
        <v>6.37</v>
      </c>
      <c r="AA61">
        <v>11.33</v>
      </c>
      <c r="AB61" t="s">
        <v>1793</v>
      </c>
      <c r="AC61">
        <v>0</v>
      </c>
      <c r="AD61">
        <v>0</v>
      </c>
      <c r="AE61">
        <v>0</v>
      </c>
      <c r="AF61">
        <v>0</v>
      </c>
      <c r="AG61" t="s">
        <v>984</v>
      </c>
      <c r="AH61" t="s">
        <v>1039</v>
      </c>
      <c r="AI61" t="s">
        <v>1039</v>
      </c>
      <c r="AJ61" t="s">
        <v>988</v>
      </c>
      <c r="AK61" t="s">
        <v>989</v>
      </c>
      <c r="AL61" t="s">
        <v>990</v>
      </c>
      <c r="AM61">
        <v>0</v>
      </c>
      <c r="AN61">
        <v>1</v>
      </c>
      <c r="AO61">
        <v>0</v>
      </c>
      <c r="AP61">
        <v>0</v>
      </c>
      <c r="AQ61">
        <v>0</v>
      </c>
      <c r="AR61">
        <v>8</v>
      </c>
      <c r="AS61">
        <v>0</v>
      </c>
      <c r="AT61">
        <v>9.76</v>
      </c>
      <c r="AU61">
        <v>0</v>
      </c>
      <c r="AV61">
        <v>0</v>
      </c>
      <c r="AW61">
        <v>0</v>
      </c>
      <c r="AX61">
        <v>1</v>
      </c>
      <c r="AY61">
        <v>10.29</v>
      </c>
      <c r="AZ61">
        <v>10.29</v>
      </c>
      <c r="BA61">
        <v>0</v>
      </c>
      <c r="BB61" t="s">
        <v>1040</v>
      </c>
    </row>
    <row r="62" spans="1:54" x14ac:dyDescent="0.25">
      <c r="A62" t="s">
        <v>151</v>
      </c>
      <c r="B62" t="s">
        <v>127</v>
      </c>
      <c r="C62" s="1">
        <v>45730</v>
      </c>
      <c r="D62">
        <v>9.7200000000000006</v>
      </c>
      <c r="E62">
        <v>0</v>
      </c>
      <c r="F62">
        <v>13</v>
      </c>
      <c r="G62">
        <v>45730.247534722221</v>
      </c>
      <c r="H62">
        <v>45730.688877314817</v>
      </c>
      <c r="I62" t="s">
        <v>152</v>
      </c>
      <c r="J62" t="s">
        <v>983</v>
      </c>
      <c r="K62" t="s">
        <v>984</v>
      </c>
      <c r="L62" t="s">
        <v>1794</v>
      </c>
      <c r="M62" t="s">
        <v>1038</v>
      </c>
      <c r="N62">
        <v>45722.485034722224</v>
      </c>
      <c r="O62">
        <v>45730.25</v>
      </c>
      <c r="P62">
        <v>45730.247534722221</v>
      </c>
      <c r="Q62">
        <v>45730.6875</v>
      </c>
      <c r="R62">
        <v>45730.688946759263</v>
      </c>
      <c r="S62" t="s">
        <v>984</v>
      </c>
      <c r="T62" t="s">
        <v>986</v>
      </c>
      <c r="U62">
        <v>10.59</v>
      </c>
      <c r="V62">
        <v>10.5</v>
      </c>
      <c r="W62">
        <v>191.16</v>
      </c>
      <c r="X62">
        <v>168.27</v>
      </c>
      <c r="Y62">
        <v>82.68</v>
      </c>
      <c r="Z62">
        <v>5.78</v>
      </c>
      <c r="AA62">
        <v>0</v>
      </c>
      <c r="AB62" t="s">
        <v>984</v>
      </c>
      <c r="AC62">
        <v>0</v>
      </c>
      <c r="AD62">
        <v>0</v>
      </c>
      <c r="AE62">
        <v>0</v>
      </c>
      <c r="AF62">
        <v>0</v>
      </c>
      <c r="AG62" t="s">
        <v>984</v>
      </c>
      <c r="AH62" t="s">
        <v>1039</v>
      </c>
      <c r="AI62" t="s">
        <v>1039</v>
      </c>
      <c r="AJ62" t="s">
        <v>988</v>
      </c>
      <c r="AK62" t="s">
        <v>989</v>
      </c>
      <c r="AL62" t="s">
        <v>990</v>
      </c>
      <c r="AM62">
        <v>0</v>
      </c>
      <c r="AN62">
        <v>1</v>
      </c>
      <c r="AO62">
        <v>0</v>
      </c>
      <c r="AP62">
        <v>0</v>
      </c>
      <c r="AQ62">
        <v>0</v>
      </c>
      <c r="AR62">
        <v>12</v>
      </c>
      <c r="AS62">
        <v>0</v>
      </c>
      <c r="AT62">
        <v>9.7200000000000006</v>
      </c>
      <c r="AU62">
        <v>0</v>
      </c>
      <c r="AV62">
        <v>0</v>
      </c>
      <c r="AW62">
        <v>0</v>
      </c>
      <c r="AX62">
        <v>1</v>
      </c>
      <c r="AY62">
        <v>10.5</v>
      </c>
      <c r="AZ62">
        <v>10.5</v>
      </c>
      <c r="BA62">
        <v>0</v>
      </c>
      <c r="BB62" t="s">
        <v>1040</v>
      </c>
    </row>
    <row r="63" spans="1:54" x14ac:dyDescent="0.25">
      <c r="A63" t="s">
        <v>298</v>
      </c>
      <c r="B63" t="s">
        <v>127</v>
      </c>
      <c r="C63" s="1">
        <v>45726</v>
      </c>
      <c r="D63">
        <v>9.89</v>
      </c>
      <c r="E63">
        <v>0</v>
      </c>
      <c r="F63">
        <v>18</v>
      </c>
      <c r="G63">
        <v>45726.279675925929</v>
      </c>
      <c r="H63">
        <v>45726.720208333332</v>
      </c>
      <c r="I63" t="s">
        <v>142</v>
      </c>
      <c r="J63" t="s">
        <v>983</v>
      </c>
      <c r="K63" t="s">
        <v>984</v>
      </c>
      <c r="L63" t="s">
        <v>1795</v>
      </c>
      <c r="M63" t="s">
        <v>1038</v>
      </c>
      <c r="N63">
        <v>45719.364085648151</v>
      </c>
      <c r="O63">
        <v>45726.28125</v>
      </c>
      <c r="P63">
        <v>45726.279675925929</v>
      </c>
      <c r="Q63">
        <v>45726.71875</v>
      </c>
      <c r="R63">
        <v>45726.720219907409</v>
      </c>
      <c r="S63" t="s">
        <v>984</v>
      </c>
      <c r="T63" t="s">
        <v>986</v>
      </c>
      <c r="U63">
        <v>10.57</v>
      </c>
      <c r="V63">
        <v>10.5</v>
      </c>
      <c r="W63">
        <v>221.8</v>
      </c>
      <c r="X63">
        <v>195.61</v>
      </c>
      <c r="Y63">
        <v>103.73</v>
      </c>
      <c r="Z63">
        <v>5.83</v>
      </c>
      <c r="AA63">
        <v>0</v>
      </c>
      <c r="AB63" t="s">
        <v>984</v>
      </c>
      <c r="AC63">
        <v>0</v>
      </c>
      <c r="AD63">
        <v>0</v>
      </c>
      <c r="AE63">
        <v>0</v>
      </c>
      <c r="AF63">
        <v>0</v>
      </c>
      <c r="AG63" t="s">
        <v>984</v>
      </c>
      <c r="AH63" t="s">
        <v>998</v>
      </c>
      <c r="AI63" t="s">
        <v>998</v>
      </c>
      <c r="AJ63" t="s">
        <v>988</v>
      </c>
      <c r="AK63" t="s">
        <v>989</v>
      </c>
      <c r="AL63" t="s">
        <v>990</v>
      </c>
      <c r="AM63">
        <v>0</v>
      </c>
      <c r="AN63">
        <v>2</v>
      </c>
      <c r="AO63">
        <v>0</v>
      </c>
      <c r="AP63">
        <v>0</v>
      </c>
      <c r="AQ63">
        <v>0</v>
      </c>
      <c r="AR63">
        <v>16</v>
      </c>
      <c r="AS63">
        <v>0</v>
      </c>
      <c r="AT63">
        <v>9.89</v>
      </c>
      <c r="AU63">
        <v>0</v>
      </c>
      <c r="AV63">
        <v>0</v>
      </c>
      <c r="AW63">
        <v>0</v>
      </c>
      <c r="AX63">
        <v>1</v>
      </c>
      <c r="AY63">
        <v>10.5</v>
      </c>
      <c r="AZ63">
        <v>10.5</v>
      </c>
      <c r="BA63">
        <v>0</v>
      </c>
      <c r="BB63" t="s">
        <v>1043</v>
      </c>
    </row>
    <row r="64" spans="1:54" x14ac:dyDescent="0.25">
      <c r="A64" t="s">
        <v>298</v>
      </c>
      <c r="B64" t="s">
        <v>127</v>
      </c>
      <c r="C64" s="1">
        <v>45732</v>
      </c>
      <c r="D64">
        <v>6.6</v>
      </c>
      <c r="E64">
        <v>0</v>
      </c>
      <c r="F64">
        <v>11</v>
      </c>
      <c r="G64">
        <v>45732.248078703706</v>
      </c>
      <c r="H64">
        <v>45732.584733796299</v>
      </c>
      <c r="I64" t="s">
        <v>142</v>
      </c>
      <c r="J64" t="s">
        <v>983</v>
      </c>
      <c r="K64" t="s">
        <v>984</v>
      </c>
      <c r="L64" t="s">
        <v>1796</v>
      </c>
      <c r="M64" t="s">
        <v>1042</v>
      </c>
      <c r="N64">
        <v>45727.594212962962</v>
      </c>
      <c r="O64">
        <v>45732.25</v>
      </c>
      <c r="P64">
        <v>45732.248078703706</v>
      </c>
      <c r="Q64">
        <v>45732.583333333336</v>
      </c>
      <c r="R64">
        <v>45732.584814814814</v>
      </c>
      <c r="S64" t="s">
        <v>984</v>
      </c>
      <c r="T64" t="s">
        <v>986</v>
      </c>
      <c r="U64">
        <v>8.08</v>
      </c>
      <c r="V64">
        <v>8</v>
      </c>
      <c r="W64">
        <v>113.6</v>
      </c>
      <c r="X64">
        <v>100.58</v>
      </c>
      <c r="Y64">
        <v>72.73</v>
      </c>
      <c r="Z64">
        <v>5.98</v>
      </c>
      <c r="AA64">
        <v>0</v>
      </c>
      <c r="AB64" t="s">
        <v>984</v>
      </c>
      <c r="AC64">
        <v>0</v>
      </c>
      <c r="AD64">
        <v>0</v>
      </c>
      <c r="AE64">
        <v>0</v>
      </c>
      <c r="AF64">
        <v>0</v>
      </c>
      <c r="AG64" t="s">
        <v>984</v>
      </c>
      <c r="AH64" t="s">
        <v>1008</v>
      </c>
      <c r="AI64" t="s">
        <v>1008</v>
      </c>
      <c r="AJ64" t="s">
        <v>988</v>
      </c>
      <c r="AK64" t="s">
        <v>989</v>
      </c>
      <c r="AL64" t="s">
        <v>990</v>
      </c>
      <c r="AM64">
        <v>0</v>
      </c>
      <c r="AN64">
        <v>1</v>
      </c>
      <c r="AO64">
        <v>0</v>
      </c>
      <c r="AP64">
        <v>0</v>
      </c>
      <c r="AQ64">
        <v>0</v>
      </c>
      <c r="AR64">
        <v>10</v>
      </c>
      <c r="AS64">
        <v>0</v>
      </c>
      <c r="AT64">
        <v>6.6</v>
      </c>
      <c r="AU64">
        <v>0</v>
      </c>
      <c r="AV64">
        <v>0</v>
      </c>
      <c r="AW64">
        <v>0</v>
      </c>
      <c r="AX64">
        <v>1</v>
      </c>
      <c r="AY64">
        <v>8</v>
      </c>
      <c r="AZ64">
        <v>8</v>
      </c>
      <c r="BA64">
        <v>0</v>
      </c>
      <c r="BB64" t="s">
        <v>1043</v>
      </c>
    </row>
    <row r="65" spans="1:54" x14ac:dyDescent="0.25">
      <c r="A65" t="s">
        <v>230</v>
      </c>
      <c r="B65" t="s">
        <v>127</v>
      </c>
      <c r="C65" s="1">
        <v>45729</v>
      </c>
      <c r="D65">
        <v>7.69</v>
      </c>
      <c r="E65">
        <v>0</v>
      </c>
      <c r="F65">
        <v>6</v>
      </c>
      <c r="G65">
        <v>45729.539247685185</v>
      </c>
      <c r="H65">
        <v>45729.943414351852</v>
      </c>
      <c r="I65" t="s">
        <v>156</v>
      </c>
      <c r="J65" t="s">
        <v>983</v>
      </c>
      <c r="K65" t="s">
        <v>984</v>
      </c>
      <c r="L65" t="s">
        <v>1797</v>
      </c>
      <c r="M65" t="s">
        <v>1045</v>
      </c>
      <c r="N65">
        <v>45721.341817129629</v>
      </c>
      <c r="O65">
        <v>45729.541666666664</v>
      </c>
      <c r="P65">
        <v>45729.539247685185</v>
      </c>
      <c r="Q65">
        <v>45729.958333333336</v>
      </c>
      <c r="R65">
        <v>45729.959814814814</v>
      </c>
      <c r="S65" t="s">
        <v>984</v>
      </c>
      <c r="T65" t="s">
        <v>986</v>
      </c>
      <c r="U65">
        <v>10.09</v>
      </c>
      <c r="V65">
        <v>10</v>
      </c>
      <c r="W65">
        <v>241.1</v>
      </c>
      <c r="X65">
        <v>219.02</v>
      </c>
      <c r="Y65">
        <v>81.62</v>
      </c>
      <c r="Z65">
        <v>6.26</v>
      </c>
      <c r="AA65">
        <v>1.77</v>
      </c>
      <c r="AB65" t="s">
        <v>1798</v>
      </c>
      <c r="AC65">
        <v>0</v>
      </c>
      <c r="AD65">
        <v>0</v>
      </c>
      <c r="AE65">
        <v>0</v>
      </c>
      <c r="AF65">
        <v>0</v>
      </c>
      <c r="AG65" t="s">
        <v>984</v>
      </c>
      <c r="AH65" t="s">
        <v>1046</v>
      </c>
      <c r="AI65" t="s">
        <v>1046</v>
      </c>
      <c r="AJ65" t="s">
        <v>988</v>
      </c>
      <c r="AK65" t="s">
        <v>989</v>
      </c>
      <c r="AL65" t="s">
        <v>990</v>
      </c>
      <c r="AM65">
        <v>0</v>
      </c>
      <c r="AN65">
        <v>1</v>
      </c>
      <c r="AO65">
        <v>0</v>
      </c>
      <c r="AP65">
        <v>0</v>
      </c>
      <c r="AQ65">
        <v>0</v>
      </c>
      <c r="AR65">
        <v>5</v>
      </c>
      <c r="AS65">
        <v>0</v>
      </c>
      <c r="AT65">
        <v>7.69</v>
      </c>
      <c r="AU65">
        <v>0</v>
      </c>
      <c r="AV65">
        <v>0</v>
      </c>
      <c r="AW65">
        <v>0</v>
      </c>
      <c r="AX65">
        <v>1</v>
      </c>
      <c r="AY65">
        <v>10</v>
      </c>
      <c r="AZ65">
        <v>10</v>
      </c>
      <c r="BA65">
        <v>0</v>
      </c>
      <c r="BB65" t="s">
        <v>1047</v>
      </c>
    </row>
    <row r="66" spans="1:54" x14ac:dyDescent="0.25">
      <c r="A66" t="s">
        <v>230</v>
      </c>
      <c r="B66" t="s">
        <v>127</v>
      </c>
      <c r="C66" s="1">
        <v>45730</v>
      </c>
      <c r="D66">
        <v>9.6999999999999993</v>
      </c>
      <c r="E66">
        <v>0</v>
      </c>
      <c r="F66">
        <v>14</v>
      </c>
      <c r="G66">
        <v>45730.579930555556</v>
      </c>
      <c r="H66">
        <v>45731.004884259259</v>
      </c>
      <c r="I66" t="s">
        <v>156</v>
      </c>
      <c r="J66" t="s">
        <v>983</v>
      </c>
      <c r="K66" t="s">
        <v>984</v>
      </c>
      <c r="L66" t="s">
        <v>1799</v>
      </c>
      <c r="M66" t="s">
        <v>1045</v>
      </c>
      <c r="N66">
        <v>45722.485081018516</v>
      </c>
      <c r="O66">
        <v>45730.583333333336</v>
      </c>
      <c r="P66">
        <v>45730.579930555556</v>
      </c>
      <c r="Q66">
        <v>45731</v>
      </c>
      <c r="R66">
        <v>45731.004942129628</v>
      </c>
      <c r="S66" t="s">
        <v>984</v>
      </c>
      <c r="T66" t="s">
        <v>986</v>
      </c>
      <c r="U66">
        <v>10.199999999999999</v>
      </c>
      <c r="V66">
        <v>10</v>
      </c>
      <c r="W66">
        <v>292.60000000000002</v>
      </c>
      <c r="X66">
        <v>266.07</v>
      </c>
      <c r="Y66">
        <v>126.18</v>
      </c>
      <c r="Z66">
        <v>5.21</v>
      </c>
      <c r="AA66">
        <v>0</v>
      </c>
      <c r="AB66" t="s">
        <v>984</v>
      </c>
      <c r="AC66">
        <v>0</v>
      </c>
      <c r="AD66">
        <v>0</v>
      </c>
      <c r="AE66">
        <v>0</v>
      </c>
      <c r="AF66">
        <v>0</v>
      </c>
      <c r="AG66" t="s">
        <v>984</v>
      </c>
      <c r="AH66" t="s">
        <v>1046</v>
      </c>
      <c r="AI66" t="s">
        <v>1046</v>
      </c>
      <c r="AJ66" t="s">
        <v>988</v>
      </c>
      <c r="AK66" t="s">
        <v>989</v>
      </c>
      <c r="AL66" t="s">
        <v>990</v>
      </c>
      <c r="AM66">
        <v>0</v>
      </c>
      <c r="AN66">
        <v>1</v>
      </c>
      <c r="AO66">
        <v>0</v>
      </c>
      <c r="AP66">
        <v>0</v>
      </c>
      <c r="AQ66">
        <v>0</v>
      </c>
      <c r="AR66">
        <v>13</v>
      </c>
      <c r="AS66">
        <v>0</v>
      </c>
      <c r="AT66">
        <v>9.6999999999999993</v>
      </c>
      <c r="AU66">
        <v>0</v>
      </c>
      <c r="AV66">
        <v>0</v>
      </c>
      <c r="AW66">
        <v>0</v>
      </c>
      <c r="AX66">
        <v>1</v>
      </c>
      <c r="AY66">
        <v>10</v>
      </c>
      <c r="AZ66">
        <v>10</v>
      </c>
      <c r="BA66">
        <v>0</v>
      </c>
      <c r="BB66" t="s">
        <v>1047</v>
      </c>
    </row>
    <row r="67" spans="1:54" x14ac:dyDescent="0.25">
      <c r="A67" t="s">
        <v>230</v>
      </c>
      <c r="B67" t="s">
        <v>127</v>
      </c>
      <c r="C67" s="1">
        <v>45731</v>
      </c>
      <c r="D67">
        <v>7.81</v>
      </c>
      <c r="E67">
        <v>0</v>
      </c>
      <c r="F67">
        <v>8</v>
      </c>
      <c r="G67">
        <v>45731.622662037036</v>
      </c>
      <c r="H67">
        <v>45731.999560185184</v>
      </c>
      <c r="I67" t="s">
        <v>156</v>
      </c>
      <c r="J67" t="s">
        <v>983</v>
      </c>
      <c r="K67" t="s">
        <v>984</v>
      </c>
      <c r="L67" t="s">
        <v>1800</v>
      </c>
      <c r="M67" t="s">
        <v>1045</v>
      </c>
      <c r="N67">
        <v>45723.355081018519</v>
      </c>
      <c r="O67">
        <v>45731.625</v>
      </c>
      <c r="P67">
        <v>45731.622662037036</v>
      </c>
      <c r="Q67">
        <v>45732</v>
      </c>
      <c r="R67">
        <v>45731.99962962963</v>
      </c>
      <c r="S67" t="s">
        <v>984</v>
      </c>
      <c r="T67" t="s">
        <v>986</v>
      </c>
      <c r="U67">
        <v>9.0500000000000007</v>
      </c>
      <c r="V67">
        <v>9</v>
      </c>
      <c r="W67">
        <v>219.16</v>
      </c>
      <c r="X67">
        <v>190.39</v>
      </c>
      <c r="Y67">
        <v>104.46</v>
      </c>
      <c r="Z67">
        <v>5.61</v>
      </c>
      <c r="AA67">
        <v>0</v>
      </c>
      <c r="AB67" t="s">
        <v>984</v>
      </c>
      <c r="AC67">
        <v>0</v>
      </c>
      <c r="AD67">
        <v>0</v>
      </c>
      <c r="AE67">
        <v>0</v>
      </c>
      <c r="AF67">
        <v>0</v>
      </c>
      <c r="AG67" t="s">
        <v>984</v>
      </c>
      <c r="AH67" t="s">
        <v>1046</v>
      </c>
      <c r="AI67" t="s">
        <v>1046</v>
      </c>
      <c r="AJ67" t="s">
        <v>988</v>
      </c>
      <c r="AK67" t="s">
        <v>989</v>
      </c>
      <c r="AL67" t="s">
        <v>990</v>
      </c>
      <c r="AM67">
        <v>0</v>
      </c>
      <c r="AN67">
        <v>1</v>
      </c>
      <c r="AO67">
        <v>0</v>
      </c>
      <c r="AP67">
        <v>0</v>
      </c>
      <c r="AQ67">
        <v>0</v>
      </c>
      <c r="AR67">
        <v>7</v>
      </c>
      <c r="AS67">
        <v>0</v>
      </c>
      <c r="AT67">
        <v>7.81</v>
      </c>
      <c r="AU67">
        <v>0</v>
      </c>
      <c r="AV67">
        <v>0</v>
      </c>
      <c r="AW67">
        <v>0</v>
      </c>
      <c r="AX67">
        <v>1</v>
      </c>
      <c r="AY67">
        <v>9</v>
      </c>
      <c r="AZ67">
        <v>9</v>
      </c>
      <c r="BA67">
        <v>0</v>
      </c>
      <c r="BB67" t="s">
        <v>1047</v>
      </c>
    </row>
    <row r="68" spans="1:54" x14ac:dyDescent="0.25">
      <c r="A68" t="s">
        <v>230</v>
      </c>
      <c r="B68" t="s">
        <v>127</v>
      </c>
      <c r="C68" s="1">
        <v>45732</v>
      </c>
      <c r="D68">
        <v>7.34</v>
      </c>
      <c r="E68">
        <v>0</v>
      </c>
      <c r="F68">
        <v>9</v>
      </c>
      <c r="G68">
        <v>45732.663530092592</v>
      </c>
      <c r="H68">
        <v>45733.000740740739</v>
      </c>
      <c r="I68" t="s">
        <v>156</v>
      </c>
      <c r="J68" t="s">
        <v>983</v>
      </c>
      <c r="K68" t="s">
        <v>984</v>
      </c>
      <c r="L68" t="s">
        <v>1801</v>
      </c>
      <c r="M68" t="s">
        <v>984</v>
      </c>
      <c r="N68">
        <v>45732.415949074071</v>
      </c>
      <c r="O68">
        <v>45732.666666666664</v>
      </c>
      <c r="P68">
        <v>45732.663530092592</v>
      </c>
      <c r="Q68">
        <v>45732.999305555553</v>
      </c>
      <c r="R68">
        <v>45733.000775462962</v>
      </c>
      <c r="S68" t="s">
        <v>984</v>
      </c>
      <c r="T68" t="s">
        <v>986</v>
      </c>
      <c r="U68">
        <v>8.09</v>
      </c>
      <c r="V68">
        <v>7.98</v>
      </c>
      <c r="W68">
        <v>231.58</v>
      </c>
      <c r="X68">
        <v>201</v>
      </c>
      <c r="Y68">
        <v>124.05</v>
      </c>
      <c r="Z68">
        <v>5.35</v>
      </c>
      <c r="AA68">
        <v>7.3</v>
      </c>
      <c r="AB68" t="s">
        <v>984</v>
      </c>
      <c r="AC68">
        <v>0</v>
      </c>
      <c r="AD68">
        <v>0</v>
      </c>
      <c r="AE68">
        <v>0</v>
      </c>
      <c r="AF68">
        <v>0</v>
      </c>
      <c r="AG68" t="s">
        <v>984</v>
      </c>
      <c r="AH68" t="s">
        <v>1046</v>
      </c>
      <c r="AI68" t="s">
        <v>1046</v>
      </c>
      <c r="AJ68" t="s">
        <v>988</v>
      </c>
      <c r="AK68" t="s">
        <v>989</v>
      </c>
      <c r="AL68" t="s">
        <v>990</v>
      </c>
      <c r="AM68">
        <v>0</v>
      </c>
      <c r="AN68">
        <v>2</v>
      </c>
      <c r="AO68">
        <v>0</v>
      </c>
      <c r="AP68">
        <v>0</v>
      </c>
      <c r="AQ68">
        <v>0</v>
      </c>
      <c r="AR68">
        <v>7</v>
      </c>
      <c r="AS68">
        <v>0</v>
      </c>
      <c r="AT68">
        <v>7.34</v>
      </c>
      <c r="AU68">
        <v>0</v>
      </c>
      <c r="AV68">
        <v>0</v>
      </c>
      <c r="AW68">
        <v>0</v>
      </c>
      <c r="AX68">
        <v>1</v>
      </c>
      <c r="AY68">
        <v>7.98</v>
      </c>
      <c r="AZ68">
        <v>7.98</v>
      </c>
      <c r="BA68">
        <v>0</v>
      </c>
      <c r="BB68" t="s">
        <v>1047</v>
      </c>
    </row>
    <row r="69" spans="1:54" x14ac:dyDescent="0.25">
      <c r="A69" t="s">
        <v>236</v>
      </c>
      <c r="B69" t="s">
        <v>127</v>
      </c>
      <c r="C69" s="1">
        <v>45726</v>
      </c>
      <c r="D69">
        <v>8.7799999999999994</v>
      </c>
      <c r="E69">
        <v>0</v>
      </c>
      <c r="F69">
        <v>10</v>
      </c>
      <c r="G69">
        <v>45726.27784722222</v>
      </c>
      <c r="H69">
        <v>45726.678668981483</v>
      </c>
      <c r="I69" t="s">
        <v>142</v>
      </c>
      <c r="J69" t="s">
        <v>983</v>
      </c>
      <c r="K69" t="s">
        <v>984</v>
      </c>
      <c r="L69" t="s">
        <v>1802</v>
      </c>
      <c r="M69" t="s">
        <v>1028</v>
      </c>
      <c r="N69">
        <v>45719.364074074074</v>
      </c>
      <c r="O69">
        <v>45726.28125</v>
      </c>
      <c r="P69">
        <v>45726.27784722222</v>
      </c>
      <c r="Q69">
        <v>45726.677083333336</v>
      </c>
      <c r="R69">
        <v>45726.678680555553</v>
      </c>
      <c r="S69" t="s">
        <v>984</v>
      </c>
      <c r="T69" t="s">
        <v>986</v>
      </c>
      <c r="U69">
        <v>9.6199999999999992</v>
      </c>
      <c r="V69">
        <v>9.5</v>
      </c>
      <c r="W69">
        <v>350.21</v>
      </c>
      <c r="X69">
        <v>312.45999999999998</v>
      </c>
      <c r="Y69">
        <v>154.1</v>
      </c>
      <c r="Z69">
        <v>5.59</v>
      </c>
      <c r="AA69">
        <v>0</v>
      </c>
      <c r="AB69" t="s">
        <v>1424</v>
      </c>
      <c r="AC69">
        <v>0</v>
      </c>
      <c r="AD69">
        <v>0</v>
      </c>
      <c r="AE69">
        <v>0</v>
      </c>
      <c r="AF69">
        <v>0</v>
      </c>
      <c r="AG69" t="s">
        <v>984</v>
      </c>
      <c r="AH69" t="s">
        <v>1044</v>
      </c>
      <c r="AI69" t="s">
        <v>1044</v>
      </c>
      <c r="AJ69" t="s">
        <v>988</v>
      </c>
      <c r="AK69" t="s">
        <v>989</v>
      </c>
      <c r="AL69" t="s">
        <v>990</v>
      </c>
      <c r="AM69">
        <v>0</v>
      </c>
      <c r="AN69">
        <v>1</v>
      </c>
      <c r="AO69">
        <v>0</v>
      </c>
      <c r="AP69">
        <v>0</v>
      </c>
      <c r="AQ69">
        <v>0</v>
      </c>
      <c r="AR69">
        <v>9</v>
      </c>
      <c r="AS69">
        <v>0</v>
      </c>
      <c r="AT69">
        <v>8.7799999999999994</v>
      </c>
      <c r="AU69">
        <v>0</v>
      </c>
      <c r="AV69">
        <v>0</v>
      </c>
      <c r="AW69">
        <v>0</v>
      </c>
      <c r="AX69">
        <v>1</v>
      </c>
      <c r="AY69">
        <v>9.5</v>
      </c>
      <c r="AZ69">
        <v>9.5</v>
      </c>
      <c r="BA69">
        <v>0</v>
      </c>
      <c r="BB69" t="s">
        <v>1049</v>
      </c>
    </row>
    <row r="70" spans="1:54" x14ac:dyDescent="0.25">
      <c r="A70" t="s">
        <v>236</v>
      </c>
      <c r="B70" t="s">
        <v>127</v>
      </c>
      <c r="C70" s="1">
        <v>45727</v>
      </c>
      <c r="D70">
        <v>7.69</v>
      </c>
      <c r="E70">
        <v>0</v>
      </c>
      <c r="F70">
        <v>9</v>
      </c>
      <c r="G70">
        <v>45727.288310185184</v>
      </c>
      <c r="H70">
        <v>45727.647256944445</v>
      </c>
      <c r="I70" t="s">
        <v>142</v>
      </c>
      <c r="J70" t="s">
        <v>983</v>
      </c>
      <c r="K70" t="s">
        <v>984</v>
      </c>
      <c r="L70" t="s">
        <v>1803</v>
      </c>
      <c r="M70" t="s">
        <v>1031</v>
      </c>
      <c r="N70">
        <v>45719.364444444444</v>
      </c>
      <c r="O70">
        <v>45727.291666666664</v>
      </c>
      <c r="P70">
        <v>45727.288310185184</v>
      </c>
      <c r="Q70">
        <v>45727.645833333336</v>
      </c>
      <c r="R70">
        <v>45727.647326388891</v>
      </c>
      <c r="S70" t="s">
        <v>984</v>
      </c>
      <c r="T70" t="s">
        <v>986</v>
      </c>
      <c r="U70">
        <v>8.6199999999999992</v>
      </c>
      <c r="V70">
        <v>8.5</v>
      </c>
      <c r="W70">
        <v>202.99</v>
      </c>
      <c r="X70">
        <v>182.25</v>
      </c>
      <c r="Y70">
        <v>88.65</v>
      </c>
      <c r="Z70">
        <v>5.04</v>
      </c>
      <c r="AA70">
        <v>0</v>
      </c>
      <c r="AB70" t="s">
        <v>984</v>
      </c>
      <c r="AC70">
        <v>0</v>
      </c>
      <c r="AD70">
        <v>0</v>
      </c>
      <c r="AE70">
        <v>0</v>
      </c>
      <c r="AF70">
        <v>0</v>
      </c>
      <c r="AG70" t="s">
        <v>984</v>
      </c>
      <c r="AH70" t="s">
        <v>1044</v>
      </c>
      <c r="AI70" t="s">
        <v>1044</v>
      </c>
      <c r="AJ70" t="s">
        <v>988</v>
      </c>
      <c r="AK70" t="s">
        <v>989</v>
      </c>
      <c r="AL70" t="s">
        <v>990</v>
      </c>
      <c r="AM70">
        <v>0</v>
      </c>
      <c r="AN70">
        <v>3</v>
      </c>
      <c r="AO70">
        <v>0</v>
      </c>
      <c r="AP70">
        <v>0</v>
      </c>
      <c r="AQ70">
        <v>0</v>
      </c>
      <c r="AR70">
        <v>6</v>
      </c>
      <c r="AS70">
        <v>0</v>
      </c>
      <c r="AT70">
        <v>7.69</v>
      </c>
      <c r="AU70">
        <v>0</v>
      </c>
      <c r="AV70">
        <v>0</v>
      </c>
      <c r="AW70">
        <v>0</v>
      </c>
      <c r="AX70">
        <v>1</v>
      </c>
      <c r="AY70">
        <v>8.5</v>
      </c>
      <c r="AZ70">
        <v>8.5</v>
      </c>
      <c r="BA70">
        <v>0</v>
      </c>
      <c r="BB70" t="s">
        <v>1049</v>
      </c>
    </row>
    <row r="71" spans="1:54" x14ac:dyDescent="0.25">
      <c r="A71" t="s">
        <v>236</v>
      </c>
      <c r="B71" t="s">
        <v>127</v>
      </c>
      <c r="C71" s="1">
        <v>45728</v>
      </c>
      <c r="D71">
        <v>9.67</v>
      </c>
      <c r="E71">
        <v>0</v>
      </c>
      <c r="F71">
        <v>20</v>
      </c>
      <c r="G71">
        <v>45728.277905092589</v>
      </c>
      <c r="H71">
        <v>45728.720208333332</v>
      </c>
      <c r="I71" t="s">
        <v>142</v>
      </c>
      <c r="J71" t="s">
        <v>983</v>
      </c>
      <c r="K71" t="s">
        <v>984</v>
      </c>
      <c r="L71" t="s">
        <v>1804</v>
      </c>
      <c r="M71" t="s">
        <v>1028</v>
      </c>
      <c r="N71">
        <v>45719.364884259259</v>
      </c>
      <c r="O71">
        <v>45728.28125</v>
      </c>
      <c r="P71">
        <v>45728.277905092589</v>
      </c>
      <c r="Q71">
        <v>45728.71875</v>
      </c>
      <c r="R71">
        <v>45728.720243055555</v>
      </c>
      <c r="S71" t="s">
        <v>984</v>
      </c>
      <c r="T71" t="s">
        <v>986</v>
      </c>
      <c r="U71">
        <v>10.62</v>
      </c>
      <c r="V71">
        <v>10.5</v>
      </c>
      <c r="W71">
        <v>255.53</v>
      </c>
      <c r="X71">
        <v>206.44</v>
      </c>
      <c r="Y71">
        <v>155.59</v>
      </c>
      <c r="Z71">
        <v>6.74</v>
      </c>
      <c r="AA71">
        <v>0</v>
      </c>
      <c r="AB71" t="s">
        <v>984</v>
      </c>
      <c r="AC71">
        <v>0</v>
      </c>
      <c r="AD71">
        <v>0</v>
      </c>
      <c r="AE71">
        <v>0</v>
      </c>
      <c r="AF71">
        <v>0</v>
      </c>
      <c r="AG71" t="s">
        <v>984</v>
      </c>
      <c r="AH71" t="s">
        <v>1044</v>
      </c>
      <c r="AI71" t="s">
        <v>1044</v>
      </c>
      <c r="AJ71" t="s">
        <v>988</v>
      </c>
      <c r="AK71" t="s">
        <v>989</v>
      </c>
      <c r="AL71" t="s">
        <v>990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20</v>
      </c>
      <c r="AS71">
        <v>0</v>
      </c>
      <c r="AT71">
        <v>9.67</v>
      </c>
      <c r="AU71">
        <v>0</v>
      </c>
      <c r="AV71">
        <v>0</v>
      </c>
      <c r="AW71">
        <v>0</v>
      </c>
      <c r="AX71">
        <v>1</v>
      </c>
      <c r="AY71">
        <v>10.5</v>
      </c>
      <c r="AZ71">
        <v>10.5</v>
      </c>
      <c r="BA71">
        <v>0</v>
      </c>
      <c r="BB71" t="s">
        <v>1049</v>
      </c>
    </row>
    <row r="72" spans="1:54" x14ac:dyDescent="0.25">
      <c r="A72" t="s">
        <v>236</v>
      </c>
      <c r="B72" t="s">
        <v>127</v>
      </c>
      <c r="C72" s="1">
        <v>45729</v>
      </c>
      <c r="D72">
        <v>9.24</v>
      </c>
      <c r="E72">
        <v>0</v>
      </c>
      <c r="F72">
        <v>11</v>
      </c>
      <c r="G72">
        <v>45729.277951388889</v>
      </c>
      <c r="H72">
        <v>45729.720185185186</v>
      </c>
      <c r="I72" t="s">
        <v>142</v>
      </c>
      <c r="J72" t="s">
        <v>983</v>
      </c>
      <c r="K72" t="s">
        <v>984</v>
      </c>
      <c r="L72" t="s">
        <v>1805</v>
      </c>
      <c r="M72" t="s">
        <v>1028</v>
      </c>
      <c r="N72">
        <v>45721.341782407406</v>
      </c>
      <c r="O72">
        <v>45729.28125</v>
      </c>
      <c r="P72">
        <v>45729.277951388889</v>
      </c>
      <c r="Q72">
        <v>45729.71875</v>
      </c>
      <c r="R72">
        <v>45729.720243055555</v>
      </c>
      <c r="S72" t="s">
        <v>984</v>
      </c>
      <c r="T72" t="s">
        <v>986</v>
      </c>
      <c r="U72">
        <v>10.62</v>
      </c>
      <c r="V72">
        <v>10.5</v>
      </c>
      <c r="W72">
        <v>358.56</v>
      </c>
      <c r="X72">
        <v>280.83</v>
      </c>
      <c r="Y72">
        <v>193.63</v>
      </c>
      <c r="Z72">
        <v>6</v>
      </c>
      <c r="AA72">
        <v>11.4</v>
      </c>
      <c r="AB72" t="s">
        <v>1081</v>
      </c>
      <c r="AC72">
        <v>0</v>
      </c>
      <c r="AD72">
        <v>0</v>
      </c>
      <c r="AE72">
        <v>0</v>
      </c>
      <c r="AF72">
        <v>0</v>
      </c>
      <c r="AG72" t="s">
        <v>984</v>
      </c>
      <c r="AH72" t="s">
        <v>1044</v>
      </c>
      <c r="AI72" t="s">
        <v>1044</v>
      </c>
      <c r="AJ72" t="s">
        <v>988</v>
      </c>
      <c r="AK72" t="s">
        <v>989</v>
      </c>
      <c r="AL72" t="s">
        <v>990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11</v>
      </c>
      <c r="AS72">
        <v>0</v>
      </c>
      <c r="AT72">
        <v>9.24</v>
      </c>
      <c r="AU72">
        <v>0</v>
      </c>
      <c r="AV72">
        <v>0</v>
      </c>
      <c r="AW72">
        <v>0</v>
      </c>
      <c r="AX72">
        <v>1</v>
      </c>
      <c r="AY72">
        <v>10.5</v>
      </c>
      <c r="AZ72">
        <v>10.5</v>
      </c>
      <c r="BA72">
        <v>0</v>
      </c>
      <c r="BB72" t="s">
        <v>1049</v>
      </c>
    </row>
    <row r="73" spans="1:54" x14ac:dyDescent="0.25">
      <c r="A73" t="s">
        <v>236</v>
      </c>
      <c r="B73" t="s">
        <v>127</v>
      </c>
      <c r="C73" s="1">
        <v>45731</v>
      </c>
      <c r="D73">
        <v>6.51</v>
      </c>
      <c r="E73">
        <v>0</v>
      </c>
      <c r="F73">
        <v>7</v>
      </c>
      <c r="G73">
        <v>45731.329988425925</v>
      </c>
      <c r="H73">
        <v>45731.668113425927</v>
      </c>
      <c r="I73" t="s">
        <v>142</v>
      </c>
      <c r="J73" t="s">
        <v>983</v>
      </c>
      <c r="K73" t="s">
        <v>984</v>
      </c>
      <c r="L73" t="s">
        <v>1806</v>
      </c>
      <c r="M73" t="s">
        <v>1050</v>
      </c>
      <c r="N73">
        <v>45723.355069444442</v>
      </c>
      <c r="O73">
        <v>45731.333333333336</v>
      </c>
      <c r="P73">
        <v>45731.329988425925</v>
      </c>
      <c r="Q73">
        <v>45731.666666666664</v>
      </c>
      <c r="R73">
        <v>45731.668113425927</v>
      </c>
      <c r="S73" t="s">
        <v>984</v>
      </c>
      <c r="T73" t="s">
        <v>986</v>
      </c>
      <c r="U73">
        <v>8.1199999999999992</v>
      </c>
      <c r="V73">
        <v>8</v>
      </c>
      <c r="W73">
        <v>265.77999999999997</v>
      </c>
      <c r="X73">
        <v>236.22</v>
      </c>
      <c r="Y73">
        <v>141.97999999999999</v>
      </c>
      <c r="Z73">
        <v>4.76</v>
      </c>
      <c r="AA73">
        <v>0</v>
      </c>
      <c r="AB73" t="s">
        <v>984</v>
      </c>
      <c r="AC73">
        <v>0</v>
      </c>
      <c r="AD73">
        <v>0</v>
      </c>
      <c r="AE73">
        <v>0</v>
      </c>
      <c r="AF73">
        <v>0</v>
      </c>
      <c r="AG73" t="s">
        <v>984</v>
      </c>
      <c r="AH73" t="s">
        <v>1044</v>
      </c>
      <c r="AI73" t="s">
        <v>1044</v>
      </c>
      <c r="AJ73" t="s">
        <v>988</v>
      </c>
      <c r="AK73" t="s">
        <v>989</v>
      </c>
      <c r="AL73" t="s">
        <v>990</v>
      </c>
      <c r="AM73">
        <v>0</v>
      </c>
      <c r="AN73">
        <v>1</v>
      </c>
      <c r="AO73">
        <v>0</v>
      </c>
      <c r="AP73">
        <v>0</v>
      </c>
      <c r="AQ73">
        <v>0</v>
      </c>
      <c r="AR73">
        <v>6</v>
      </c>
      <c r="AS73">
        <v>0</v>
      </c>
      <c r="AT73">
        <v>6.51</v>
      </c>
      <c r="AU73">
        <v>0</v>
      </c>
      <c r="AV73">
        <v>0</v>
      </c>
      <c r="AW73">
        <v>0</v>
      </c>
      <c r="AX73">
        <v>1</v>
      </c>
      <c r="AY73">
        <v>8</v>
      </c>
      <c r="AZ73">
        <v>8</v>
      </c>
      <c r="BA73">
        <v>0</v>
      </c>
      <c r="BB73" t="s">
        <v>1049</v>
      </c>
    </row>
    <row r="74" spans="1:54" x14ac:dyDescent="0.25">
      <c r="A74" t="s">
        <v>236</v>
      </c>
      <c r="B74" t="s">
        <v>127</v>
      </c>
      <c r="C74" s="1">
        <v>45732</v>
      </c>
      <c r="D74">
        <v>5.61</v>
      </c>
      <c r="E74">
        <v>0</v>
      </c>
      <c r="F74">
        <v>11</v>
      </c>
      <c r="G74">
        <v>45732.27952546296</v>
      </c>
      <c r="H74">
        <v>45732.616064814814</v>
      </c>
      <c r="I74" t="s">
        <v>142</v>
      </c>
      <c r="J74" t="s">
        <v>983</v>
      </c>
      <c r="K74" t="s">
        <v>984</v>
      </c>
      <c r="L74" t="s">
        <v>1807</v>
      </c>
      <c r="M74" t="s">
        <v>1048</v>
      </c>
      <c r="N74">
        <v>45727.594212962962</v>
      </c>
      <c r="O74">
        <v>45732.28125</v>
      </c>
      <c r="P74">
        <v>45732.27952546296</v>
      </c>
      <c r="Q74">
        <v>45732.614583333336</v>
      </c>
      <c r="R74">
        <v>45732.616087962961</v>
      </c>
      <c r="S74" t="s">
        <v>984</v>
      </c>
      <c r="T74" t="s">
        <v>986</v>
      </c>
      <c r="U74">
        <v>8.08</v>
      </c>
      <c r="V74">
        <v>8</v>
      </c>
      <c r="W74">
        <v>291.33999999999997</v>
      </c>
      <c r="X74">
        <v>220.1</v>
      </c>
      <c r="Y74">
        <v>130.49</v>
      </c>
      <c r="Z74">
        <v>5.08</v>
      </c>
      <c r="AA74">
        <v>0</v>
      </c>
      <c r="AB74" t="s">
        <v>984</v>
      </c>
      <c r="AC74">
        <v>0</v>
      </c>
      <c r="AD74">
        <v>0</v>
      </c>
      <c r="AE74">
        <v>0</v>
      </c>
      <c r="AF74">
        <v>0</v>
      </c>
      <c r="AG74" t="s">
        <v>984</v>
      </c>
      <c r="AH74" t="s">
        <v>1044</v>
      </c>
      <c r="AI74" t="s">
        <v>1044</v>
      </c>
      <c r="AJ74" t="s">
        <v>988</v>
      </c>
      <c r="AK74" t="s">
        <v>989</v>
      </c>
      <c r="AL74" t="s">
        <v>990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11</v>
      </c>
      <c r="AS74">
        <v>0</v>
      </c>
      <c r="AT74">
        <v>5.61</v>
      </c>
      <c r="AU74">
        <v>0</v>
      </c>
      <c r="AV74">
        <v>0</v>
      </c>
      <c r="AW74">
        <v>0</v>
      </c>
      <c r="AX74">
        <v>1</v>
      </c>
      <c r="AY74">
        <v>8</v>
      </c>
      <c r="AZ74">
        <v>8</v>
      </c>
      <c r="BA74">
        <v>0</v>
      </c>
      <c r="BB74" t="s">
        <v>1049</v>
      </c>
    </row>
    <row r="75" spans="1:54" x14ac:dyDescent="0.25">
      <c r="A75" t="s">
        <v>231</v>
      </c>
      <c r="B75" t="s">
        <v>127</v>
      </c>
      <c r="C75" s="1">
        <v>45726</v>
      </c>
      <c r="D75">
        <v>7.81</v>
      </c>
      <c r="E75">
        <v>0</v>
      </c>
      <c r="F75">
        <v>15</v>
      </c>
      <c r="G75">
        <v>45726.142465277779</v>
      </c>
      <c r="H75">
        <v>45726.517465277779</v>
      </c>
      <c r="I75" t="s">
        <v>156</v>
      </c>
      <c r="J75" t="s">
        <v>983</v>
      </c>
      <c r="K75" t="s">
        <v>984</v>
      </c>
      <c r="L75" t="s">
        <v>1808</v>
      </c>
      <c r="M75" t="s">
        <v>1051</v>
      </c>
      <c r="N75">
        <v>45719.363946759258</v>
      </c>
      <c r="O75">
        <v>45726.145833333336</v>
      </c>
      <c r="P75">
        <v>45726.142465277779</v>
      </c>
      <c r="Q75">
        <v>45726.520833333336</v>
      </c>
      <c r="R75">
        <v>45726.517523148148</v>
      </c>
      <c r="S75" t="s">
        <v>984</v>
      </c>
      <c r="T75" t="s">
        <v>986</v>
      </c>
      <c r="U75">
        <v>9</v>
      </c>
      <c r="V75">
        <v>9</v>
      </c>
      <c r="W75">
        <v>212.65</v>
      </c>
      <c r="X75">
        <v>181.43</v>
      </c>
      <c r="Y75">
        <v>99.45</v>
      </c>
      <c r="Z75">
        <v>4.34</v>
      </c>
      <c r="AA75">
        <v>0.38</v>
      </c>
      <c r="AB75" t="s">
        <v>984</v>
      </c>
      <c r="AC75">
        <v>0</v>
      </c>
      <c r="AD75">
        <v>0</v>
      </c>
      <c r="AE75">
        <v>0</v>
      </c>
      <c r="AF75">
        <v>0</v>
      </c>
      <c r="AG75" t="s">
        <v>984</v>
      </c>
      <c r="AH75" t="s">
        <v>1012</v>
      </c>
      <c r="AI75" t="s">
        <v>1012</v>
      </c>
      <c r="AJ75" t="s">
        <v>988</v>
      </c>
      <c r="AK75" t="s">
        <v>989</v>
      </c>
      <c r="AL75" t="s">
        <v>990</v>
      </c>
      <c r="AM75">
        <v>0</v>
      </c>
      <c r="AN75">
        <v>3</v>
      </c>
      <c r="AO75">
        <v>0</v>
      </c>
      <c r="AP75">
        <v>0</v>
      </c>
      <c r="AQ75">
        <v>0</v>
      </c>
      <c r="AR75">
        <v>12</v>
      </c>
      <c r="AS75">
        <v>0</v>
      </c>
      <c r="AT75">
        <v>7.81</v>
      </c>
      <c r="AU75">
        <v>0</v>
      </c>
      <c r="AV75">
        <v>0</v>
      </c>
      <c r="AW75">
        <v>0</v>
      </c>
      <c r="AX75">
        <v>1</v>
      </c>
      <c r="AY75">
        <v>9</v>
      </c>
      <c r="AZ75">
        <v>9</v>
      </c>
      <c r="BA75">
        <v>0</v>
      </c>
      <c r="BB75" t="s">
        <v>1052</v>
      </c>
    </row>
    <row r="76" spans="1:54" x14ac:dyDescent="0.25">
      <c r="A76" t="s">
        <v>231</v>
      </c>
      <c r="B76" t="s">
        <v>127</v>
      </c>
      <c r="C76" s="1">
        <v>45727</v>
      </c>
      <c r="D76">
        <v>7.6</v>
      </c>
      <c r="E76">
        <v>0</v>
      </c>
      <c r="F76">
        <v>10</v>
      </c>
      <c r="G76">
        <v>45727.148599537039</v>
      </c>
      <c r="H76">
        <v>45727.522337962961</v>
      </c>
      <c r="I76" t="s">
        <v>156</v>
      </c>
      <c r="J76" t="s">
        <v>983</v>
      </c>
      <c r="K76" t="s">
        <v>984</v>
      </c>
      <c r="L76" t="s">
        <v>1809</v>
      </c>
      <c r="M76" t="s">
        <v>1051</v>
      </c>
      <c r="N76">
        <v>45719.364340277774</v>
      </c>
      <c r="O76">
        <v>45727.145833333336</v>
      </c>
      <c r="P76">
        <v>45727.148599537039</v>
      </c>
      <c r="Q76">
        <v>45727.520833333336</v>
      </c>
      <c r="R76">
        <v>45727.522337962961</v>
      </c>
      <c r="S76" t="s">
        <v>984</v>
      </c>
      <c r="T76" t="s">
        <v>986</v>
      </c>
      <c r="U76">
        <v>8.9700000000000006</v>
      </c>
      <c r="V76">
        <v>9</v>
      </c>
      <c r="W76">
        <v>124.04</v>
      </c>
      <c r="X76">
        <v>113.58</v>
      </c>
      <c r="Y76">
        <v>46.37</v>
      </c>
      <c r="Z76">
        <v>5.51</v>
      </c>
      <c r="AA76">
        <v>0</v>
      </c>
      <c r="AB76" t="s">
        <v>984</v>
      </c>
      <c r="AC76">
        <v>0</v>
      </c>
      <c r="AD76">
        <v>0</v>
      </c>
      <c r="AE76">
        <v>0</v>
      </c>
      <c r="AF76">
        <v>0</v>
      </c>
      <c r="AG76" t="s">
        <v>984</v>
      </c>
      <c r="AH76" t="s">
        <v>1012</v>
      </c>
      <c r="AI76" t="s">
        <v>1012</v>
      </c>
      <c r="AJ76" t="s">
        <v>988</v>
      </c>
      <c r="AK76" t="s">
        <v>989</v>
      </c>
      <c r="AL76" t="s">
        <v>990</v>
      </c>
      <c r="AM76">
        <v>0</v>
      </c>
      <c r="AN76">
        <v>1</v>
      </c>
      <c r="AO76">
        <v>0</v>
      </c>
      <c r="AP76">
        <v>0</v>
      </c>
      <c r="AQ76">
        <v>0</v>
      </c>
      <c r="AR76">
        <v>9</v>
      </c>
      <c r="AS76">
        <v>0</v>
      </c>
      <c r="AT76">
        <v>7.6</v>
      </c>
      <c r="AU76">
        <v>0</v>
      </c>
      <c r="AV76">
        <v>0</v>
      </c>
      <c r="AW76">
        <v>0</v>
      </c>
      <c r="AX76">
        <v>1</v>
      </c>
      <c r="AY76">
        <v>8.9700000000000006</v>
      </c>
      <c r="AZ76">
        <v>8.9700000000000006</v>
      </c>
      <c r="BA76">
        <v>0</v>
      </c>
      <c r="BB76" t="s">
        <v>1052</v>
      </c>
    </row>
    <row r="77" spans="1:54" x14ac:dyDescent="0.25">
      <c r="A77" t="s">
        <v>231</v>
      </c>
      <c r="B77" t="s">
        <v>127</v>
      </c>
      <c r="C77" s="1">
        <v>45728</v>
      </c>
      <c r="D77">
        <v>7.38</v>
      </c>
      <c r="E77">
        <v>0</v>
      </c>
      <c r="F77">
        <v>12</v>
      </c>
      <c r="G77">
        <v>45728.142418981479</v>
      </c>
      <c r="H77">
        <v>45728.517465277779</v>
      </c>
      <c r="I77" t="s">
        <v>156</v>
      </c>
      <c r="J77" t="s">
        <v>983</v>
      </c>
      <c r="K77" t="s">
        <v>984</v>
      </c>
      <c r="L77" t="s">
        <v>1810</v>
      </c>
      <c r="M77" t="s">
        <v>1051</v>
      </c>
      <c r="N77">
        <v>45719.364814814813</v>
      </c>
      <c r="O77">
        <v>45728.145833333336</v>
      </c>
      <c r="P77">
        <v>45728.142418981479</v>
      </c>
      <c r="Q77">
        <v>45728.520833333336</v>
      </c>
      <c r="R77">
        <v>45728.517569444448</v>
      </c>
      <c r="S77" t="s">
        <v>984</v>
      </c>
      <c r="T77" t="s">
        <v>986</v>
      </c>
      <c r="U77">
        <v>9</v>
      </c>
      <c r="V77">
        <v>9</v>
      </c>
      <c r="W77">
        <v>157.58000000000001</v>
      </c>
      <c r="X77">
        <v>124.74</v>
      </c>
      <c r="Y77">
        <v>67.06</v>
      </c>
      <c r="Z77">
        <v>5.28</v>
      </c>
      <c r="AA77">
        <v>0.55000000000000004</v>
      </c>
      <c r="AB77" t="s">
        <v>1811</v>
      </c>
      <c r="AC77">
        <v>0</v>
      </c>
      <c r="AD77">
        <v>0</v>
      </c>
      <c r="AE77">
        <v>0</v>
      </c>
      <c r="AF77">
        <v>0</v>
      </c>
      <c r="AG77" t="s">
        <v>984</v>
      </c>
      <c r="AH77" t="s">
        <v>1012</v>
      </c>
      <c r="AI77" t="s">
        <v>1012</v>
      </c>
      <c r="AJ77" t="s">
        <v>988</v>
      </c>
      <c r="AK77" t="s">
        <v>989</v>
      </c>
      <c r="AL77" t="s">
        <v>990</v>
      </c>
      <c r="AM77">
        <v>0</v>
      </c>
      <c r="AN77">
        <v>1</v>
      </c>
      <c r="AO77">
        <v>0</v>
      </c>
      <c r="AP77">
        <v>0</v>
      </c>
      <c r="AQ77">
        <v>0</v>
      </c>
      <c r="AR77">
        <v>11</v>
      </c>
      <c r="AS77">
        <v>0</v>
      </c>
      <c r="AT77">
        <v>7.38</v>
      </c>
      <c r="AU77">
        <v>0</v>
      </c>
      <c r="AV77">
        <v>0</v>
      </c>
      <c r="AW77">
        <v>0</v>
      </c>
      <c r="AX77">
        <v>1</v>
      </c>
      <c r="AY77">
        <v>9</v>
      </c>
      <c r="AZ77">
        <v>9</v>
      </c>
      <c r="BA77">
        <v>0</v>
      </c>
      <c r="BB77" t="s">
        <v>1052</v>
      </c>
    </row>
    <row r="78" spans="1:54" x14ac:dyDescent="0.25">
      <c r="A78" t="s">
        <v>231</v>
      </c>
      <c r="B78" t="s">
        <v>127</v>
      </c>
      <c r="C78" s="1">
        <v>45729</v>
      </c>
      <c r="D78">
        <v>7.76</v>
      </c>
      <c r="E78">
        <v>0</v>
      </c>
      <c r="F78">
        <v>8</v>
      </c>
      <c r="G78">
        <v>45729.142534722225</v>
      </c>
      <c r="H78">
        <v>45729.521296296298</v>
      </c>
      <c r="I78" t="s">
        <v>156</v>
      </c>
      <c r="J78" t="s">
        <v>983</v>
      </c>
      <c r="K78" t="s">
        <v>984</v>
      </c>
      <c r="L78" t="s">
        <v>1812</v>
      </c>
      <c r="M78" t="s">
        <v>1051</v>
      </c>
      <c r="N78">
        <v>45721.341678240744</v>
      </c>
      <c r="O78">
        <v>45729.145833333336</v>
      </c>
      <c r="P78">
        <v>45729.142534722225</v>
      </c>
      <c r="Q78">
        <v>45729.520833333336</v>
      </c>
      <c r="R78">
        <v>45729.52140046296</v>
      </c>
      <c r="S78" t="s">
        <v>984</v>
      </c>
      <c r="T78" t="s">
        <v>986</v>
      </c>
      <c r="U78">
        <v>9.09</v>
      </c>
      <c r="V78">
        <v>9</v>
      </c>
      <c r="W78">
        <v>163.69</v>
      </c>
      <c r="X78">
        <v>130.44</v>
      </c>
      <c r="Y78">
        <v>91.65</v>
      </c>
      <c r="Z78">
        <v>5.65</v>
      </c>
      <c r="AA78">
        <v>1.08</v>
      </c>
      <c r="AB78" t="s">
        <v>984</v>
      </c>
      <c r="AC78">
        <v>0</v>
      </c>
      <c r="AD78">
        <v>0</v>
      </c>
      <c r="AE78">
        <v>0</v>
      </c>
      <c r="AF78">
        <v>0</v>
      </c>
      <c r="AG78" t="s">
        <v>984</v>
      </c>
      <c r="AH78" t="s">
        <v>1012</v>
      </c>
      <c r="AI78" t="s">
        <v>1012</v>
      </c>
      <c r="AJ78" t="s">
        <v>988</v>
      </c>
      <c r="AK78" t="s">
        <v>989</v>
      </c>
      <c r="AL78" t="s">
        <v>990</v>
      </c>
      <c r="AM78">
        <v>0</v>
      </c>
      <c r="AN78">
        <v>4</v>
      </c>
      <c r="AO78">
        <v>0</v>
      </c>
      <c r="AP78">
        <v>0</v>
      </c>
      <c r="AQ78">
        <v>0</v>
      </c>
      <c r="AR78">
        <v>4</v>
      </c>
      <c r="AS78">
        <v>0</v>
      </c>
      <c r="AT78">
        <v>7.76</v>
      </c>
      <c r="AU78">
        <v>0</v>
      </c>
      <c r="AV78">
        <v>0</v>
      </c>
      <c r="AW78">
        <v>0</v>
      </c>
      <c r="AX78">
        <v>1</v>
      </c>
      <c r="AY78">
        <v>9</v>
      </c>
      <c r="AZ78">
        <v>9</v>
      </c>
      <c r="BA78">
        <v>0</v>
      </c>
      <c r="BB78" t="s">
        <v>1052</v>
      </c>
    </row>
    <row r="79" spans="1:54" x14ac:dyDescent="0.25">
      <c r="A79" t="s">
        <v>231</v>
      </c>
      <c r="B79" t="s">
        <v>127</v>
      </c>
      <c r="C79" s="1">
        <v>45730</v>
      </c>
      <c r="D79">
        <v>6.78</v>
      </c>
      <c r="E79">
        <v>0</v>
      </c>
      <c r="F79">
        <v>10</v>
      </c>
      <c r="G79">
        <v>45730.142418981479</v>
      </c>
      <c r="H79">
        <v>45730.519525462965</v>
      </c>
      <c r="I79" t="s">
        <v>156</v>
      </c>
      <c r="J79" t="s">
        <v>983</v>
      </c>
      <c r="K79" t="s">
        <v>984</v>
      </c>
      <c r="L79" t="s">
        <v>1813</v>
      </c>
      <c r="M79" t="s">
        <v>1051</v>
      </c>
      <c r="N79">
        <v>45722.485011574077</v>
      </c>
      <c r="O79">
        <v>45730.145833333336</v>
      </c>
      <c r="P79">
        <v>45730.142418981479</v>
      </c>
      <c r="Q79">
        <v>45730.520833333336</v>
      </c>
      <c r="R79">
        <v>45730.519618055558</v>
      </c>
      <c r="S79" t="s">
        <v>984</v>
      </c>
      <c r="T79" t="s">
        <v>986</v>
      </c>
      <c r="U79">
        <v>9.0500000000000007</v>
      </c>
      <c r="V79">
        <v>9</v>
      </c>
      <c r="W79">
        <v>186.58</v>
      </c>
      <c r="X79">
        <v>154.66999999999999</v>
      </c>
      <c r="Y79">
        <v>77.17</v>
      </c>
      <c r="Z79">
        <v>5.16</v>
      </c>
      <c r="AA79">
        <v>0</v>
      </c>
      <c r="AB79" t="s">
        <v>984</v>
      </c>
      <c r="AC79">
        <v>0</v>
      </c>
      <c r="AD79">
        <v>0</v>
      </c>
      <c r="AE79">
        <v>0</v>
      </c>
      <c r="AF79">
        <v>0</v>
      </c>
      <c r="AG79" t="s">
        <v>984</v>
      </c>
      <c r="AH79" t="s">
        <v>1012</v>
      </c>
      <c r="AI79" t="s">
        <v>1012</v>
      </c>
      <c r="AJ79" t="s">
        <v>988</v>
      </c>
      <c r="AK79" t="s">
        <v>989</v>
      </c>
      <c r="AL79" t="s">
        <v>990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10</v>
      </c>
      <c r="AS79">
        <v>0</v>
      </c>
      <c r="AT79">
        <v>6.78</v>
      </c>
      <c r="AU79">
        <v>0</v>
      </c>
      <c r="AV79">
        <v>0</v>
      </c>
      <c r="AW79">
        <v>0</v>
      </c>
      <c r="AX79">
        <v>1</v>
      </c>
      <c r="AY79">
        <v>9</v>
      </c>
      <c r="AZ79">
        <v>9</v>
      </c>
      <c r="BA79">
        <v>0</v>
      </c>
      <c r="BB79" t="s">
        <v>1052</v>
      </c>
    </row>
    <row r="80" spans="1:54" x14ac:dyDescent="0.25">
      <c r="A80" t="s">
        <v>231</v>
      </c>
      <c r="B80" t="s">
        <v>127</v>
      </c>
      <c r="C80" s="1">
        <v>45732</v>
      </c>
      <c r="D80">
        <v>6.24</v>
      </c>
      <c r="E80">
        <v>0</v>
      </c>
      <c r="F80">
        <v>10</v>
      </c>
      <c r="G80">
        <v>45732.486446759256</v>
      </c>
      <c r="H80">
        <v>45732.820451388892</v>
      </c>
      <c r="I80" t="s">
        <v>156</v>
      </c>
      <c r="J80" t="s">
        <v>983</v>
      </c>
      <c r="K80" t="s">
        <v>984</v>
      </c>
      <c r="L80" t="s">
        <v>1814</v>
      </c>
      <c r="M80" t="s">
        <v>984</v>
      </c>
      <c r="N80">
        <v>45732.415081018517</v>
      </c>
      <c r="O80">
        <v>45732.489583333336</v>
      </c>
      <c r="P80">
        <v>45732.486446759256</v>
      </c>
      <c r="Q80">
        <v>45732.822916666664</v>
      </c>
      <c r="R80">
        <v>45732.820486111108</v>
      </c>
      <c r="S80" t="s">
        <v>984</v>
      </c>
      <c r="T80" t="s">
        <v>986</v>
      </c>
      <c r="U80">
        <v>8.02</v>
      </c>
      <c r="V80">
        <v>8</v>
      </c>
      <c r="W80">
        <v>153.84</v>
      </c>
      <c r="X80">
        <v>112.93</v>
      </c>
      <c r="Y80">
        <v>96.53</v>
      </c>
      <c r="Z80">
        <v>5.23</v>
      </c>
      <c r="AA80">
        <v>0</v>
      </c>
      <c r="AB80" t="s">
        <v>984</v>
      </c>
      <c r="AC80">
        <v>0</v>
      </c>
      <c r="AD80">
        <v>0</v>
      </c>
      <c r="AE80">
        <v>0</v>
      </c>
      <c r="AF80">
        <v>0</v>
      </c>
      <c r="AG80" t="s">
        <v>984</v>
      </c>
      <c r="AH80" t="s">
        <v>1012</v>
      </c>
      <c r="AI80" t="s">
        <v>1012</v>
      </c>
      <c r="AJ80" t="s">
        <v>988</v>
      </c>
      <c r="AK80" t="s">
        <v>989</v>
      </c>
      <c r="AL80" t="s">
        <v>990</v>
      </c>
      <c r="AM80">
        <v>0</v>
      </c>
      <c r="AN80">
        <v>3</v>
      </c>
      <c r="AO80">
        <v>0</v>
      </c>
      <c r="AP80">
        <v>0</v>
      </c>
      <c r="AQ80">
        <v>0</v>
      </c>
      <c r="AR80">
        <v>7</v>
      </c>
      <c r="AS80">
        <v>0</v>
      </c>
      <c r="AT80">
        <v>6.24</v>
      </c>
      <c r="AU80">
        <v>0</v>
      </c>
      <c r="AV80">
        <v>0</v>
      </c>
      <c r="AW80">
        <v>0</v>
      </c>
      <c r="AX80">
        <v>1</v>
      </c>
      <c r="AY80">
        <v>8</v>
      </c>
      <c r="AZ80">
        <v>8</v>
      </c>
      <c r="BA80">
        <v>0</v>
      </c>
      <c r="BB80" t="s">
        <v>1052</v>
      </c>
    </row>
    <row r="81" spans="1:54" x14ac:dyDescent="0.25">
      <c r="A81" t="s">
        <v>229</v>
      </c>
      <c r="B81" t="s">
        <v>127</v>
      </c>
      <c r="C81" s="1">
        <v>45726</v>
      </c>
      <c r="D81">
        <v>7.99</v>
      </c>
      <c r="E81">
        <v>0</v>
      </c>
      <c r="F81">
        <v>11</v>
      </c>
      <c r="G81">
        <v>45726.152858796297</v>
      </c>
      <c r="H81">
        <v>45726.53261574074</v>
      </c>
      <c r="I81" t="s">
        <v>156</v>
      </c>
      <c r="J81" t="s">
        <v>983</v>
      </c>
      <c r="K81" t="s">
        <v>984</v>
      </c>
      <c r="L81" t="s">
        <v>1815</v>
      </c>
      <c r="M81" t="s">
        <v>1053</v>
      </c>
      <c r="N81">
        <v>45719.363958333335</v>
      </c>
      <c r="O81">
        <v>45726.15625</v>
      </c>
      <c r="P81">
        <v>45726.152858796297</v>
      </c>
      <c r="Q81">
        <v>45726.53125</v>
      </c>
      <c r="R81">
        <v>45726.532743055555</v>
      </c>
      <c r="S81" t="s">
        <v>984</v>
      </c>
      <c r="T81" t="s">
        <v>986</v>
      </c>
      <c r="U81">
        <v>9.1199999999999992</v>
      </c>
      <c r="V81">
        <v>9</v>
      </c>
      <c r="W81">
        <v>194.61</v>
      </c>
      <c r="X81">
        <v>164.86</v>
      </c>
      <c r="Y81">
        <v>90.33</v>
      </c>
      <c r="Z81">
        <v>4.4000000000000004</v>
      </c>
      <c r="AA81">
        <v>1.28</v>
      </c>
      <c r="AB81" t="s">
        <v>984</v>
      </c>
      <c r="AC81">
        <v>0</v>
      </c>
      <c r="AD81">
        <v>0</v>
      </c>
      <c r="AE81">
        <v>0</v>
      </c>
      <c r="AF81">
        <v>0</v>
      </c>
      <c r="AG81" t="s">
        <v>984</v>
      </c>
      <c r="AH81" t="s">
        <v>1010</v>
      </c>
      <c r="AI81" t="s">
        <v>1010</v>
      </c>
      <c r="AJ81" t="s">
        <v>988</v>
      </c>
      <c r="AK81" t="s">
        <v>989</v>
      </c>
      <c r="AL81" t="s">
        <v>990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11</v>
      </c>
      <c r="AS81">
        <v>0</v>
      </c>
      <c r="AT81">
        <v>7.99</v>
      </c>
      <c r="AU81">
        <v>0</v>
      </c>
      <c r="AV81">
        <v>0</v>
      </c>
      <c r="AW81">
        <v>0</v>
      </c>
      <c r="AX81">
        <v>1</v>
      </c>
      <c r="AY81">
        <v>9</v>
      </c>
      <c r="AZ81">
        <v>9</v>
      </c>
      <c r="BA81">
        <v>0</v>
      </c>
      <c r="BB81" t="s">
        <v>1054</v>
      </c>
    </row>
    <row r="82" spans="1:54" x14ac:dyDescent="0.25">
      <c r="A82" t="s">
        <v>229</v>
      </c>
      <c r="B82" t="s">
        <v>127</v>
      </c>
      <c r="C82" s="1">
        <v>45727</v>
      </c>
      <c r="D82">
        <v>6.91</v>
      </c>
      <c r="E82">
        <v>0</v>
      </c>
      <c r="F82">
        <v>8</v>
      </c>
      <c r="G82">
        <v>45727.152824074074</v>
      </c>
      <c r="H82">
        <v>45727.532766203702</v>
      </c>
      <c r="I82" t="s">
        <v>156</v>
      </c>
      <c r="J82" t="s">
        <v>983</v>
      </c>
      <c r="K82" t="s">
        <v>984</v>
      </c>
      <c r="L82" t="s">
        <v>1816</v>
      </c>
      <c r="M82" t="s">
        <v>1053</v>
      </c>
      <c r="N82">
        <v>45719.364351851851</v>
      </c>
      <c r="O82">
        <v>45727.15625</v>
      </c>
      <c r="P82">
        <v>45727.152824074074</v>
      </c>
      <c r="Q82">
        <v>45727.53125</v>
      </c>
      <c r="R82">
        <v>45727.532766203702</v>
      </c>
      <c r="S82" t="s">
        <v>984</v>
      </c>
      <c r="T82" t="s">
        <v>986</v>
      </c>
      <c r="U82">
        <v>9.1199999999999992</v>
      </c>
      <c r="V82">
        <v>9</v>
      </c>
      <c r="W82">
        <v>144.35</v>
      </c>
      <c r="X82">
        <v>101.17</v>
      </c>
      <c r="Y82">
        <v>78.650000000000006</v>
      </c>
      <c r="Z82">
        <v>6.19</v>
      </c>
      <c r="AA82">
        <v>0.87</v>
      </c>
      <c r="AB82" t="s">
        <v>984</v>
      </c>
      <c r="AC82">
        <v>0</v>
      </c>
      <c r="AD82">
        <v>0</v>
      </c>
      <c r="AE82">
        <v>0</v>
      </c>
      <c r="AF82">
        <v>0</v>
      </c>
      <c r="AG82" t="s">
        <v>984</v>
      </c>
      <c r="AH82" t="s">
        <v>1010</v>
      </c>
      <c r="AI82" t="s">
        <v>1010</v>
      </c>
      <c r="AJ82" t="s">
        <v>988</v>
      </c>
      <c r="AK82" t="s">
        <v>989</v>
      </c>
      <c r="AL82" t="s">
        <v>990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8</v>
      </c>
      <c r="AS82">
        <v>0</v>
      </c>
      <c r="AT82">
        <v>6.91</v>
      </c>
      <c r="AU82">
        <v>0</v>
      </c>
      <c r="AV82">
        <v>0</v>
      </c>
      <c r="AW82">
        <v>0</v>
      </c>
      <c r="AX82">
        <v>1</v>
      </c>
      <c r="AY82">
        <v>9</v>
      </c>
      <c r="AZ82">
        <v>9</v>
      </c>
      <c r="BA82">
        <v>0</v>
      </c>
      <c r="BB82" t="s">
        <v>1054</v>
      </c>
    </row>
    <row r="83" spans="1:54" x14ac:dyDescent="0.25">
      <c r="A83" t="s">
        <v>229</v>
      </c>
      <c r="B83" t="s">
        <v>127</v>
      </c>
      <c r="C83" s="1">
        <v>45728</v>
      </c>
      <c r="D83">
        <v>8</v>
      </c>
      <c r="E83">
        <v>0</v>
      </c>
      <c r="F83">
        <v>8</v>
      </c>
      <c r="G83">
        <v>45728.154074074075</v>
      </c>
      <c r="H83">
        <v>45728.532187500001</v>
      </c>
      <c r="I83" t="s">
        <v>156</v>
      </c>
      <c r="J83" t="s">
        <v>983</v>
      </c>
      <c r="K83" t="s">
        <v>984</v>
      </c>
      <c r="L83" t="s">
        <v>1817</v>
      </c>
      <c r="M83" t="s">
        <v>1053</v>
      </c>
      <c r="N83">
        <v>45719.364814814813</v>
      </c>
      <c r="O83">
        <v>45728.15625</v>
      </c>
      <c r="P83">
        <v>45728.154074074075</v>
      </c>
      <c r="Q83">
        <v>45728.53125</v>
      </c>
      <c r="R83">
        <v>45728.532708333332</v>
      </c>
      <c r="S83" t="s">
        <v>984</v>
      </c>
      <c r="T83" t="s">
        <v>986</v>
      </c>
      <c r="U83">
        <v>9.09</v>
      </c>
      <c r="V83">
        <v>9</v>
      </c>
      <c r="W83">
        <v>178.25</v>
      </c>
      <c r="X83">
        <v>153.22999999999999</v>
      </c>
      <c r="Y83">
        <v>109.18</v>
      </c>
      <c r="Z83">
        <v>5.46</v>
      </c>
      <c r="AA83">
        <v>0</v>
      </c>
      <c r="AB83" t="s">
        <v>984</v>
      </c>
      <c r="AC83">
        <v>0</v>
      </c>
      <c r="AD83">
        <v>0</v>
      </c>
      <c r="AE83">
        <v>0</v>
      </c>
      <c r="AF83">
        <v>0</v>
      </c>
      <c r="AG83" t="s">
        <v>984</v>
      </c>
      <c r="AH83" t="s">
        <v>1010</v>
      </c>
      <c r="AI83" t="s">
        <v>1010</v>
      </c>
      <c r="AJ83" t="s">
        <v>988</v>
      </c>
      <c r="AK83" t="s">
        <v>989</v>
      </c>
      <c r="AL83" t="s">
        <v>990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8</v>
      </c>
      <c r="AS83">
        <v>0</v>
      </c>
      <c r="AT83">
        <v>8</v>
      </c>
      <c r="AU83">
        <v>0</v>
      </c>
      <c r="AV83">
        <v>0</v>
      </c>
      <c r="AW83">
        <v>0</v>
      </c>
      <c r="AX83">
        <v>1</v>
      </c>
      <c r="AY83">
        <v>9</v>
      </c>
      <c r="AZ83">
        <v>9</v>
      </c>
      <c r="BA83">
        <v>0</v>
      </c>
      <c r="BB83" t="s">
        <v>1054</v>
      </c>
    </row>
    <row r="84" spans="1:54" x14ac:dyDescent="0.25">
      <c r="A84" t="s">
        <v>229</v>
      </c>
      <c r="B84" t="s">
        <v>127</v>
      </c>
      <c r="C84" s="1">
        <v>45729</v>
      </c>
      <c r="D84">
        <v>7.3</v>
      </c>
      <c r="E84">
        <v>0</v>
      </c>
      <c r="F84">
        <v>10</v>
      </c>
      <c r="G84">
        <v>45729.152812499997</v>
      </c>
      <c r="H84">
        <v>45729.532696759263</v>
      </c>
      <c r="I84" t="s">
        <v>156</v>
      </c>
      <c r="J84" t="s">
        <v>983</v>
      </c>
      <c r="K84" t="s">
        <v>984</v>
      </c>
      <c r="L84" t="s">
        <v>1818</v>
      </c>
      <c r="M84" t="s">
        <v>1053</v>
      </c>
      <c r="N84">
        <v>45721.341689814813</v>
      </c>
      <c r="O84">
        <v>45729.15625</v>
      </c>
      <c r="P84">
        <v>45729.152812499997</v>
      </c>
      <c r="Q84">
        <v>45729.53125</v>
      </c>
      <c r="R84">
        <v>45729.532731481479</v>
      </c>
      <c r="S84" t="s">
        <v>984</v>
      </c>
      <c r="T84" t="s">
        <v>986</v>
      </c>
      <c r="U84">
        <v>9.1199999999999992</v>
      </c>
      <c r="V84">
        <v>9</v>
      </c>
      <c r="W84">
        <v>171.79</v>
      </c>
      <c r="X84">
        <v>143.66999999999999</v>
      </c>
      <c r="Y84">
        <v>85.8</v>
      </c>
      <c r="Z84">
        <v>5.34</v>
      </c>
      <c r="AA84">
        <v>0</v>
      </c>
      <c r="AB84" t="s">
        <v>984</v>
      </c>
      <c r="AC84">
        <v>0</v>
      </c>
      <c r="AD84">
        <v>0</v>
      </c>
      <c r="AE84">
        <v>0</v>
      </c>
      <c r="AF84">
        <v>0</v>
      </c>
      <c r="AG84" t="s">
        <v>984</v>
      </c>
      <c r="AH84" t="s">
        <v>1010</v>
      </c>
      <c r="AI84" t="s">
        <v>1010</v>
      </c>
      <c r="AJ84" t="s">
        <v>988</v>
      </c>
      <c r="AK84" t="s">
        <v>989</v>
      </c>
      <c r="AL84" t="s">
        <v>990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10</v>
      </c>
      <c r="AS84">
        <v>0</v>
      </c>
      <c r="AT84">
        <v>7.3</v>
      </c>
      <c r="AU84">
        <v>0</v>
      </c>
      <c r="AV84">
        <v>0</v>
      </c>
      <c r="AW84">
        <v>0</v>
      </c>
      <c r="AX84">
        <v>1</v>
      </c>
      <c r="AY84">
        <v>9</v>
      </c>
      <c r="AZ84">
        <v>9</v>
      </c>
      <c r="BA84">
        <v>0</v>
      </c>
      <c r="BB84" t="s">
        <v>1054</v>
      </c>
    </row>
    <row r="85" spans="1:54" x14ac:dyDescent="0.25">
      <c r="A85" t="s">
        <v>229</v>
      </c>
      <c r="B85" t="s">
        <v>127</v>
      </c>
      <c r="C85" s="1">
        <v>45730</v>
      </c>
      <c r="D85">
        <v>7.46</v>
      </c>
      <c r="E85">
        <v>0</v>
      </c>
      <c r="F85">
        <v>10</v>
      </c>
      <c r="G85">
        <v>45730.153506944444</v>
      </c>
      <c r="H85">
        <v>45730.530023148145</v>
      </c>
      <c r="I85" t="s">
        <v>156</v>
      </c>
      <c r="J85" t="s">
        <v>983</v>
      </c>
      <c r="K85" t="s">
        <v>984</v>
      </c>
      <c r="L85" t="s">
        <v>1819</v>
      </c>
      <c r="M85" t="s">
        <v>1053</v>
      </c>
      <c r="N85">
        <v>45722.485011574077</v>
      </c>
      <c r="O85">
        <v>45730.15625</v>
      </c>
      <c r="P85">
        <v>45730.153506944444</v>
      </c>
      <c r="Q85">
        <v>45730.53125</v>
      </c>
      <c r="R85">
        <v>45730.532777777778</v>
      </c>
      <c r="S85" t="s">
        <v>984</v>
      </c>
      <c r="T85" t="s">
        <v>986</v>
      </c>
      <c r="U85">
        <v>9.1</v>
      </c>
      <c r="V85">
        <v>9</v>
      </c>
      <c r="W85">
        <v>137.69</v>
      </c>
      <c r="X85">
        <v>108.58</v>
      </c>
      <c r="Y85">
        <v>65.22</v>
      </c>
      <c r="Z85">
        <v>5.46</v>
      </c>
      <c r="AA85">
        <v>0</v>
      </c>
      <c r="AB85" t="s">
        <v>984</v>
      </c>
      <c r="AC85">
        <v>0</v>
      </c>
      <c r="AD85">
        <v>0</v>
      </c>
      <c r="AE85">
        <v>0</v>
      </c>
      <c r="AF85">
        <v>0</v>
      </c>
      <c r="AG85" t="s">
        <v>984</v>
      </c>
      <c r="AH85" t="s">
        <v>1010</v>
      </c>
      <c r="AI85" t="s">
        <v>1010</v>
      </c>
      <c r="AJ85" t="s">
        <v>988</v>
      </c>
      <c r="AK85" t="s">
        <v>989</v>
      </c>
      <c r="AL85" t="s">
        <v>990</v>
      </c>
      <c r="AM85">
        <v>0</v>
      </c>
      <c r="AN85">
        <v>1</v>
      </c>
      <c r="AO85">
        <v>0</v>
      </c>
      <c r="AP85">
        <v>0</v>
      </c>
      <c r="AQ85">
        <v>0</v>
      </c>
      <c r="AR85">
        <v>9</v>
      </c>
      <c r="AS85">
        <v>0</v>
      </c>
      <c r="AT85">
        <v>7.46</v>
      </c>
      <c r="AU85">
        <v>0</v>
      </c>
      <c r="AV85">
        <v>0</v>
      </c>
      <c r="AW85">
        <v>0</v>
      </c>
      <c r="AX85">
        <v>1</v>
      </c>
      <c r="AY85">
        <v>9</v>
      </c>
      <c r="AZ85">
        <v>9</v>
      </c>
      <c r="BA85">
        <v>0</v>
      </c>
      <c r="BB85" t="s">
        <v>1054</v>
      </c>
    </row>
    <row r="86" spans="1:54" x14ac:dyDescent="0.25">
      <c r="A86" t="s">
        <v>221</v>
      </c>
      <c r="B86" t="s">
        <v>127</v>
      </c>
      <c r="C86" s="1">
        <v>45726</v>
      </c>
      <c r="D86">
        <v>8.19</v>
      </c>
      <c r="E86">
        <v>0</v>
      </c>
      <c r="F86">
        <v>13</v>
      </c>
      <c r="G86">
        <v>45726.155706018515</v>
      </c>
      <c r="H86">
        <v>45726.531273148146</v>
      </c>
      <c r="I86" t="s">
        <v>156</v>
      </c>
      <c r="J86" t="s">
        <v>983</v>
      </c>
      <c r="K86" t="s">
        <v>984</v>
      </c>
      <c r="L86" t="s">
        <v>1820</v>
      </c>
      <c r="M86" t="s">
        <v>1057</v>
      </c>
      <c r="N86">
        <v>45719.363958333335</v>
      </c>
      <c r="O86">
        <v>45726.15625</v>
      </c>
      <c r="P86">
        <v>45726.155706018515</v>
      </c>
      <c r="Q86">
        <v>45726.53125</v>
      </c>
      <c r="R86">
        <v>45726.531342592592</v>
      </c>
      <c r="S86" t="s">
        <v>984</v>
      </c>
      <c r="T86" t="s">
        <v>986</v>
      </c>
      <c r="U86">
        <v>9.02</v>
      </c>
      <c r="V86">
        <v>9</v>
      </c>
      <c r="W86">
        <v>180.57</v>
      </c>
      <c r="X86">
        <v>163.95</v>
      </c>
      <c r="Y86">
        <v>83.15</v>
      </c>
      <c r="Z86">
        <v>4.83</v>
      </c>
      <c r="AA86">
        <v>0</v>
      </c>
      <c r="AB86" t="s">
        <v>984</v>
      </c>
      <c r="AC86">
        <v>0</v>
      </c>
      <c r="AD86">
        <v>0</v>
      </c>
      <c r="AE86">
        <v>0</v>
      </c>
      <c r="AF86">
        <v>0</v>
      </c>
      <c r="AG86" t="s">
        <v>984</v>
      </c>
      <c r="AH86" t="s">
        <v>1046</v>
      </c>
      <c r="AI86" t="s">
        <v>1046</v>
      </c>
      <c r="AJ86" t="s">
        <v>988</v>
      </c>
      <c r="AK86" t="s">
        <v>989</v>
      </c>
      <c r="AL86" t="s">
        <v>990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13</v>
      </c>
      <c r="AS86">
        <v>0</v>
      </c>
      <c r="AT86">
        <v>8.19</v>
      </c>
      <c r="AU86">
        <v>0</v>
      </c>
      <c r="AV86">
        <v>0</v>
      </c>
      <c r="AW86">
        <v>0</v>
      </c>
      <c r="AX86">
        <v>1</v>
      </c>
      <c r="AY86">
        <v>9</v>
      </c>
      <c r="AZ86">
        <v>9</v>
      </c>
      <c r="BA86">
        <v>0</v>
      </c>
      <c r="BB86" t="s">
        <v>1058</v>
      </c>
    </row>
    <row r="87" spans="1:54" x14ac:dyDescent="0.25">
      <c r="A87" t="s">
        <v>221</v>
      </c>
      <c r="B87" t="s">
        <v>127</v>
      </c>
      <c r="C87" s="1">
        <v>45727</v>
      </c>
      <c r="D87">
        <v>8.43</v>
      </c>
      <c r="E87">
        <v>0</v>
      </c>
      <c r="F87">
        <v>9</v>
      </c>
      <c r="G87">
        <v>45727.155648148146</v>
      </c>
      <c r="H87">
        <v>45727.532743055555</v>
      </c>
      <c r="I87" t="s">
        <v>156</v>
      </c>
      <c r="J87" t="s">
        <v>983</v>
      </c>
      <c r="K87" t="s">
        <v>984</v>
      </c>
      <c r="L87" t="s">
        <v>1821</v>
      </c>
      <c r="M87" t="s">
        <v>1057</v>
      </c>
      <c r="N87">
        <v>45719.364351851851</v>
      </c>
      <c r="O87">
        <v>45727.15625</v>
      </c>
      <c r="P87">
        <v>45727.155648148146</v>
      </c>
      <c r="Q87">
        <v>45727.53125</v>
      </c>
      <c r="R87">
        <v>45727.532777777778</v>
      </c>
      <c r="S87" t="s">
        <v>984</v>
      </c>
      <c r="T87" t="s">
        <v>986</v>
      </c>
      <c r="U87">
        <v>9.0500000000000007</v>
      </c>
      <c r="V87">
        <v>9</v>
      </c>
      <c r="W87">
        <v>185.35</v>
      </c>
      <c r="X87">
        <v>170.73</v>
      </c>
      <c r="Y87">
        <v>45.64</v>
      </c>
      <c r="Z87">
        <v>2.56</v>
      </c>
      <c r="AA87">
        <v>2.65</v>
      </c>
      <c r="AB87" t="s">
        <v>984</v>
      </c>
      <c r="AC87">
        <v>0</v>
      </c>
      <c r="AD87">
        <v>0</v>
      </c>
      <c r="AE87">
        <v>0</v>
      </c>
      <c r="AF87">
        <v>0</v>
      </c>
      <c r="AG87" t="s">
        <v>984</v>
      </c>
      <c r="AH87" t="s">
        <v>1046</v>
      </c>
      <c r="AI87" t="s">
        <v>1046</v>
      </c>
      <c r="AJ87" t="s">
        <v>988</v>
      </c>
      <c r="AK87" t="s">
        <v>989</v>
      </c>
      <c r="AL87" t="s">
        <v>990</v>
      </c>
      <c r="AM87">
        <v>0</v>
      </c>
      <c r="AN87">
        <v>1</v>
      </c>
      <c r="AO87">
        <v>0</v>
      </c>
      <c r="AP87">
        <v>0</v>
      </c>
      <c r="AQ87">
        <v>0</v>
      </c>
      <c r="AR87">
        <v>8</v>
      </c>
      <c r="AS87">
        <v>0</v>
      </c>
      <c r="AT87">
        <v>8.43</v>
      </c>
      <c r="AU87">
        <v>0</v>
      </c>
      <c r="AV87">
        <v>0</v>
      </c>
      <c r="AW87">
        <v>0</v>
      </c>
      <c r="AX87">
        <v>1</v>
      </c>
      <c r="AY87">
        <v>9</v>
      </c>
      <c r="AZ87">
        <v>9</v>
      </c>
      <c r="BA87">
        <v>0</v>
      </c>
      <c r="BB87" t="s">
        <v>1058</v>
      </c>
    </row>
    <row r="88" spans="1:54" x14ac:dyDescent="0.25">
      <c r="A88" t="s">
        <v>221</v>
      </c>
      <c r="B88" t="s">
        <v>127</v>
      </c>
      <c r="C88" s="1">
        <v>45728</v>
      </c>
      <c r="D88">
        <v>7.22</v>
      </c>
      <c r="E88">
        <v>0</v>
      </c>
      <c r="F88">
        <v>11</v>
      </c>
      <c r="G88">
        <v>45728.155763888892</v>
      </c>
      <c r="H88">
        <v>45728.532673611109</v>
      </c>
      <c r="I88" t="s">
        <v>156</v>
      </c>
      <c r="J88" t="s">
        <v>983</v>
      </c>
      <c r="K88" t="s">
        <v>984</v>
      </c>
      <c r="L88" t="s">
        <v>1822</v>
      </c>
      <c r="M88" t="s">
        <v>1057</v>
      </c>
      <c r="N88">
        <v>45719.364814814813</v>
      </c>
      <c r="O88">
        <v>45728.15625</v>
      </c>
      <c r="P88">
        <v>45728.155763888892</v>
      </c>
      <c r="Q88">
        <v>45728.53125</v>
      </c>
      <c r="R88">
        <v>45728.532708333332</v>
      </c>
      <c r="S88" t="s">
        <v>984</v>
      </c>
      <c r="T88" t="s">
        <v>986</v>
      </c>
      <c r="U88">
        <v>9.0500000000000007</v>
      </c>
      <c r="V88">
        <v>9</v>
      </c>
      <c r="W88">
        <v>208.51</v>
      </c>
      <c r="X88">
        <v>158.06</v>
      </c>
      <c r="Y88">
        <v>122.07</v>
      </c>
      <c r="Z88">
        <v>5.52</v>
      </c>
      <c r="AA88">
        <v>0</v>
      </c>
      <c r="AB88" t="s">
        <v>984</v>
      </c>
      <c r="AC88">
        <v>0</v>
      </c>
      <c r="AD88">
        <v>0</v>
      </c>
      <c r="AE88">
        <v>0</v>
      </c>
      <c r="AF88">
        <v>0</v>
      </c>
      <c r="AG88" t="s">
        <v>984</v>
      </c>
      <c r="AH88" t="s">
        <v>1046</v>
      </c>
      <c r="AI88" t="s">
        <v>1046</v>
      </c>
      <c r="AJ88" t="s">
        <v>988</v>
      </c>
      <c r="AK88" t="s">
        <v>989</v>
      </c>
      <c r="AL88" t="s">
        <v>990</v>
      </c>
      <c r="AM88">
        <v>0</v>
      </c>
      <c r="AN88">
        <v>1</v>
      </c>
      <c r="AO88">
        <v>0</v>
      </c>
      <c r="AP88">
        <v>0</v>
      </c>
      <c r="AQ88">
        <v>0</v>
      </c>
      <c r="AR88">
        <v>10</v>
      </c>
      <c r="AS88">
        <v>0</v>
      </c>
      <c r="AT88">
        <v>7.22</v>
      </c>
      <c r="AU88">
        <v>0</v>
      </c>
      <c r="AV88">
        <v>0</v>
      </c>
      <c r="AW88">
        <v>0</v>
      </c>
      <c r="AX88">
        <v>1</v>
      </c>
      <c r="AY88">
        <v>9</v>
      </c>
      <c r="AZ88">
        <v>9</v>
      </c>
      <c r="BA88">
        <v>0</v>
      </c>
      <c r="BB88" t="s">
        <v>1058</v>
      </c>
    </row>
    <row r="89" spans="1:54" x14ac:dyDescent="0.25">
      <c r="A89" t="s">
        <v>221</v>
      </c>
      <c r="B89" t="s">
        <v>127</v>
      </c>
      <c r="C89" s="1">
        <v>45729</v>
      </c>
      <c r="D89">
        <v>8.11</v>
      </c>
      <c r="E89">
        <v>0</v>
      </c>
      <c r="F89">
        <v>8</v>
      </c>
      <c r="G89">
        <v>45729.154930555553</v>
      </c>
      <c r="H89">
        <v>45729.531388888892</v>
      </c>
      <c r="I89" t="s">
        <v>156</v>
      </c>
      <c r="J89" t="s">
        <v>983</v>
      </c>
      <c r="K89" t="s">
        <v>984</v>
      </c>
      <c r="L89" t="s">
        <v>1823</v>
      </c>
      <c r="M89" t="s">
        <v>1057</v>
      </c>
      <c r="N89">
        <v>45721.341678240744</v>
      </c>
      <c r="O89">
        <v>45729.15625</v>
      </c>
      <c r="P89">
        <v>45729.154930555553</v>
      </c>
      <c r="Q89">
        <v>45729.53125</v>
      </c>
      <c r="R89">
        <v>45729.532731481479</v>
      </c>
      <c r="S89" t="s">
        <v>984</v>
      </c>
      <c r="T89" t="s">
        <v>986</v>
      </c>
      <c r="U89">
        <v>9.07</v>
      </c>
      <c r="V89">
        <v>9</v>
      </c>
      <c r="W89">
        <v>140.81</v>
      </c>
      <c r="X89">
        <v>114.71</v>
      </c>
      <c r="Y89">
        <v>64.05</v>
      </c>
      <c r="Z89">
        <v>5.67</v>
      </c>
      <c r="AA89">
        <v>0</v>
      </c>
      <c r="AB89" t="s">
        <v>984</v>
      </c>
      <c r="AC89">
        <v>0</v>
      </c>
      <c r="AD89">
        <v>0</v>
      </c>
      <c r="AE89">
        <v>0</v>
      </c>
      <c r="AF89">
        <v>0</v>
      </c>
      <c r="AG89" t="s">
        <v>984</v>
      </c>
      <c r="AH89" t="s">
        <v>1046</v>
      </c>
      <c r="AI89" t="s">
        <v>1046</v>
      </c>
      <c r="AJ89" t="s">
        <v>988</v>
      </c>
      <c r="AK89" t="s">
        <v>989</v>
      </c>
      <c r="AL89" t="s">
        <v>990</v>
      </c>
      <c r="AM89">
        <v>0</v>
      </c>
      <c r="AN89">
        <v>1</v>
      </c>
      <c r="AO89">
        <v>0</v>
      </c>
      <c r="AP89">
        <v>0</v>
      </c>
      <c r="AQ89">
        <v>0</v>
      </c>
      <c r="AR89">
        <v>7</v>
      </c>
      <c r="AS89">
        <v>0</v>
      </c>
      <c r="AT89">
        <v>8.11</v>
      </c>
      <c r="AU89">
        <v>0</v>
      </c>
      <c r="AV89">
        <v>0</v>
      </c>
      <c r="AW89">
        <v>0</v>
      </c>
      <c r="AX89">
        <v>1</v>
      </c>
      <c r="AY89">
        <v>9</v>
      </c>
      <c r="AZ89">
        <v>9</v>
      </c>
      <c r="BA89">
        <v>0</v>
      </c>
      <c r="BB89" t="s">
        <v>1058</v>
      </c>
    </row>
    <row r="90" spans="1:54" x14ac:dyDescent="0.25">
      <c r="A90" t="s">
        <v>221</v>
      </c>
      <c r="B90" t="s">
        <v>127</v>
      </c>
      <c r="C90" s="1">
        <v>45730</v>
      </c>
      <c r="D90">
        <v>7.53</v>
      </c>
      <c r="E90">
        <v>0</v>
      </c>
      <c r="F90">
        <v>9</v>
      </c>
      <c r="G90">
        <v>45730.155648148146</v>
      </c>
      <c r="H90">
        <v>45730.530902777777</v>
      </c>
      <c r="I90" t="s">
        <v>156</v>
      </c>
      <c r="J90" t="s">
        <v>983</v>
      </c>
      <c r="K90" t="s">
        <v>984</v>
      </c>
      <c r="L90" t="s">
        <v>1824</v>
      </c>
      <c r="M90" t="s">
        <v>1057</v>
      </c>
      <c r="N90">
        <v>45722.485011574077</v>
      </c>
      <c r="O90">
        <v>45730.15625</v>
      </c>
      <c r="P90">
        <v>45730.155648148146</v>
      </c>
      <c r="Q90">
        <v>45730.53125</v>
      </c>
      <c r="R90">
        <v>45730.530914351853</v>
      </c>
      <c r="S90" t="s">
        <v>984</v>
      </c>
      <c r="T90" t="s">
        <v>986</v>
      </c>
      <c r="U90">
        <v>9.01</v>
      </c>
      <c r="V90">
        <v>9</v>
      </c>
      <c r="W90">
        <v>143.88999999999999</v>
      </c>
      <c r="X90">
        <v>129.46</v>
      </c>
      <c r="Y90">
        <v>58.8</v>
      </c>
      <c r="Z90">
        <v>5.27</v>
      </c>
      <c r="AA90">
        <v>0</v>
      </c>
      <c r="AB90" t="s">
        <v>984</v>
      </c>
      <c r="AC90">
        <v>0</v>
      </c>
      <c r="AD90">
        <v>0</v>
      </c>
      <c r="AE90">
        <v>0</v>
      </c>
      <c r="AF90">
        <v>0</v>
      </c>
      <c r="AG90" t="s">
        <v>984</v>
      </c>
      <c r="AH90" t="s">
        <v>1046</v>
      </c>
      <c r="AI90" t="s">
        <v>1046</v>
      </c>
      <c r="AJ90" t="s">
        <v>988</v>
      </c>
      <c r="AK90" t="s">
        <v>989</v>
      </c>
      <c r="AL90" t="s">
        <v>990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9</v>
      </c>
      <c r="AS90">
        <v>0</v>
      </c>
      <c r="AT90">
        <v>7.53</v>
      </c>
      <c r="AU90">
        <v>0</v>
      </c>
      <c r="AV90">
        <v>0</v>
      </c>
      <c r="AW90">
        <v>0</v>
      </c>
      <c r="AX90">
        <v>1</v>
      </c>
      <c r="AY90">
        <v>9</v>
      </c>
      <c r="AZ90">
        <v>9</v>
      </c>
      <c r="BA90">
        <v>0</v>
      </c>
      <c r="BB90" t="s">
        <v>1058</v>
      </c>
    </row>
    <row r="91" spans="1:54" x14ac:dyDescent="0.25">
      <c r="A91" t="s">
        <v>1415</v>
      </c>
      <c r="B91" t="s">
        <v>127</v>
      </c>
      <c r="C91" s="1">
        <v>45728</v>
      </c>
      <c r="D91">
        <v>7.17</v>
      </c>
      <c r="E91">
        <v>0</v>
      </c>
      <c r="F91">
        <v>9</v>
      </c>
      <c r="G91">
        <v>45728.540937500002</v>
      </c>
      <c r="H91">
        <v>45728.959699074076</v>
      </c>
      <c r="I91" t="s">
        <v>200</v>
      </c>
      <c r="J91" t="s">
        <v>983</v>
      </c>
      <c r="K91" t="s">
        <v>984</v>
      </c>
      <c r="L91" t="s">
        <v>1825</v>
      </c>
      <c r="M91" t="s">
        <v>1082</v>
      </c>
      <c r="N91">
        <v>45719.364930555559</v>
      </c>
      <c r="O91">
        <v>45728.541666666664</v>
      </c>
      <c r="P91">
        <v>45728.540937500002</v>
      </c>
      <c r="Q91">
        <v>45728.958333333336</v>
      </c>
      <c r="R91">
        <v>45728.959768518522</v>
      </c>
      <c r="S91" t="s">
        <v>984</v>
      </c>
      <c r="T91" t="s">
        <v>986</v>
      </c>
      <c r="U91">
        <v>10.050000000000001</v>
      </c>
      <c r="V91">
        <v>10</v>
      </c>
      <c r="W91">
        <v>201.08</v>
      </c>
      <c r="X91">
        <v>151.86000000000001</v>
      </c>
      <c r="Y91">
        <v>97.91</v>
      </c>
      <c r="Z91">
        <v>6.28</v>
      </c>
      <c r="AA91">
        <v>0</v>
      </c>
      <c r="AB91" t="s">
        <v>984</v>
      </c>
      <c r="AC91">
        <v>0</v>
      </c>
      <c r="AD91">
        <v>0</v>
      </c>
      <c r="AE91">
        <v>0</v>
      </c>
      <c r="AF91">
        <v>0</v>
      </c>
      <c r="AG91" t="s">
        <v>984</v>
      </c>
      <c r="AH91" t="s">
        <v>1083</v>
      </c>
      <c r="AI91" t="s">
        <v>1083</v>
      </c>
      <c r="AJ91" t="s">
        <v>988</v>
      </c>
      <c r="AK91" t="s">
        <v>989</v>
      </c>
      <c r="AL91" t="s">
        <v>990</v>
      </c>
      <c r="AM91">
        <v>0</v>
      </c>
      <c r="AN91">
        <v>1</v>
      </c>
      <c r="AO91">
        <v>0</v>
      </c>
      <c r="AP91">
        <v>0</v>
      </c>
      <c r="AQ91">
        <v>0</v>
      </c>
      <c r="AR91">
        <v>8</v>
      </c>
      <c r="AS91">
        <v>0</v>
      </c>
      <c r="AT91">
        <v>7.17</v>
      </c>
      <c r="AU91">
        <v>0</v>
      </c>
      <c r="AV91">
        <v>0</v>
      </c>
      <c r="AW91">
        <v>0</v>
      </c>
      <c r="AX91">
        <v>1</v>
      </c>
      <c r="AY91">
        <v>10</v>
      </c>
      <c r="AZ91">
        <v>10</v>
      </c>
      <c r="BA91">
        <v>0</v>
      </c>
      <c r="BB91" t="s">
        <v>1418</v>
      </c>
    </row>
    <row r="92" spans="1:54" x14ac:dyDescent="0.25">
      <c r="A92" t="s">
        <v>307</v>
      </c>
      <c r="B92" t="s">
        <v>127</v>
      </c>
      <c r="C92" s="1">
        <v>45729</v>
      </c>
      <c r="D92">
        <v>7.36</v>
      </c>
      <c r="E92">
        <v>0</v>
      </c>
      <c r="F92">
        <v>8</v>
      </c>
      <c r="G92">
        <v>45729.290324074071</v>
      </c>
      <c r="H92">
        <v>45729.647326388891</v>
      </c>
      <c r="I92" t="s">
        <v>193</v>
      </c>
      <c r="J92" t="s">
        <v>983</v>
      </c>
      <c r="K92" t="s">
        <v>984</v>
      </c>
      <c r="L92" t="s">
        <v>1826</v>
      </c>
      <c r="M92" t="s">
        <v>1017</v>
      </c>
      <c r="N92">
        <v>45721.341782407406</v>
      </c>
      <c r="O92">
        <v>45729.291666666664</v>
      </c>
      <c r="P92">
        <v>45729.290324074071</v>
      </c>
      <c r="Q92">
        <v>45729.645833333336</v>
      </c>
      <c r="R92">
        <v>45729.647430555553</v>
      </c>
      <c r="S92" t="s">
        <v>984</v>
      </c>
      <c r="T92" t="s">
        <v>986</v>
      </c>
      <c r="U92">
        <v>8.57</v>
      </c>
      <c r="V92">
        <v>8.5</v>
      </c>
      <c r="W92">
        <v>109.77</v>
      </c>
      <c r="X92">
        <v>73.709999999999994</v>
      </c>
      <c r="Y92">
        <v>60.65</v>
      </c>
      <c r="Z92">
        <v>5.76</v>
      </c>
      <c r="AA92">
        <v>0</v>
      </c>
      <c r="AB92" t="s">
        <v>984</v>
      </c>
      <c r="AC92">
        <v>0</v>
      </c>
      <c r="AD92">
        <v>0</v>
      </c>
      <c r="AE92">
        <v>0</v>
      </c>
      <c r="AF92">
        <v>0</v>
      </c>
      <c r="AG92" t="s">
        <v>984</v>
      </c>
      <c r="AH92" t="s">
        <v>1068</v>
      </c>
      <c r="AI92" t="s">
        <v>1068</v>
      </c>
      <c r="AJ92" t="s">
        <v>988</v>
      </c>
      <c r="AK92" t="s">
        <v>989</v>
      </c>
      <c r="AL92" t="s">
        <v>990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8</v>
      </c>
      <c r="AS92">
        <v>0</v>
      </c>
      <c r="AT92">
        <v>7.36</v>
      </c>
      <c r="AU92">
        <v>0</v>
      </c>
      <c r="AV92">
        <v>0</v>
      </c>
      <c r="AW92">
        <v>0</v>
      </c>
      <c r="AX92">
        <v>1</v>
      </c>
      <c r="AY92">
        <v>8.5</v>
      </c>
      <c r="AZ92">
        <v>8.5</v>
      </c>
      <c r="BA92">
        <v>0</v>
      </c>
      <c r="BB92" t="s">
        <v>1069</v>
      </c>
    </row>
    <row r="93" spans="1:54" x14ac:dyDescent="0.25">
      <c r="A93" t="s">
        <v>247</v>
      </c>
      <c r="B93" t="s">
        <v>127</v>
      </c>
      <c r="C93" s="1">
        <v>45726</v>
      </c>
      <c r="D93">
        <v>9.4600000000000009</v>
      </c>
      <c r="E93">
        <v>0</v>
      </c>
      <c r="F93">
        <v>11</v>
      </c>
      <c r="G93">
        <v>45726.580520833333</v>
      </c>
      <c r="H93">
        <v>45727.001469907409</v>
      </c>
      <c r="I93" t="s">
        <v>194</v>
      </c>
      <c r="J93" t="s">
        <v>983</v>
      </c>
      <c r="K93" t="s">
        <v>984</v>
      </c>
      <c r="L93" t="s">
        <v>1827</v>
      </c>
      <c r="M93" t="s">
        <v>1074</v>
      </c>
      <c r="N93">
        <v>45719.36414351852</v>
      </c>
      <c r="O93">
        <v>45726.583333333336</v>
      </c>
      <c r="P93">
        <v>45726.580520833333</v>
      </c>
      <c r="Q93">
        <v>45727</v>
      </c>
      <c r="R93">
        <v>45727.001481481479</v>
      </c>
      <c r="S93" t="s">
        <v>984</v>
      </c>
      <c r="T93" t="s">
        <v>986</v>
      </c>
      <c r="U93">
        <v>10.1</v>
      </c>
      <c r="V93">
        <v>10</v>
      </c>
      <c r="W93">
        <v>206.58</v>
      </c>
      <c r="X93">
        <v>187.44</v>
      </c>
      <c r="Y93">
        <v>113.29</v>
      </c>
      <c r="Z93">
        <v>6.62</v>
      </c>
      <c r="AA93">
        <v>0</v>
      </c>
      <c r="AB93" t="s">
        <v>1828</v>
      </c>
      <c r="AC93">
        <v>0</v>
      </c>
      <c r="AD93">
        <v>0</v>
      </c>
      <c r="AE93">
        <v>0</v>
      </c>
      <c r="AF93">
        <v>0</v>
      </c>
      <c r="AG93" t="s">
        <v>984</v>
      </c>
      <c r="AH93" t="s">
        <v>1072</v>
      </c>
      <c r="AI93" t="s">
        <v>1072</v>
      </c>
      <c r="AJ93" t="s">
        <v>988</v>
      </c>
      <c r="AK93" t="s">
        <v>989</v>
      </c>
      <c r="AL93" t="s">
        <v>990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11</v>
      </c>
      <c r="AS93">
        <v>0</v>
      </c>
      <c r="AT93">
        <v>9.4600000000000009</v>
      </c>
      <c r="AU93">
        <v>0</v>
      </c>
      <c r="AV93">
        <v>0</v>
      </c>
      <c r="AW93">
        <v>0</v>
      </c>
      <c r="AX93">
        <v>1</v>
      </c>
      <c r="AY93">
        <v>10</v>
      </c>
      <c r="AZ93">
        <v>10</v>
      </c>
      <c r="BA93">
        <v>0</v>
      </c>
      <c r="BB93" t="s">
        <v>1073</v>
      </c>
    </row>
    <row r="94" spans="1:54" x14ac:dyDescent="0.25">
      <c r="A94" t="s">
        <v>247</v>
      </c>
      <c r="B94" t="s">
        <v>127</v>
      </c>
      <c r="C94" s="1">
        <v>45730</v>
      </c>
      <c r="D94">
        <v>8.9</v>
      </c>
      <c r="E94">
        <v>0</v>
      </c>
      <c r="F94">
        <v>7</v>
      </c>
      <c r="G94">
        <v>45730.580347222225</v>
      </c>
      <c r="H94">
        <v>45730.99</v>
      </c>
      <c r="I94" t="s">
        <v>194</v>
      </c>
      <c r="J94" t="s">
        <v>983</v>
      </c>
      <c r="K94" t="s">
        <v>984</v>
      </c>
      <c r="L94" t="s">
        <v>1829</v>
      </c>
      <c r="M94" t="s">
        <v>1074</v>
      </c>
      <c r="N94">
        <v>45722.485081018516</v>
      </c>
      <c r="O94">
        <v>45730.583333333336</v>
      </c>
      <c r="P94">
        <v>45730.580347222225</v>
      </c>
      <c r="Q94">
        <v>45731</v>
      </c>
      <c r="R94">
        <v>45731.001435185186</v>
      </c>
      <c r="S94" t="s">
        <v>984</v>
      </c>
      <c r="T94" t="s">
        <v>986</v>
      </c>
      <c r="U94">
        <v>10.11</v>
      </c>
      <c r="V94">
        <v>10</v>
      </c>
      <c r="W94">
        <v>192.68</v>
      </c>
      <c r="X94">
        <v>164.94</v>
      </c>
      <c r="Y94">
        <v>79.05</v>
      </c>
      <c r="Z94">
        <v>5.2</v>
      </c>
      <c r="AA94">
        <v>0</v>
      </c>
      <c r="AB94" t="s">
        <v>984</v>
      </c>
      <c r="AC94">
        <v>0</v>
      </c>
      <c r="AD94">
        <v>0</v>
      </c>
      <c r="AE94">
        <v>0</v>
      </c>
      <c r="AF94">
        <v>0</v>
      </c>
      <c r="AG94" t="s">
        <v>984</v>
      </c>
      <c r="AH94" t="s">
        <v>1072</v>
      </c>
      <c r="AI94" t="s">
        <v>1072</v>
      </c>
      <c r="AJ94" t="s">
        <v>988</v>
      </c>
      <c r="AK94" t="s">
        <v>989</v>
      </c>
      <c r="AL94" t="s">
        <v>990</v>
      </c>
      <c r="AM94">
        <v>0</v>
      </c>
      <c r="AN94">
        <v>1</v>
      </c>
      <c r="AO94">
        <v>0</v>
      </c>
      <c r="AP94">
        <v>0</v>
      </c>
      <c r="AQ94">
        <v>0</v>
      </c>
      <c r="AR94">
        <v>6</v>
      </c>
      <c r="AS94">
        <v>0</v>
      </c>
      <c r="AT94">
        <v>8.9</v>
      </c>
      <c r="AU94">
        <v>0</v>
      </c>
      <c r="AV94">
        <v>0</v>
      </c>
      <c r="AW94">
        <v>0</v>
      </c>
      <c r="AX94">
        <v>1</v>
      </c>
      <c r="AY94">
        <v>10</v>
      </c>
      <c r="AZ94">
        <v>10</v>
      </c>
      <c r="BA94">
        <v>0</v>
      </c>
      <c r="BB94" t="s">
        <v>1073</v>
      </c>
    </row>
    <row r="95" spans="1:54" x14ac:dyDescent="0.25">
      <c r="A95" t="s">
        <v>247</v>
      </c>
      <c r="B95" t="s">
        <v>127</v>
      </c>
      <c r="C95" s="1">
        <v>45731</v>
      </c>
      <c r="D95">
        <v>7.28</v>
      </c>
      <c r="E95">
        <v>0</v>
      </c>
      <c r="F95">
        <v>7</v>
      </c>
      <c r="G95">
        <v>45731.632037037038</v>
      </c>
      <c r="H95">
        <v>45731.970092592594</v>
      </c>
      <c r="I95" t="s">
        <v>194</v>
      </c>
      <c r="J95" t="s">
        <v>983</v>
      </c>
      <c r="K95" t="s">
        <v>984</v>
      </c>
      <c r="L95" t="s">
        <v>1830</v>
      </c>
      <c r="M95" t="s">
        <v>1074</v>
      </c>
      <c r="N95">
        <v>45723.355081018519</v>
      </c>
      <c r="O95">
        <v>45731.635416666664</v>
      </c>
      <c r="P95">
        <v>45731.632037037038</v>
      </c>
      <c r="Q95">
        <v>45731.96875</v>
      </c>
      <c r="R95">
        <v>45731.970173611109</v>
      </c>
      <c r="S95" t="s">
        <v>984</v>
      </c>
      <c r="T95" t="s">
        <v>986</v>
      </c>
      <c r="U95">
        <v>8.1199999999999992</v>
      </c>
      <c r="V95">
        <v>8</v>
      </c>
      <c r="W95">
        <v>168.47</v>
      </c>
      <c r="X95">
        <v>156.74</v>
      </c>
      <c r="Y95">
        <v>108.59</v>
      </c>
      <c r="Z95">
        <v>5.26</v>
      </c>
      <c r="AA95">
        <v>0</v>
      </c>
      <c r="AB95" t="s">
        <v>984</v>
      </c>
      <c r="AC95">
        <v>0</v>
      </c>
      <c r="AD95">
        <v>0</v>
      </c>
      <c r="AE95">
        <v>0</v>
      </c>
      <c r="AF95">
        <v>0</v>
      </c>
      <c r="AG95" t="s">
        <v>984</v>
      </c>
      <c r="AH95" t="s">
        <v>1072</v>
      </c>
      <c r="AI95" t="s">
        <v>1072</v>
      </c>
      <c r="AJ95" t="s">
        <v>988</v>
      </c>
      <c r="AK95" t="s">
        <v>989</v>
      </c>
      <c r="AL95" t="s">
        <v>990</v>
      </c>
      <c r="AM95">
        <v>0</v>
      </c>
      <c r="AN95">
        <v>1</v>
      </c>
      <c r="AO95">
        <v>0</v>
      </c>
      <c r="AP95">
        <v>0</v>
      </c>
      <c r="AQ95">
        <v>0</v>
      </c>
      <c r="AR95">
        <v>6</v>
      </c>
      <c r="AS95">
        <v>0</v>
      </c>
      <c r="AT95">
        <v>7.28</v>
      </c>
      <c r="AU95">
        <v>0</v>
      </c>
      <c r="AV95">
        <v>0</v>
      </c>
      <c r="AW95">
        <v>0</v>
      </c>
      <c r="AX95">
        <v>1</v>
      </c>
      <c r="AY95">
        <v>8</v>
      </c>
      <c r="AZ95">
        <v>8</v>
      </c>
      <c r="BA95">
        <v>0</v>
      </c>
      <c r="BB95" t="s">
        <v>1073</v>
      </c>
    </row>
    <row r="96" spans="1:54" x14ac:dyDescent="0.25">
      <c r="A96" t="s">
        <v>247</v>
      </c>
      <c r="B96" t="s">
        <v>127</v>
      </c>
      <c r="C96" s="1">
        <v>45732</v>
      </c>
      <c r="D96">
        <v>6.2</v>
      </c>
      <c r="E96">
        <v>0</v>
      </c>
      <c r="F96">
        <v>10</v>
      </c>
      <c r="G96">
        <v>45732.673715277779</v>
      </c>
      <c r="H96">
        <v>45732.988206018519</v>
      </c>
      <c r="I96" t="s">
        <v>194</v>
      </c>
      <c r="J96" t="s">
        <v>983</v>
      </c>
      <c r="K96" t="s">
        <v>984</v>
      </c>
      <c r="L96" t="s">
        <v>1831</v>
      </c>
      <c r="M96" t="s">
        <v>1074</v>
      </c>
      <c r="N96">
        <v>45727.594212962962</v>
      </c>
      <c r="O96">
        <v>45732.677083333336</v>
      </c>
      <c r="P96">
        <v>45732.673715277779</v>
      </c>
      <c r="Q96">
        <v>45733.010416666664</v>
      </c>
      <c r="R96">
        <v>45733.011886574073</v>
      </c>
      <c r="S96" t="s">
        <v>984</v>
      </c>
      <c r="T96" t="s">
        <v>986</v>
      </c>
      <c r="U96">
        <v>8.1199999999999992</v>
      </c>
      <c r="V96">
        <v>8</v>
      </c>
      <c r="W96">
        <v>141.93</v>
      </c>
      <c r="X96">
        <v>108.84</v>
      </c>
      <c r="Y96">
        <v>74.22</v>
      </c>
      <c r="Z96">
        <v>4.99</v>
      </c>
      <c r="AA96">
        <v>0.92</v>
      </c>
      <c r="AB96" t="s">
        <v>984</v>
      </c>
      <c r="AC96">
        <v>0</v>
      </c>
      <c r="AD96">
        <v>0</v>
      </c>
      <c r="AE96">
        <v>0</v>
      </c>
      <c r="AF96">
        <v>0</v>
      </c>
      <c r="AG96" t="s">
        <v>984</v>
      </c>
      <c r="AH96" t="s">
        <v>1072</v>
      </c>
      <c r="AI96" t="s">
        <v>1072</v>
      </c>
      <c r="AJ96" t="s">
        <v>988</v>
      </c>
      <c r="AK96" t="s">
        <v>989</v>
      </c>
      <c r="AL96" t="s">
        <v>990</v>
      </c>
      <c r="AM96">
        <v>0</v>
      </c>
      <c r="AN96">
        <v>2</v>
      </c>
      <c r="AO96">
        <v>0</v>
      </c>
      <c r="AP96">
        <v>0</v>
      </c>
      <c r="AQ96">
        <v>0</v>
      </c>
      <c r="AR96">
        <v>8</v>
      </c>
      <c r="AS96">
        <v>0</v>
      </c>
      <c r="AT96">
        <v>6.2</v>
      </c>
      <c r="AU96">
        <v>0</v>
      </c>
      <c r="AV96">
        <v>0</v>
      </c>
      <c r="AW96">
        <v>0</v>
      </c>
      <c r="AX96">
        <v>1</v>
      </c>
      <c r="AY96">
        <v>8</v>
      </c>
      <c r="AZ96">
        <v>8</v>
      </c>
      <c r="BA96">
        <v>0</v>
      </c>
      <c r="BB96" t="s">
        <v>1073</v>
      </c>
    </row>
    <row r="97" spans="1:54" x14ac:dyDescent="0.25">
      <c r="A97" t="s">
        <v>195</v>
      </c>
      <c r="B97" t="s">
        <v>127</v>
      </c>
      <c r="C97" s="1">
        <v>45726</v>
      </c>
      <c r="D97">
        <v>8.0500000000000007</v>
      </c>
      <c r="E97">
        <v>0</v>
      </c>
      <c r="F97">
        <v>10</v>
      </c>
      <c r="G97">
        <v>45726.299050925925</v>
      </c>
      <c r="H97">
        <v>45726.6565625</v>
      </c>
      <c r="I97" t="s">
        <v>195</v>
      </c>
      <c r="J97" t="s">
        <v>983</v>
      </c>
      <c r="K97" t="s">
        <v>984</v>
      </c>
      <c r="L97" t="s">
        <v>1832</v>
      </c>
      <c r="M97" t="s">
        <v>1103</v>
      </c>
      <c r="N97">
        <v>45719.36409722222</v>
      </c>
      <c r="O97">
        <v>45726.302083333336</v>
      </c>
      <c r="P97">
        <v>45726.299050925925</v>
      </c>
      <c r="Q97">
        <v>45726.65625</v>
      </c>
      <c r="R97">
        <v>45726.657754629632</v>
      </c>
      <c r="S97" t="s">
        <v>984</v>
      </c>
      <c r="T97" t="s">
        <v>986</v>
      </c>
      <c r="U97">
        <v>8.61</v>
      </c>
      <c r="V97">
        <v>8.5</v>
      </c>
      <c r="W97">
        <v>219.85</v>
      </c>
      <c r="X97">
        <v>198.89</v>
      </c>
      <c r="Y97">
        <v>116.73</v>
      </c>
      <c r="Z97">
        <v>5.55</v>
      </c>
      <c r="AA97">
        <v>0</v>
      </c>
      <c r="AB97" t="s">
        <v>984</v>
      </c>
      <c r="AC97">
        <v>0</v>
      </c>
      <c r="AD97">
        <v>0</v>
      </c>
      <c r="AE97">
        <v>0</v>
      </c>
      <c r="AF97">
        <v>0</v>
      </c>
      <c r="AG97" t="s">
        <v>984</v>
      </c>
      <c r="AH97" t="s">
        <v>1132</v>
      </c>
      <c r="AI97" t="s">
        <v>1132</v>
      </c>
      <c r="AJ97" t="s">
        <v>988</v>
      </c>
      <c r="AK97" t="s">
        <v>989</v>
      </c>
      <c r="AL97" t="s">
        <v>990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10</v>
      </c>
      <c r="AS97">
        <v>0</v>
      </c>
      <c r="AT97">
        <v>8.0500000000000007</v>
      </c>
      <c r="AU97">
        <v>0</v>
      </c>
      <c r="AV97">
        <v>0</v>
      </c>
      <c r="AW97">
        <v>0</v>
      </c>
      <c r="AX97">
        <v>1</v>
      </c>
      <c r="AY97">
        <v>8.5</v>
      </c>
      <c r="AZ97">
        <v>8.5</v>
      </c>
      <c r="BA97">
        <v>0</v>
      </c>
      <c r="BB97" t="s">
        <v>1133</v>
      </c>
    </row>
    <row r="98" spans="1:54" x14ac:dyDescent="0.25">
      <c r="A98" t="s">
        <v>195</v>
      </c>
      <c r="B98" t="s">
        <v>127</v>
      </c>
      <c r="C98" s="1">
        <v>45729</v>
      </c>
      <c r="D98">
        <v>7.94</v>
      </c>
      <c r="E98">
        <v>0</v>
      </c>
      <c r="F98">
        <v>8</v>
      </c>
      <c r="G98">
        <v>45729.154733796298</v>
      </c>
      <c r="H98">
        <v>45729.532743055555</v>
      </c>
      <c r="I98" t="s">
        <v>195</v>
      </c>
      <c r="J98" t="s">
        <v>983</v>
      </c>
      <c r="K98" t="s">
        <v>984</v>
      </c>
      <c r="L98" t="s">
        <v>1833</v>
      </c>
      <c r="M98" t="s">
        <v>1103</v>
      </c>
      <c r="N98">
        <v>45721.341678240744</v>
      </c>
      <c r="O98">
        <v>45729.15625</v>
      </c>
      <c r="P98">
        <v>45729.154733796298</v>
      </c>
      <c r="Q98">
        <v>45729.53125</v>
      </c>
      <c r="R98">
        <v>45729.532743055555</v>
      </c>
      <c r="S98" t="s">
        <v>984</v>
      </c>
      <c r="T98" t="s">
        <v>986</v>
      </c>
      <c r="U98">
        <v>9.07</v>
      </c>
      <c r="V98">
        <v>9</v>
      </c>
      <c r="W98">
        <v>239.22</v>
      </c>
      <c r="X98">
        <v>228.76</v>
      </c>
      <c r="Y98">
        <v>103.13</v>
      </c>
      <c r="Z98">
        <v>6.48</v>
      </c>
      <c r="AA98">
        <v>0</v>
      </c>
      <c r="AB98" t="s">
        <v>984</v>
      </c>
      <c r="AC98">
        <v>0</v>
      </c>
      <c r="AD98">
        <v>0</v>
      </c>
      <c r="AE98">
        <v>0</v>
      </c>
      <c r="AF98">
        <v>0</v>
      </c>
      <c r="AG98" t="s">
        <v>984</v>
      </c>
      <c r="AH98" t="s">
        <v>1132</v>
      </c>
      <c r="AI98" t="s">
        <v>1132</v>
      </c>
      <c r="AJ98" t="s">
        <v>988</v>
      </c>
      <c r="AK98" t="s">
        <v>989</v>
      </c>
      <c r="AL98" t="s">
        <v>990</v>
      </c>
      <c r="AM98">
        <v>0</v>
      </c>
      <c r="AN98">
        <v>4</v>
      </c>
      <c r="AO98">
        <v>0</v>
      </c>
      <c r="AP98">
        <v>0</v>
      </c>
      <c r="AQ98">
        <v>0</v>
      </c>
      <c r="AR98">
        <v>4</v>
      </c>
      <c r="AS98">
        <v>0</v>
      </c>
      <c r="AT98">
        <v>7.94</v>
      </c>
      <c r="AU98">
        <v>0</v>
      </c>
      <c r="AV98">
        <v>0</v>
      </c>
      <c r="AW98">
        <v>0</v>
      </c>
      <c r="AX98">
        <v>1</v>
      </c>
      <c r="AY98">
        <v>9</v>
      </c>
      <c r="AZ98">
        <v>9</v>
      </c>
      <c r="BA98">
        <v>0</v>
      </c>
      <c r="BB98" t="s">
        <v>1133</v>
      </c>
    </row>
    <row r="99" spans="1:54" x14ac:dyDescent="0.25">
      <c r="A99" t="s">
        <v>195</v>
      </c>
      <c r="B99" t="s">
        <v>127</v>
      </c>
      <c r="C99" s="1">
        <v>45730</v>
      </c>
      <c r="D99">
        <v>8.4600000000000009</v>
      </c>
      <c r="E99">
        <v>0</v>
      </c>
      <c r="F99">
        <v>12</v>
      </c>
      <c r="G99">
        <v>45730.154421296298</v>
      </c>
      <c r="H99">
        <v>45730.532789351855</v>
      </c>
      <c r="I99" t="s">
        <v>195</v>
      </c>
      <c r="J99" t="s">
        <v>983</v>
      </c>
      <c r="K99" t="s">
        <v>984</v>
      </c>
      <c r="L99" t="s">
        <v>1834</v>
      </c>
      <c r="M99" t="s">
        <v>1123</v>
      </c>
      <c r="N99">
        <v>45722.485011574077</v>
      </c>
      <c r="O99">
        <v>45730.15625</v>
      </c>
      <c r="P99">
        <v>45730.154432870368</v>
      </c>
      <c r="Q99">
        <v>45730.53125</v>
      </c>
      <c r="R99">
        <v>45730.532789351855</v>
      </c>
      <c r="S99" t="s">
        <v>984</v>
      </c>
      <c r="T99" t="s">
        <v>986</v>
      </c>
      <c r="U99">
        <v>9.08</v>
      </c>
      <c r="V99">
        <v>9</v>
      </c>
      <c r="W99">
        <v>309.95</v>
      </c>
      <c r="X99">
        <v>278.5</v>
      </c>
      <c r="Y99">
        <v>135.51</v>
      </c>
      <c r="Z99">
        <v>5.03</v>
      </c>
      <c r="AA99">
        <v>0</v>
      </c>
      <c r="AB99" t="s">
        <v>1124</v>
      </c>
      <c r="AC99">
        <v>0</v>
      </c>
      <c r="AD99">
        <v>0</v>
      </c>
      <c r="AE99">
        <v>0</v>
      </c>
      <c r="AF99">
        <v>0</v>
      </c>
      <c r="AG99" t="s">
        <v>984</v>
      </c>
      <c r="AH99" t="s">
        <v>1132</v>
      </c>
      <c r="AI99" t="s">
        <v>1132</v>
      </c>
      <c r="AJ99" t="s">
        <v>988</v>
      </c>
      <c r="AK99" t="s">
        <v>989</v>
      </c>
      <c r="AL99" t="s">
        <v>990</v>
      </c>
      <c r="AM99">
        <v>0</v>
      </c>
      <c r="AN99">
        <v>1</v>
      </c>
      <c r="AO99">
        <v>0</v>
      </c>
      <c r="AP99">
        <v>0</v>
      </c>
      <c r="AQ99">
        <v>0</v>
      </c>
      <c r="AR99">
        <v>11</v>
      </c>
      <c r="AS99">
        <v>0</v>
      </c>
      <c r="AT99">
        <v>8.4600000000000009</v>
      </c>
      <c r="AU99">
        <v>0</v>
      </c>
      <c r="AV99">
        <v>0</v>
      </c>
      <c r="AW99">
        <v>0</v>
      </c>
      <c r="AX99">
        <v>1</v>
      </c>
      <c r="AY99">
        <v>9</v>
      </c>
      <c r="AZ99">
        <v>9</v>
      </c>
      <c r="BA99">
        <v>0</v>
      </c>
      <c r="BB99" t="s">
        <v>1133</v>
      </c>
    </row>
    <row r="100" spans="1:54" x14ac:dyDescent="0.25">
      <c r="A100" t="s">
        <v>195</v>
      </c>
      <c r="B100" t="s">
        <v>127</v>
      </c>
      <c r="C100" s="1">
        <v>45731</v>
      </c>
      <c r="D100">
        <v>6.93</v>
      </c>
      <c r="E100">
        <v>0</v>
      </c>
      <c r="F100">
        <v>10</v>
      </c>
      <c r="G100">
        <v>45731.20511574074</v>
      </c>
      <c r="H100">
        <v>45731.543032407404</v>
      </c>
      <c r="I100" t="s">
        <v>195</v>
      </c>
      <c r="J100" t="s">
        <v>983</v>
      </c>
      <c r="K100" t="s">
        <v>984</v>
      </c>
      <c r="L100" t="s">
        <v>1835</v>
      </c>
      <c r="M100" t="s">
        <v>1103</v>
      </c>
      <c r="N100">
        <v>45723.355057870373</v>
      </c>
      <c r="O100">
        <v>45731.208333333336</v>
      </c>
      <c r="P100">
        <v>45731.20511574074</v>
      </c>
      <c r="Q100">
        <v>45731.541666666664</v>
      </c>
      <c r="R100">
        <v>45731.543124999997</v>
      </c>
      <c r="S100" t="s">
        <v>984</v>
      </c>
      <c r="T100" t="s">
        <v>986</v>
      </c>
      <c r="U100">
        <v>8.11</v>
      </c>
      <c r="V100">
        <v>8</v>
      </c>
      <c r="W100">
        <v>229.47</v>
      </c>
      <c r="X100">
        <v>210.04</v>
      </c>
      <c r="Y100">
        <v>76.67</v>
      </c>
      <c r="Z100">
        <v>4.1100000000000003</v>
      </c>
      <c r="AA100">
        <v>0</v>
      </c>
      <c r="AB100" t="s">
        <v>984</v>
      </c>
      <c r="AC100">
        <v>0</v>
      </c>
      <c r="AD100">
        <v>0</v>
      </c>
      <c r="AE100">
        <v>0</v>
      </c>
      <c r="AF100">
        <v>0</v>
      </c>
      <c r="AG100" t="s">
        <v>984</v>
      </c>
      <c r="AH100" t="s">
        <v>1132</v>
      </c>
      <c r="AI100" t="s">
        <v>1132</v>
      </c>
      <c r="AJ100" t="s">
        <v>988</v>
      </c>
      <c r="AK100" t="s">
        <v>989</v>
      </c>
      <c r="AL100" t="s">
        <v>990</v>
      </c>
      <c r="AM100">
        <v>0</v>
      </c>
      <c r="AN100">
        <v>1</v>
      </c>
      <c r="AO100">
        <v>0</v>
      </c>
      <c r="AP100">
        <v>0</v>
      </c>
      <c r="AQ100">
        <v>0</v>
      </c>
      <c r="AR100">
        <v>9</v>
      </c>
      <c r="AS100">
        <v>0</v>
      </c>
      <c r="AT100">
        <v>6.93</v>
      </c>
      <c r="AU100">
        <v>0</v>
      </c>
      <c r="AV100">
        <v>0</v>
      </c>
      <c r="AW100">
        <v>0</v>
      </c>
      <c r="AX100">
        <v>1</v>
      </c>
      <c r="AY100">
        <v>8</v>
      </c>
      <c r="AZ100">
        <v>8</v>
      </c>
      <c r="BA100">
        <v>0</v>
      </c>
      <c r="BB100" t="s">
        <v>1133</v>
      </c>
    </row>
    <row r="101" spans="1:54" x14ac:dyDescent="0.25">
      <c r="A101" t="s">
        <v>195</v>
      </c>
      <c r="B101" t="s">
        <v>127</v>
      </c>
      <c r="C101" s="1">
        <v>45732</v>
      </c>
      <c r="D101">
        <v>6.7</v>
      </c>
      <c r="E101">
        <v>0</v>
      </c>
      <c r="F101">
        <v>9</v>
      </c>
      <c r="G101">
        <v>45732.303449074076</v>
      </c>
      <c r="H101">
        <v>45732.636793981481</v>
      </c>
      <c r="I101" t="s">
        <v>195</v>
      </c>
      <c r="J101" t="s">
        <v>983</v>
      </c>
      <c r="K101" t="s">
        <v>984</v>
      </c>
      <c r="L101" t="s">
        <v>1836</v>
      </c>
      <c r="M101" t="s">
        <v>1065</v>
      </c>
      <c r="N101">
        <v>45727.594212962962</v>
      </c>
      <c r="O101">
        <v>45732.302083333336</v>
      </c>
      <c r="P101">
        <v>45732.303460648145</v>
      </c>
      <c r="Q101">
        <v>45732.635416666664</v>
      </c>
      <c r="R101">
        <v>45732.636840277781</v>
      </c>
      <c r="S101" t="s">
        <v>984</v>
      </c>
      <c r="T101" t="s">
        <v>986</v>
      </c>
      <c r="U101">
        <v>8</v>
      </c>
      <c r="V101">
        <v>8</v>
      </c>
      <c r="W101">
        <v>300.10000000000002</v>
      </c>
      <c r="X101">
        <v>223.05</v>
      </c>
      <c r="Y101">
        <v>185.24</v>
      </c>
      <c r="Z101">
        <v>5.05</v>
      </c>
      <c r="AA101">
        <v>0</v>
      </c>
      <c r="AB101" t="s">
        <v>984</v>
      </c>
      <c r="AC101">
        <v>0</v>
      </c>
      <c r="AD101">
        <v>0</v>
      </c>
      <c r="AE101">
        <v>0</v>
      </c>
      <c r="AF101">
        <v>0</v>
      </c>
      <c r="AG101" t="s">
        <v>984</v>
      </c>
      <c r="AH101" t="s">
        <v>1132</v>
      </c>
      <c r="AI101" t="s">
        <v>1132</v>
      </c>
      <c r="AJ101" t="s">
        <v>988</v>
      </c>
      <c r="AK101" t="s">
        <v>989</v>
      </c>
      <c r="AL101" t="s">
        <v>990</v>
      </c>
      <c r="AM101">
        <v>0</v>
      </c>
      <c r="AN101">
        <v>2</v>
      </c>
      <c r="AO101">
        <v>0</v>
      </c>
      <c r="AP101">
        <v>0</v>
      </c>
      <c r="AQ101">
        <v>0</v>
      </c>
      <c r="AR101">
        <v>7</v>
      </c>
      <c r="AS101">
        <v>0</v>
      </c>
      <c r="AT101">
        <v>6.7</v>
      </c>
      <c r="AU101">
        <v>0</v>
      </c>
      <c r="AV101">
        <v>0</v>
      </c>
      <c r="AW101">
        <v>0</v>
      </c>
      <c r="AX101">
        <v>1</v>
      </c>
      <c r="AY101">
        <v>8</v>
      </c>
      <c r="AZ101">
        <v>8</v>
      </c>
      <c r="BA101">
        <v>0</v>
      </c>
      <c r="BB101" t="s">
        <v>1133</v>
      </c>
    </row>
    <row r="102" spans="1:54" x14ac:dyDescent="0.25">
      <c r="A102" t="s">
        <v>239</v>
      </c>
      <c r="B102" t="s">
        <v>127</v>
      </c>
      <c r="C102" s="1">
        <v>45728</v>
      </c>
      <c r="D102">
        <v>9.3699999999999992</v>
      </c>
      <c r="E102">
        <v>0</v>
      </c>
      <c r="F102">
        <v>10</v>
      </c>
      <c r="G102">
        <v>45728.579976851855</v>
      </c>
      <c r="H102">
        <v>45729.001493055555</v>
      </c>
      <c r="I102" t="s">
        <v>142</v>
      </c>
      <c r="J102" t="s">
        <v>983</v>
      </c>
      <c r="K102" t="s">
        <v>984</v>
      </c>
      <c r="L102" t="s">
        <v>1837</v>
      </c>
      <c r="M102" t="s">
        <v>1000</v>
      </c>
      <c r="N102">
        <v>45719.364942129629</v>
      </c>
      <c r="O102">
        <v>45728.583333333336</v>
      </c>
      <c r="P102">
        <v>45728.579976851855</v>
      </c>
      <c r="Q102">
        <v>45729</v>
      </c>
      <c r="R102">
        <v>45729.001516203702</v>
      </c>
      <c r="S102" t="s">
        <v>984</v>
      </c>
      <c r="T102" t="s">
        <v>986</v>
      </c>
      <c r="U102">
        <v>10.119999999999999</v>
      </c>
      <c r="V102">
        <v>10</v>
      </c>
      <c r="W102">
        <v>252.29</v>
      </c>
      <c r="X102">
        <v>237.59</v>
      </c>
      <c r="Y102">
        <v>106.31</v>
      </c>
      <c r="Z102">
        <v>5.94</v>
      </c>
      <c r="AA102">
        <v>0</v>
      </c>
      <c r="AB102" t="s">
        <v>984</v>
      </c>
      <c r="AC102">
        <v>0</v>
      </c>
      <c r="AD102">
        <v>0</v>
      </c>
      <c r="AE102">
        <v>0</v>
      </c>
      <c r="AF102">
        <v>0</v>
      </c>
      <c r="AG102" t="s">
        <v>984</v>
      </c>
      <c r="AH102" t="s">
        <v>1093</v>
      </c>
      <c r="AI102" t="s">
        <v>1093</v>
      </c>
      <c r="AJ102" t="s">
        <v>988</v>
      </c>
      <c r="AK102" t="s">
        <v>989</v>
      </c>
      <c r="AL102" t="s">
        <v>990</v>
      </c>
      <c r="AM102">
        <v>0</v>
      </c>
      <c r="AN102">
        <v>1</v>
      </c>
      <c r="AO102">
        <v>0</v>
      </c>
      <c r="AP102">
        <v>0</v>
      </c>
      <c r="AQ102">
        <v>0</v>
      </c>
      <c r="AR102">
        <v>9</v>
      </c>
      <c r="AS102">
        <v>0</v>
      </c>
      <c r="AT102">
        <v>9.3699999999999992</v>
      </c>
      <c r="AU102">
        <v>0</v>
      </c>
      <c r="AV102">
        <v>0</v>
      </c>
      <c r="AW102">
        <v>0</v>
      </c>
      <c r="AX102">
        <v>1</v>
      </c>
      <c r="AY102">
        <v>10</v>
      </c>
      <c r="AZ102">
        <v>10</v>
      </c>
      <c r="BA102">
        <v>0</v>
      </c>
      <c r="BB102" t="s">
        <v>1078</v>
      </c>
    </row>
    <row r="103" spans="1:54" x14ac:dyDescent="0.25">
      <c r="A103" t="s">
        <v>67</v>
      </c>
      <c r="B103" t="s">
        <v>127</v>
      </c>
      <c r="C103" s="1">
        <v>45726</v>
      </c>
      <c r="D103">
        <v>7.64</v>
      </c>
      <c r="E103">
        <v>0</v>
      </c>
      <c r="F103">
        <v>11</v>
      </c>
      <c r="G103">
        <v>45726.371655092589</v>
      </c>
      <c r="H103">
        <v>45726.772291666668</v>
      </c>
      <c r="I103" t="s">
        <v>67</v>
      </c>
      <c r="J103" t="s">
        <v>983</v>
      </c>
      <c r="K103" t="s">
        <v>1414</v>
      </c>
      <c r="L103" t="s">
        <v>1838</v>
      </c>
      <c r="M103" t="s">
        <v>1136</v>
      </c>
      <c r="N103">
        <v>45719.364108796297</v>
      </c>
      <c r="O103">
        <v>45726.375</v>
      </c>
      <c r="P103">
        <v>45726.371655092589</v>
      </c>
      <c r="Q103">
        <v>45726.770833333336</v>
      </c>
      <c r="R103">
        <v>45726.772303240738</v>
      </c>
      <c r="S103" t="s">
        <v>984</v>
      </c>
      <c r="T103" t="s">
        <v>986</v>
      </c>
      <c r="U103">
        <v>9.6199999999999992</v>
      </c>
      <c r="V103">
        <v>9.5</v>
      </c>
      <c r="W103">
        <v>227.48</v>
      </c>
      <c r="X103">
        <v>197</v>
      </c>
      <c r="Y103">
        <v>96.64</v>
      </c>
      <c r="Z103">
        <v>5.22</v>
      </c>
      <c r="AA103">
        <v>0</v>
      </c>
      <c r="AB103" t="s">
        <v>984</v>
      </c>
      <c r="AC103">
        <v>0</v>
      </c>
      <c r="AD103">
        <v>0</v>
      </c>
      <c r="AE103">
        <v>0</v>
      </c>
      <c r="AF103">
        <v>0</v>
      </c>
      <c r="AG103" t="s">
        <v>984</v>
      </c>
      <c r="AH103" t="s">
        <v>1228</v>
      </c>
      <c r="AI103" t="s">
        <v>1228</v>
      </c>
      <c r="AJ103" t="s">
        <v>988</v>
      </c>
      <c r="AK103" t="s">
        <v>989</v>
      </c>
      <c r="AL103" t="s">
        <v>990</v>
      </c>
      <c r="AM103">
        <v>0</v>
      </c>
      <c r="AN103">
        <v>2</v>
      </c>
      <c r="AO103">
        <v>0</v>
      </c>
      <c r="AP103">
        <v>0</v>
      </c>
      <c r="AQ103">
        <v>0</v>
      </c>
      <c r="AR103">
        <v>9</v>
      </c>
      <c r="AS103">
        <v>0</v>
      </c>
      <c r="AT103">
        <v>7.64</v>
      </c>
      <c r="AU103">
        <v>0</v>
      </c>
      <c r="AV103">
        <v>0</v>
      </c>
      <c r="AW103">
        <v>0</v>
      </c>
      <c r="AX103">
        <v>1</v>
      </c>
      <c r="AY103">
        <v>9.5</v>
      </c>
      <c r="AZ103">
        <v>9.5</v>
      </c>
      <c r="BA103">
        <v>0</v>
      </c>
      <c r="BB103" t="s">
        <v>67</v>
      </c>
    </row>
    <row r="104" spans="1:54" x14ac:dyDescent="0.25">
      <c r="A104" t="s">
        <v>67</v>
      </c>
      <c r="B104" t="s">
        <v>127</v>
      </c>
      <c r="C104" s="1">
        <v>45727</v>
      </c>
      <c r="D104">
        <v>8.1300000000000008</v>
      </c>
      <c r="E104">
        <v>0</v>
      </c>
      <c r="F104">
        <v>12</v>
      </c>
      <c r="G104">
        <v>45727.372824074075</v>
      </c>
      <c r="H104">
        <v>45727.772430555553</v>
      </c>
      <c r="I104" t="s">
        <v>67</v>
      </c>
      <c r="J104" t="s">
        <v>983</v>
      </c>
      <c r="K104" t="s">
        <v>1414</v>
      </c>
      <c r="L104" t="s">
        <v>1839</v>
      </c>
      <c r="M104" t="s">
        <v>1136</v>
      </c>
      <c r="N104">
        <v>45719.36446759259</v>
      </c>
      <c r="O104">
        <v>45727.375</v>
      </c>
      <c r="P104">
        <v>45727.372824074075</v>
      </c>
      <c r="Q104">
        <v>45727.770833333336</v>
      </c>
      <c r="R104">
        <v>45727.772476851853</v>
      </c>
      <c r="S104" t="s">
        <v>984</v>
      </c>
      <c r="T104" t="s">
        <v>986</v>
      </c>
      <c r="U104">
        <v>9.59</v>
      </c>
      <c r="V104">
        <v>9.5</v>
      </c>
      <c r="W104">
        <v>302.83</v>
      </c>
      <c r="X104">
        <v>255.93</v>
      </c>
      <c r="Y104">
        <v>187.62</v>
      </c>
      <c r="Z104">
        <v>5.05</v>
      </c>
      <c r="AA104">
        <v>0</v>
      </c>
      <c r="AB104" t="s">
        <v>984</v>
      </c>
      <c r="AC104">
        <v>0</v>
      </c>
      <c r="AD104">
        <v>0</v>
      </c>
      <c r="AE104">
        <v>0</v>
      </c>
      <c r="AF104">
        <v>0</v>
      </c>
      <c r="AG104" t="s">
        <v>984</v>
      </c>
      <c r="AH104" t="s">
        <v>1104</v>
      </c>
      <c r="AI104" t="s">
        <v>1104</v>
      </c>
      <c r="AJ104" t="s">
        <v>988</v>
      </c>
      <c r="AK104" t="s">
        <v>989</v>
      </c>
      <c r="AL104" t="s">
        <v>990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12</v>
      </c>
      <c r="AS104">
        <v>0</v>
      </c>
      <c r="AT104">
        <v>8.1300000000000008</v>
      </c>
      <c r="AU104">
        <v>0</v>
      </c>
      <c r="AV104">
        <v>0</v>
      </c>
      <c r="AW104">
        <v>0</v>
      </c>
      <c r="AX104">
        <v>1</v>
      </c>
      <c r="AY104">
        <v>9.5</v>
      </c>
      <c r="AZ104">
        <v>9.5</v>
      </c>
      <c r="BA104">
        <v>0</v>
      </c>
      <c r="BB104" t="s">
        <v>67</v>
      </c>
    </row>
    <row r="105" spans="1:54" x14ac:dyDescent="0.25">
      <c r="A105" t="s">
        <v>67</v>
      </c>
      <c r="B105" t="s">
        <v>127</v>
      </c>
      <c r="C105" s="1">
        <v>45728</v>
      </c>
      <c r="D105">
        <v>7.07</v>
      </c>
      <c r="E105">
        <v>0</v>
      </c>
      <c r="F105">
        <v>11</v>
      </c>
      <c r="G105">
        <v>45728.288344907407</v>
      </c>
      <c r="H105">
        <v>45728.647870370369</v>
      </c>
      <c r="I105" t="s">
        <v>67</v>
      </c>
      <c r="J105" t="s">
        <v>983</v>
      </c>
      <c r="K105" t="s">
        <v>1414</v>
      </c>
      <c r="L105" t="s">
        <v>1840</v>
      </c>
      <c r="M105" t="s">
        <v>1056</v>
      </c>
      <c r="N105">
        <v>45719.364907407406</v>
      </c>
      <c r="O105">
        <v>45728.291666666664</v>
      </c>
      <c r="P105">
        <v>45728.288344907407</v>
      </c>
      <c r="Q105">
        <v>45728.645833333336</v>
      </c>
      <c r="R105">
        <v>45728.647870370369</v>
      </c>
      <c r="S105" t="s">
        <v>984</v>
      </c>
      <c r="T105" t="s">
        <v>986</v>
      </c>
      <c r="U105">
        <v>8.6300000000000008</v>
      </c>
      <c r="V105">
        <v>8.5</v>
      </c>
      <c r="W105">
        <v>266.54000000000002</v>
      </c>
      <c r="X105">
        <v>217.62</v>
      </c>
      <c r="Y105">
        <v>146.16</v>
      </c>
      <c r="Z105">
        <v>4.8099999999999996</v>
      </c>
      <c r="AA105">
        <v>0</v>
      </c>
      <c r="AB105" t="s">
        <v>984</v>
      </c>
      <c r="AC105">
        <v>0</v>
      </c>
      <c r="AD105">
        <v>0</v>
      </c>
      <c r="AE105">
        <v>0</v>
      </c>
      <c r="AF105">
        <v>0</v>
      </c>
      <c r="AG105" t="s">
        <v>984</v>
      </c>
      <c r="AH105" t="s">
        <v>1104</v>
      </c>
      <c r="AI105" t="s">
        <v>1104</v>
      </c>
      <c r="AJ105" t="s">
        <v>988</v>
      </c>
      <c r="AK105" t="s">
        <v>989</v>
      </c>
      <c r="AL105" t="s">
        <v>990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11</v>
      </c>
      <c r="AS105">
        <v>0</v>
      </c>
      <c r="AT105">
        <v>7.07</v>
      </c>
      <c r="AU105">
        <v>0</v>
      </c>
      <c r="AV105">
        <v>0</v>
      </c>
      <c r="AW105">
        <v>0</v>
      </c>
      <c r="AX105">
        <v>1</v>
      </c>
      <c r="AY105">
        <v>8.5</v>
      </c>
      <c r="AZ105">
        <v>8.5</v>
      </c>
      <c r="BA105">
        <v>0</v>
      </c>
      <c r="BB105" t="s">
        <v>67</v>
      </c>
    </row>
    <row r="106" spans="1:54" x14ac:dyDescent="0.25">
      <c r="A106" t="s">
        <v>67</v>
      </c>
      <c r="B106" t="s">
        <v>127</v>
      </c>
      <c r="C106" s="1">
        <v>45730</v>
      </c>
      <c r="D106">
        <v>8.9700000000000006</v>
      </c>
      <c r="E106">
        <v>0</v>
      </c>
      <c r="F106">
        <v>13</v>
      </c>
      <c r="G106">
        <v>45730.371678240743</v>
      </c>
      <c r="H106">
        <v>45730.772303240738</v>
      </c>
      <c r="I106" t="s">
        <v>67</v>
      </c>
      <c r="J106" t="s">
        <v>983</v>
      </c>
      <c r="K106" t="s">
        <v>1414</v>
      </c>
      <c r="L106" t="s">
        <v>1841</v>
      </c>
      <c r="M106" t="s">
        <v>1006</v>
      </c>
      <c r="N106">
        <v>45722.485069444447</v>
      </c>
      <c r="O106">
        <v>45730.375</v>
      </c>
      <c r="P106">
        <v>45730.371689814812</v>
      </c>
      <c r="Q106">
        <v>45730.770833333336</v>
      </c>
      <c r="R106">
        <v>45730.772303240738</v>
      </c>
      <c r="S106" t="s">
        <v>984</v>
      </c>
      <c r="T106" t="s">
        <v>986</v>
      </c>
      <c r="U106">
        <v>9.61</v>
      </c>
      <c r="V106">
        <v>9.5</v>
      </c>
      <c r="W106">
        <v>271.52999999999997</v>
      </c>
      <c r="X106">
        <v>244.82</v>
      </c>
      <c r="Y106">
        <v>131.78</v>
      </c>
      <c r="Z106">
        <v>5.08</v>
      </c>
      <c r="AA106">
        <v>0</v>
      </c>
      <c r="AB106" t="s">
        <v>984</v>
      </c>
      <c r="AC106">
        <v>0</v>
      </c>
      <c r="AD106">
        <v>0</v>
      </c>
      <c r="AE106">
        <v>0</v>
      </c>
      <c r="AF106">
        <v>0</v>
      </c>
      <c r="AG106" t="s">
        <v>984</v>
      </c>
      <c r="AH106" t="s">
        <v>1104</v>
      </c>
      <c r="AI106" t="s">
        <v>1104</v>
      </c>
      <c r="AJ106" t="s">
        <v>988</v>
      </c>
      <c r="AK106" t="s">
        <v>989</v>
      </c>
      <c r="AL106" t="s">
        <v>990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13</v>
      </c>
      <c r="AS106">
        <v>0</v>
      </c>
      <c r="AT106">
        <v>8.9700000000000006</v>
      </c>
      <c r="AU106">
        <v>0</v>
      </c>
      <c r="AV106">
        <v>0</v>
      </c>
      <c r="AW106">
        <v>0</v>
      </c>
      <c r="AX106">
        <v>1</v>
      </c>
      <c r="AY106">
        <v>9.5</v>
      </c>
      <c r="AZ106">
        <v>9.5</v>
      </c>
      <c r="BA106">
        <v>0</v>
      </c>
      <c r="BB106" t="s">
        <v>67</v>
      </c>
    </row>
    <row r="107" spans="1:54" x14ac:dyDescent="0.25">
      <c r="A107" t="s">
        <v>67</v>
      </c>
      <c r="B107" t="s">
        <v>127</v>
      </c>
      <c r="C107" s="1">
        <v>45731</v>
      </c>
      <c r="D107">
        <v>7.08</v>
      </c>
      <c r="E107">
        <v>0</v>
      </c>
      <c r="F107">
        <v>8</v>
      </c>
      <c r="G107">
        <v>45731.382060185184</v>
      </c>
      <c r="H107">
        <v>45731.720150462963</v>
      </c>
      <c r="I107" t="s">
        <v>67</v>
      </c>
      <c r="J107" t="s">
        <v>983</v>
      </c>
      <c r="K107" t="s">
        <v>1414</v>
      </c>
      <c r="L107" t="s">
        <v>1842</v>
      </c>
      <c r="M107" t="s">
        <v>1136</v>
      </c>
      <c r="N107">
        <v>45723.355081018519</v>
      </c>
      <c r="O107">
        <v>45731.385416666664</v>
      </c>
      <c r="P107">
        <v>45731.382060185184</v>
      </c>
      <c r="Q107">
        <v>45731.71875</v>
      </c>
      <c r="R107">
        <v>45731.720185185186</v>
      </c>
      <c r="S107" t="s">
        <v>984</v>
      </c>
      <c r="T107" t="s">
        <v>986</v>
      </c>
      <c r="U107">
        <v>8.1199999999999992</v>
      </c>
      <c r="V107">
        <v>8</v>
      </c>
      <c r="W107">
        <v>241.55</v>
      </c>
      <c r="X107">
        <v>171.11</v>
      </c>
      <c r="Y107">
        <v>145.01</v>
      </c>
      <c r="Z107">
        <v>4.54</v>
      </c>
      <c r="AA107">
        <v>10.1</v>
      </c>
      <c r="AB107" t="s">
        <v>984</v>
      </c>
      <c r="AC107">
        <v>0</v>
      </c>
      <c r="AD107">
        <v>0</v>
      </c>
      <c r="AE107">
        <v>0</v>
      </c>
      <c r="AF107">
        <v>0</v>
      </c>
      <c r="AG107" t="s">
        <v>984</v>
      </c>
      <c r="AH107" t="s">
        <v>1104</v>
      </c>
      <c r="AI107" t="s">
        <v>1104</v>
      </c>
      <c r="AJ107" t="s">
        <v>988</v>
      </c>
      <c r="AK107" t="s">
        <v>989</v>
      </c>
      <c r="AL107" t="s">
        <v>990</v>
      </c>
      <c r="AM107">
        <v>0</v>
      </c>
      <c r="AN107">
        <v>2</v>
      </c>
      <c r="AO107">
        <v>0</v>
      </c>
      <c r="AP107">
        <v>0</v>
      </c>
      <c r="AQ107">
        <v>0</v>
      </c>
      <c r="AR107">
        <v>6</v>
      </c>
      <c r="AS107">
        <v>0</v>
      </c>
      <c r="AT107">
        <v>7.08</v>
      </c>
      <c r="AU107">
        <v>0</v>
      </c>
      <c r="AV107">
        <v>0</v>
      </c>
      <c r="AW107">
        <v>0</v>
      </c>
      <c r="AX107">
        <v>1</v>
      </c>
      <c r="AY107">
        <v>8</v>
      </c>
      <c r="AZ107">
        <v>8</v>
      </c>
      <c r="BA107">
        <v>0</v>
      </c>
      <c r="BB107" t="s">
        <v>67</v>
      </c>
    </row>
    <row r="108" spans="1:54" x14ac:dyDescent="0.25">
      <c r="A108" t="s">
        <v>237</v>
      </c>
      <c r="B108" t="s">
        <v>127</v>
      </c>
      <c r="C108" s="1">
        <v>45726</v>
      </c>
      <c r="D108">
        <v>7.81</v>
      </c>
      <c r="E108">
        <v>0</v>
      </c>
      <c r="F108">
        <v>8</v>
      </c>
      <c r="G108">
        <v>45726.299525462964</v>
      </c>
      <c r="H108">
        <v>45726.657766203702</v>
      </c>
      <c r="I108" t="s">
        <v>142</v>
      </c>
      <c r="J108" t="s">
        <v>983</v>
      </c>
      <c r="K108" t="s">
        <v>984</v>
      </c>
      <c r="L108" t="s">
        <v>1843</v>
      </c>
      <c r="M108" t="s">
        <v>1048</v>
      </c>
      <c r="N108">
        <v>45719.36409722222</v>
      </c>
      <c r="O108">
        <v>45726.302083333336</v>
      </c>
      <c r="P108">
        <v>45726.299525462964</v>
      </c>
      <c r="Q108">
        <v>45726.65625</v>
      </c>
      <c r="R108">
        <v>45726.657766203702</v>
      </c>
      <c r="S108" t="s">
        <v>984</v>
      </c>
      <c r="T108" t="s">
        <v>986</v>
      </c>
      <c r="U108">
        <v>8.6</v>
      </c>
      <c r="V108">
        <v>8.5</v>
      </c>
      <c r="W108">
        <v>348.24</v>
      </c>
      <c r="X108">
        <v>306.89</v>
      </c>
      <c r="Y108">
        <v>162</v>
      </c>
      <c r="Z108">
        <v>4.32</v>
      </c>
      <c r="AA108">
        <v>10.33</v>
      </c>
      <c r="AB108" t="s">
        <v>1426</v>
      </c>
      <c r="AC108">
        <v>0</v>
      </c>
      <c r="AD108">
        <v>0</v>
      </c>
      <c r="AE108">
        <v>0</v>
      </c>
      <c r="AF108">
        <v>0</v>
      </c>
      <c r="AG108" t="s">
        <v>984</v>
      </c>
      <c r="AH108" t="s">
        <v>1080</v>
      </c>
      <c r="AI108" t="s">
        <v>1080</v>
      </c>
      <c r="AJ108" t="s">
        <v>988</v>
      </c>
      <c r="AK108" t="s">
        <v>989</v>
      </c>
      <c r="AL108" t="s">
        <v>990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8</v>
      </c>
      <c r="AS108">
        <v>0</v>
      </c>
      <c r="AT108">
        <v>7.81</v>
      </c>
      <c r="AU108">
        <v>0</v>
      </c>
      <c r="AV108">
        <v>0</v>
      </c>
      <c r="AW108">
        <v>0</v>
      </c>
      <c r="AX108">
        <v>1</v>
      </c>
      <c r="AY108">
        <v>8.5</v>
      </c>
      <c r="AZ108">
        <v>8.5</v>
      </c>
      <c r="BA108">
        <v>0</v>
      </c>
      <c r="BB108" t="s">
        <v>1079</v>
      </c>
    </row>
    <row r="109" spans="1:54" x14ac:dyDescent="0.25">
      <c r="A109" t="s">
        <v>237</v>
      </c>
      <c r="B109" t="s">
        <v>127</v>
      </c>
      <c r="C109" s="1">
        <v>45727</v>
      </c>
      <c r="D109">
        <v>5.13</v>
      </c>
      <c r="E109">
        <v>0</v>
      </c>
      <c r="F109">
        <v>5</v>
      </c>
      <c r="G109">
        <v>45727.301076388889</v>
      </c>
      <c r="H109">
        <v>45727.658043981479</v>
      </c>
      <c r="I109" t="s">
        <v>142</v>
      </c>
      <c r="J109" t="s">
        <v>983</v>
      </c>
      <c r="K109" t="s">
        <v>984</v>
      </c>
      <c r="L109" t="s">
        <v>1844</v>
      </c>
      <c r="M109" t="s">
        <v>1050</v>
      </c>
      <c r="N109">
        <v>45719.36445601852</v>
      </c>
      <c r="O109">
        <v>45727.302083333336</v>
      </c>
      <c r="P109">
        <v>45727.301076388889</v>
      </c>
      <c r="Q109">
        <v>45727.65625</v>
      </c>
      <c r="R109">
        <v>45727.658055555556</v>
      </c>
      <c r="S109" t="s">
        <v>984</v>
      </c>
      <c r="T109" t="s">
        <v>986</v>
      </c>
      <c r="U109">
        <v>8.57</v>
      </c>
      <c r="V109">
        <v>8.5</v>
      </c>
      <c r="W109">
        <v>249.34</v>
      </c>
      <c r="X109">
        <v>187.56</v>
      </c>
      <c r="Y109">
        <v>166.47</v>
      </c>
      <c r="Z109">
        <v>6.78</v>
      </c>
      <c r="AA109">
        <v>0</v>
      </c>
      <c r="AB109" t="s">
        <v>984</v>
      </c>
      <c r="AC109">
        <v>0</v>
      </c>
      <c r="AD109">
        <v>0</v>
      </c>
      <c r="AE109">
        <v>0</v>
      </c>
      <c r="AF109">
        <v>0</v>
      </c>
      <c r="AG109" t="s">
        <v>984</v>
      </c>
      <c r="AH109" t="s">
        <v>1080</v>
      </c>
      <c r="AI109" t="s">
        <v>1080</v>
      </c>
      <c r="AJ109" t="s">
        <v>988</v>
      </c>
      <c r="AK109" t="s">
        <v>989</v>
      </c>
      <c r="AL109" t="s">
        <v>990</v>
      </c>
      <c r="AM109">
        <v>0</v>
      </c>
      <c r="AN109">
        <v>2</v>
      </c>
      <c r="AO109">
        <v>0</v>
      </c>
      <c r="AP109">
        <v>0</v>
      </c>
      <c r="AQ109">
        <v>0</v>
      </c>
      <c r="AR109">
        <v>3</v>
      </c>
      <c r="AS109">
        <v>0</v>
      </c>
      <c r="AT109">
        <v>5.13</v>
      </c>
      <c r="AU109">
        <v>0</v>
      </c>
      <c r="AV109">
        <v>0</v>
      </c>
      <c r="AW109">
        <v>0</v>
      </c>
      <c r="AX109">
        <v>1</v>
      </c>
      <c r="AY109">
        <v>8.5</v>
      </c>
      <c r="AZ109">
        <v>8.5</v>
      </c>
      <c r="BA109">
        <v>0</v>
      </c>
      <c r="BB109" t="s">
        <v>1079</v>
      </c>
    </row>
    <row r="110" spans="1:54" x14ac:dyDescent="0.25">
      <c r="A110" t="s">
        <v>237</v>
      </c>
      <c r="B110" t="s">
        <v>127</v>
      </c>
      <c r="C110" s="1">
        <v>45728</v>
      </c>
      <c r="D110">
        <v>9.2799999999999994</v>
      </c>
      <c r="E110">
        <v>0</v>
      </c>
      <c r="F110">
        <v>11</v>
      </c>
      <c r="G110">
        <v>45728.300636574073</v>
      </c>
      <c r="H110">
        <v>45728.724988425929</v>
      </c>
      <c r="I110" t="s">
        <v>142</v>
      </c>
      <c r="J110" t="s">
        <v>983</v>
      </c>
      <c r="K110" t="s">
        <v>984</v>
      </c>
      <c r="L110" t="s">
        <v>1845</v>
      </c>
      <c r="M110" t="s">
        <v>1050</v>
      </c>
      <c r="N110">
        <v>45719.364907407406</v>
      </c>
      <c r="O110">
        <v>45728.302083333336</v>
      </c>
      <c r="P110">
        <v>45728.300636574073</v>
      </c>
      <c r="Q110">
        <v>45728.739583333336</v>
      </c>
      <c r="R110">
        <v>45728.725023148145</v>
      </c>
      <c r="S110" t="s">
        <v>984</v>
      </c>
      <c r="T110" t="s">
        <v>986</v>
      </c>
      <c r="U110">
        <v>10.19</v>
      </c>
      <c r="V110">
        <v>10.5</v>
      </c>
      <c r="W110">
        <v>328.5</v>
      </c>
      <c r="X110">
        <v>327.06</v>
      </c>
      <c r="Y110">
        <v>157.16999999999999</v>
      </c>
      <c r="Z110">
        <v>5.36</v>
      </c>
      <c r="AA110">
        <v>10.65</v>
      </c>
      <c r="AB110" t="s">
        <v>984</v>
      </c>
      <c r="AC110">
        <v>0</v>
      </c>
      <c r="AD110">
        <v>0</v>
      </c>
      <c r="AE110">
        <v>0</v>
      </c>
      <c r="AF110">
        <v>0</v>
      </c>
      <c r="AG110" t="s">
        <v>984</v>
      </c>
      <c r="AH110" t="s">
        <v>1080</v>
      </c>
      <c r="AI110" t="s">
        <v>1080</v>
      </c>
      <c r="AJ110" t="s">
        <v>988</v>
      </c>
      <c r="AK110" t="s">
        <v>989</v>
      </c>
      <c r="AL110" t="s">
        <v>990</v>
      </c>
      <c r="AM110">
        <v>0</v>
      </c>
      <c r="AN110">
        <v>1</v>
      </c>
      <c r="AO110">
        <v>0</v>
      </c>
      <c r="AP110">
        <v>0</v>
      </c>
      <c r="AQ110">
        <v>0</v>
      </c>
      <c r="AR110">
        <v>10</v>
      </c>
      <c r="AS110">
        <v>0</v>
      </c>
      <c r="AT110">
        <v>9.2799999999999994</v>
      </c>
      <c r="AU110">
        <v>0</v>
      </c>
      <c r="AV110">
        <v>0</v>
      </c>
      <c r="AW110">
        <v>0</v>
      </c>
      <c r="AX110">
        <v>1</v>
      </c>
      <c r="AY110">
        <v>10.19</v>
      </c>
      <c r="AZ110">
        <v>10.19</v>
      </c>
      <c r="BA110">
        <v>0</v>
      </c>
      <c r="BB110" t="s">
        <v>1079</v>
      </c>
    </row>
    <row r="111" spans="1:54" x14ac:dyDescent="0.25">
      <c r="A111" t="s">
        <v>237</v>
      </c>
      <c r="B111" t="s">
        <v>127</v>
      </c>
      <c r="C111" s="1">
        <v>45729</v>
      </c>
      <c r="D111">
        <v>6.46</v>
      </c>
      <c r="E111">
        <v>0</v>
      </c>
      <c r="F111">
        <v>6</v>
      </c>
      <c r="G111">
        <v>45729.298900462964</v>
      </c>
      <c r="H111">
        <v>45729.657800925925</v>
      </c>
      <c r="I111" t="s">
        <v>142</v>
      </c>
      <c r="J111" t="s">
        <v>983</v>
      </c>
      <c r="K111" t="s">
        <v>984</v>
      </c>
      <c r="L111" t="s">
        <v>1846</v>
      </c>
      <c r="M111" t="s">
        <v>1050</v>
      </c>
      <c r="N111">
        <v>45721.341793981483</v>
      </c>
      <c r="O111">
        <v>45729.302083333336</v>
      </c>
      <c r="P111">
        <v>45729.298900462964</v>
      </c>
      <c r="Q111">
        <v>45729.65625</v>
      </c>
      <c r="R111">
        <v>45729.657824074071</v>
      </c>
      <c r="S111" t="s">
        <v>984</v>
      </c>
      <c r="T111" t="s">
        <v>986</v>
      </c>
      <c r="U111">
        <v>8.61</v>
      </c>
      <c r="V111">
        <v>8.5</v>
      </c>
      <c r="W111">
        <v>341.67</v>
      </c>
      <c r="X111">
        <v>307.64999999999998</v>
      </c>
      <c r="Y111">
        <v>162.5</v>
      </c>
      <c r="Z111">
        <v>5.7</v>
      </c>
      <c r="AA111">
        <v>0.65</v>
      </c>
      <c r="AB111" t="s">
        <v>984</v>
      </c>
      <c r="AC111">
        <v>0</v>
      </c>
      <c r="AD111">
        <v>0</v>
      </c>
      <c r="AE111">
        <v>0</v>
      </c>
      <c r="AF111">
        <v>0</v>
      </c>
      <c r="AG111" t="s">
        <v>984</v>
      </c>
      <c r="AH111" t="s">
        <v>1080</v>
      </c>
      <c r="AI111" t="s">
        <v>1080</v>
      </c>
      <c r="AJ111" t="s">
        <v>988</v>
      </c>
      <c r="AK111" t="s">
        <v>989</v>
      </c>
      <c r="AL111" t="s">
        <v>990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6</v>
      </c>
      <c r="AS111">
        <v>0</v>
      </c>
      <c r="AT111">
        <v>6.46</v>
      </c>
      <c r="AU111">
        <v>0</v>
      </c>
      <c r="AV111">
        <v>0</v>
      </c>
      <c r="AW111">
        <v>0</v>
      </c>
      <c r="AX111">
        <v>1</v>
      </c>
      <c r="AY111">
        <v>8.5</v>
      </c>
      <c r="AZ111">
        <v>8.5</v>
      </c>
      <c r="BA111">
        <v>0</v>
      </c>
      <c r="BB111" t="s">
        <v>1079</v>
      </c>
    </row>
    <row r="112" spans="1:54" x14ac:dyDescent="0.25">
      <c r="A112" t="s">
        <v>237</v>
      </c>
      <c r="B112" t="s">
        <v>127</v>
      </c>
      <c r="C112" s="1">
        <v>45730</v>
      </c>
      <c r="D112">
        <v>6.47</v>
      </c>
      <c r="E112">
        <v>0</v>
      </c>
      <c r="F112">
        <v>4</v>
      </c>
      <c r="G112">
        <v>45730.302581018521</v>
      </c>
      <c r="H112">
        <v>45730.663252314815</v>
      </c>
      <c r="I112" t="s">
        <v>142</v>
      </c>
      <c r="J112" t="s">
        <v>983</v>
      </c>
      <c r="K112" t="s">
        <v>984</v>
      </c>
      <c r="L112" t="s">
        <v>1847</v>
      </c>
      <c r="M112" t="s">
        <v>1050</v>
      </c>
      <c r="N112">
        <v>45722.485069444447</v>
      </c>
      <c r="O112">
        <v>45730.302083333336</v>
      </c>
      <c r="P112">
        <v>45730.30259259259</v>
      </c>
      <c r="Q112">
        <v>45730.65625</v>
      </c>
      <c r="R112">
        <v>45730.673819444448</v>
      </c>
      <c r="S112" t="s">
        <v>984</v>
      </c>
      <c r="T112" t="s">
        <v>986</v>
      </c>
      <c r="U112">
        <v>8.91</v>
      </c>
      <c r="V112">
        <v>8.5</v>
      </c>
      <c r="W112">
        <v>252.42</v>
      </c>
      <c r="X112">
        <v>229.05</v>
      </c>
      <c r="Y112">
        <v>136.26</v>
      </c>
      <c r="Z112">
        <v>6.43</v>
      </c>
      <c r="AA112">
        <v>1.1499999999999999</v>
      </c>
      <c r="AB112" t="s">
        <v>984</v>
      </c>
      <c r="AC112">
        <v>0</v>
      </c>
      <c r="AD112">
        <v>0</v>
      </c>
      <c r="AE112">
        <v>0</v>
      </c>
      <c r="AF112">
        <v>0</v>
      </c>
      <c r="AG112" t="s">
        <v>984</v>
      </c>
      <c r="AH112" t="s">
        <v>1080</v>
      </c>
      <c r="AI112" t="s">
        <v>1080</v>
      </c>
      <c r="AJ112" t="s">
        <v>988</v>
      </c>
      <c r="AK112" t="s">
        <v>989</v>
      </c>
      <c r="AL112" t="s">
        <v>990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4</v>
      </c>
      <c r="AS112">
        <v>0</v>
      </c>
      <c r="AT112">
        <v>6.47</v>
      </c>
      <c r="AU112">
        <v>0</v>
      </c>
      <c r="AV112">
        <v>0</v>
      </c>
      <c r="AW112">
        <v>0</v>
      </c>
      <c r="AX112">
        <v>1</v>
      </c>
      <c r="AY112">
        <v>8.5</v>
      </c>
      <c r="AZ112">
        <v>8.5</v>
      </c>
      <c r="BA112">
        <v>0</v>
      </c>
      <c r="BB112" t="s">
        <v>1079</v>
      </c>
    </row>
    <row r="113" spans="1:54" x14ac:dyDescent="0.25">
      <c r="A113" t="s">
        <v>215</v>
      </c>
      <c r="B113" t="s">
        <v>127</v>
      </c>
      <c r="C113" s="1">
        <v>45726</v>
      </c>
      <c r="D113">
        <v>8.01</v>
      </c>
      <c r="E113">
        <v>0</v>
      </c>
      <c r="F113">
        <v>9</v>
      </c>
      <c r="G113">
        <v>45726.154942129629</v>
      </c>
      <c r="H113">
        <v>45726.53266203704</v>
      </c>
      <c r="I113" t="s">
        <v>200</v>
      </c>
      <c r="J113" t="s">
        <v>983</v>
      </c>
      <c r="K113" t="s">
        <v>984</v>
      </c>
      <c r="L113" t="s">
        <v>1848</v>
      </c>
      <c r="M113" t="s">
        <v>1096</v>
      </c>
      <c r="N113">
        <v>45719.363969907405</v>
      </c>
      <c r="O113">
        <v>45726.15625</v>
      </c>
      <c r="P113">
        <v>45726.154942129629</v>
      </c>
      <c r="Q113">
        <v>45726.53125</v>
      </c>
      <c r="R113">
        <v>45726.532743055555</v>
      </c>
      <c r="S113" t="s">
        <v>984</v>
      </c>
      <c r="T113" t="s">
        <v>986</v>
      </c>
      <c r="U113">
        <v>9.07</v>
      </c>
      <c r="V113">
        <v>9</v>
      </c>
      <c r="W113">
        <v>199.12</v>
      </c>
      <c r="X113">
        <v>142.97999999999999</v>
      </c>
      <c r="Y113">
        <v>112.02</v>
      </c>
      <c r="Z113">
        <v>5.45</v>
      </c>
      <c r="AA113">
        <v>0</v>
      </c>
      <c r="AB113" t="s">
        <v>1427</v>
      </c>
      <c r="AC113">
        <v>0</v>
      </c>
      <c r="AD113">
        <v>0</v>
      </c>
      <c r="AE113">
        <v>0</v>
      </c>
      <c r="AF113">
        <v>0</v>
      </c>
      <c r="AG113" t="s">
        <v>984</v>
      </c>
      <c r="AH113" t="s">
        <v>1083</v>
      </c>
      <c r="AI113" t="s">
        <v>1083</v>
      </c>
      <c r="AJ113" t="s">
        <v>988</v>
      </c>
      <c r="AK113" t="s">
        <v>989</v>
      </c>
      <c r="AL113" t="s">
        <v>990</v>
      </c>
      <c r="AM113">
        <v>0</v>
      </c>
      <c r="AN113">
        <v>1</v>
      </c>
      <c r="AO113">
        <v>0</v>
      </c>
      <c r="AP113">
        <v>0</v>
      </c>
      <c r="AQ113">
        <v>0</v>
      </c>
      <c r="AR113">
        <v>8</v>
      </c>
      <c r="AS113">
        <v>0</v>
      </c>
      <c r="AT113">
        <v>8.01</v>
      </c>
      <c r="AU113">
        <v>0</v>
      </c>
      <c r="AV113">
        <v>0</v>
      </c>
      <c r="AW113">
        <v>0</v>
      </c>
      <c r="AX113">
        <v>1</v>
      </c>
      <c r="AY113">
        <v>9</v>
      </c>
      <c r="AZ113">
        <v>9</v>
      </c>
      <c r="BA113">
        <v>0</v>
      </c>
      <c r="BB113" t="s">
        <v>1084</v>
      </c>
    </row>
    <row r="114" spans="1:54" x14ac:dyDescent="0.25">
      <c r="A114" t="s">
        <v>215</v>
      </c>
      <c r="B114" t="s">
        <v>127</v>
      </c>
      <c r="C114" s="1">
        <v>45727</v>
      </c>
      <c r="D114">
        <v>8</v>
      </c>
      <c r="E114">
        <v>0</v>
      </c>
      <c r="F114">
        <v>10</v>
      </c>
      <c r="G114">
        <v>45727.155115740738</v>
      </c>
      <c r="H114">
        <v>45727.532743055555</v>
      </c>
      <c r="I114" t="s">
        <v>200</v>
      </c>
      <c r="J114" t="s">
        <v>983</v>
      </c>
      <c r="K114" t="s">
        <v>984</v>
      </c>
      <c r="L114" t="s">
        <v>1849</v>
      </c>
      <c r="M114" t="s">
        <v>1096</v>
      </c>
      <c r="N114">
        <v>45719.364351851851</v>
      </c>
      <c r="O114">
        <v>45727.15625</v>
      </c>
      <c r="P114">
        <v>45727.155115740738</v>
      </c>
      <c r="Q114">
        <v>45727.53125</v>
      </c>
      <c r="R114">
        <v>45727.532812500001</v>
      </c>
      <c r="S114" t="s">
        <v>984</v>
      </c>
      <c r="T114" t="s">
        <v>986</v>
      </c>
      <c r="U114">
        <v>9.06</v>
      </c>
      <c r="V114">
        <v>9</v>
      </c>
      <c r="W114">
        <v>175.5</v>
      </c>
      <c r="X114">
        <v>147.32</v>
      </c>
      <c r="Y114">
        <v>68.73</v>
      </c>
      <c r="Z114">
        <v>4.1500000000000004</v>
      </c>
      <c r="AA114">
        <v>0</v>
      </c>
      <c r="AB114" t="s">
        <v>1850</v>
      </c>
      <c r="AC114">
        <v>0</v>
      </c>
      <c r="AD114">
        <v>0</v>
      </c>
      <c r="AE114">
        <v>0</v>
      </c>
      <c r="AF114">
        <v>0</v>
      </c>
      <c r="AG114" t="s">
        <v>984</v>
      </c>
      <c r="AH114" t="s">
        <v>1083</v>
      </c>
      <c r="AI114" t="s">
        <v>1083</v>
      </c>
      <c r="AJ114" t="s">
        <v>988</v>
      </c>
      <c r="AK114" t="s">
        <v>989</v>
      </c>
      <c r="AL114" t="s">
        <v>990</v>
      </c>
      <c r="AM114">
        <v>0</v>
      </c>
      <c r="AN114">
        <v>1</v>
      </c>
      <c r="AO114">
        <v>0</v>
      </c>
      <c r="AP114">
        <v>0</v>
      </c>
      <c r="AQ114">
        <v>0</v>
      </c>
      <c r="AR114">
        <v>9</v>
      </c>
      <c r="AS114">
        <v>0</v>
      </c>
      <c r="AT114">
        <v>8</v>
      </c>
      <c r="AU114">
        <v>0</v>
      </c>
      <c r="AV114">
        <v>0</v>
      </c>
      <c r="AW114">
        <v>0</v>
      </c>
      <c r="AX114">
        <v>1</v>
      </c>
      <c r="AY114">
        <v>9</v>
      </c>
      <c r="AZ114">
        <v>9</v>
      </c>
      <c r="BA114">
        <v>0</v>
      </c>
      <c r="BB114" t="s">
        <v>1084</v>
      </c>
    </row>
    <row r="115" spans="1:54" x14ac:dyDescent="0.25">
      <c r="A115" t="s">
        <v>215</v>
      </c>
      <c r="B115" t="s">
        <v>127</v>
      </c>
      <c r="C115" s="1">
        <v>45728</v>
      </c>
      <c r="D115">
        <v>8</v>
      </c>
      <c r="E115">
        <v>0</v>
      </c>
      <c r="F115">
        <v>9</v>
      </c>
      <c r="G115">
        <v>45728.154918981483</v>
      </c>
      <c r="H115">
        <v>45728.532604166663</v>
      </c>
      <c r="I115" t="s">
        <v>200</v>
      </c>
      <c r="J115" t="s">
        <v>983</v>
      </c>
      <c r="K115" t="s">
        <v>984</v>
      </c>
      <c r="L115" t="s">
        <v>1851</v>
      </c>
      <c r="M115" t="s">
        <v>1096</v>
      </c>
      <c r="N115">
        <v>45719.364814814813</v>
      </c>
      <c r="O115">
        <v>45728.15625</v>
      </c>
      <c r="P115">
        <v>45728.154918981483</v>
      </c>
      <c r="Q115">
        <v>45728.53125</v>
      </c>
      <c r="R115">
        <v>45728.532708333332</v>
      </c>
      <c r="S115" t="s">
        <v>984</v>
      </c>
      <c r="T115" t="s">
        <v>986</v>
      </c>
      <c r="U115">
        <v>9.07</v>
      </c>
      <c r="V115">
        <v>9</v>
      </c>
      <c r="W115">
        <v>309.18</v>
      </c>
      <c r="X115">
        <v>288.48</v>
      </c>
      <c r="Y115">
        <v>106.25</v>
      </c>
      <c r="Z115">
        <v>4.1399999999999997</v>
      </c>
      <c r="AA115">
        <v>0</v>
      </c>
      <c r="AB115" t="s">
        <v>984</v>
      </c>
      <c r="AC115">
        <v>0</v>
      </c>
      <c r="AD115">
        <v>0</v>
      </c>
      <c r="AE115">
        <v>0</v>
      </c>
      <c r="AF115">
        <v>0</v>
      </c>
      <c r="AG115" t="s">
        <v>984</v>
      </c>
      <c r="AH115" t="s">
        <v>1083</v>
      </c>
      <c r="AI115" t="s">
        <v>1083</v>
      </c>
      <c r="AJ115" t="s">
        <v>988</v>
      </c>
      <c r="AK115" t="s">
        <v>989</v>
      </c>
      <c r="AL115" t="s">
        <v>990</v>
      </c>
      <c r="AM115">
        <v>0</v>
      </c>
      <c r="AN115">
        <v>1</v>
      </c>
      <c r="AO115">
        <v>0</v>
      </c>
      <c r="AP115">
        <v>0</v>
      </c>
      <c r="AQ115">
        <v>0</v>
      </c>
      <c r="AR115">
        <v>8</v>
      </c>
      <c r="AS115">
        <v>0</v>
      </c>
      <c r="AT115">
        <v>8</v>
      </c>
      <c r="AU115">
        <v>0</v>
      </c>
      <c r="AV115">
        <v>0</v>
      </c>
      <c r="AW115">
        <v>0</v>
      </c>
      <c r="AX115">
        <v>1</v>
      </c>
      <c r="AY115">
        <v>9</v>
      </c>
      <c r="AZ115">
        <v>9</v>
      </c>
      <c r="BA115">
        <v>0</v>
      </c>
      <c r="BB115" t="s">
        <v>1084</v>
      </c>
    </row>
    <row r="116" spans="1:54" x14ac:dyDescent="0.25">
      <c r="A116" t="s">
        <v>215</v>
      </c>
      <c r="B116" t="s">
        <v>127</v>
      </c>
      <c r="C116" s="1">
        <v>45729</v>
      </c>
      <c r="D116">
        <v>8.11</v>
      </c>
      <c r="E116">
        <v>0</v>
      </c>
      <c r="F116">
        <v>10</v>
      </c>
      <c r="G116">
        <v>45729.155659722222</v>
      </c>
      <c r="H116">
        <v>45729.530868055554</v>
      </c>
      <c r="I116" t="s">
        <v>200</v>
      </c>
      <c r="J116" t="s">
        <v>983</v>
      </c>
      <c r="K116" t="s">
        <v>984</v>
      </c>
      <c r="L116" t="s">
        <v>1852</v>
      </c>
      <c r="M116" t="s">
        <v>1096</v>
      </c>
      <c r="N116">
        <v>45721.341678240744</v>
      </c>
      <c r="O116">
        <v>45729.15625</v>
      </c>
      <c r="P116">
        <v>45729.155578703707</v>
      </c>
      <c r="Q116">
        <v>45729.53125</v>
      </c>
      <c r="R116">
        <v>45729.532731481479</v>
      </c>
      <c r="S116" t="s">
        <v>984</v>
      </c>
      <c r="T116" t="s">
        <v>986</v>
      </c>
      <c r="U116">
        <v>9.0500000000000007</v>
      </c>
      <c r="V116">
        <v>9</v>
      </c>
      <c r="W116">
        <v>305.99</v>
      </c>
      <c r="X116">
        <v>252.16</v>
      </c>
      <c r="Y116">
        <v>100.52</v>
      </c>
      <c r="Z116">
        <v>4.76</v>
      </c>
      <c r="AA116">
        <v>0.35</v>
      </c>
      <c r="AB116" t="s">
        <v>984</v>
      </c>
      <c r="AC116">
        <v>0</v>
      </c>
      <c r="AD116">
        <v>0</v>
      </c>
      <c r="AE116">
        <v>0</v>
      </c>
      <c r="AF116">
        <v>0</v>
      </c>
      <c r="AG116" t="s">
        <v>984</v>
      </c>
      <c r="AH116" t="s">
        <v>1083</v>
      </c>
      <c r="AI116" t="s">
        <v>1083</v>
      </c>
      <c r="AJ116" t="s">
        <v>988</v>
      </c>
      <c r="AK116" t="s">
        <v>989</v>
      </c>
      <c r="AL116" t="s">
        <v>990</v>
      </c>
      <c r="AM116">
        <v>0</v>
      </c>
      <c r="AN116">
        <v>1</v>
      </c>
      <c r="AO116">
        <v>0</v>
      </c>
      <c r="AP116">
        <v>0</v>
      </c>
      <c r="AQ116">
        <v>0</v>
      </c>
      <c r="AR116">
        <v>9</v>
      </c>
      <c r="AS116">
        <v>0</v>
      </c>
      <c r="AT116">
        <v>8.11</v>
      </c>
      <c r="AU116">
        <v>0</v>
      </c>
      <c r="AV116">
        <v>0</v>
      </c>
      <c r="AW116">
        <v>0</v>
      </c>
      <c r="AX116">
        <v>1</v>
      </c>
      <c r="AY116">
        <v>9</v>
      </c>
      <c r="AZ116">
        <v>9</v>
      </c>
      <c r="BA116">
        <v>0</v>
      </c>
      <c r="BB116" t="s">
        <v>1084</v>
      </c>
    </row>
    <row r="117" spans="1:54" x14ac:dyDescent="0.25">
      <c r="A117" t="s">
        <v>215</v>
      </c>
      <c r="B117" t="s">
        <v>127</v>
      </c>
      <c r="C117" s="1">
        <v>45730</v>
      </c>
      <c r="D117">
        <v>8.1</v>
      </c>
      <c r="E117">
        <v>0</v>
      </c>
      <c r="F117">
        <v>12</v>
      </c>
      <c r="G117">
        <v>45730.155601851853</v>
      </c>
      <c r="H117">
        <v>45730.532766203702</v>
      </c>
      <c r="I117" t="s">
        <v>200</v>
      </c>
      <c r="J117" t="s">
        <v>983</v>
      </c>
      <c r="K117" t="s">
        <v>984</v>
      </c>
      <c r="L117" t="s">
        <v>1853</v>
      </c>
      <c r="M117" t="s">
        <v>1096</v>
      </c>
      <c r="N117">
        <v>45722.485011574077</v>
      </c>
      <c r="O117">
        <v>45730.15625</v>
      </c>
      <c r="P117">
        <v>45730.155601851853</v>
      </c>
      <c r="Q117">
        <v>45730.53125</v>
      </c>
      <c r="R117">
        <v>45730.532777777778</v>
      </c>
      <c r="S117" t="s">
        <v>984</v>
      </c>
      <c r="T117" t="s">
        <v>986</v>
      </c>
      <c r="U117">
        <v>9.0500000000000007</v>
      </c>
      <c r="V117">
        <v>9</v>
      </c>
      <c r="W117">
        <v>404.99</v>
      </c>
      <c r="X117">
        <v>378.61</v>
      </c>
      <c r="Y117">
        <v>136.51</v>
      </c>
      <c r="Z117">
        <v>4.0199999999999996</v>
      </c>
      <c r="AA117">
        <v>0</v>
      </c>
      <c r="AB117" t="s">
        <v>984</v>
      </c>
      <c r="AC117">
        <v>0</v>
      </c>
      <c r="AD117">
        <v>0</v>
      </c>
      <c r="AE117">
        <v>0</v>
      </c>
      <c r="AF117">
        <v>0</v>
      </c>
      <c r="AG117" t="s">
        <v>984</v>
      </c>
      <c r="AH117" t="s">
        <v>1083</v>
      </c>
      <c r="AI117" t="s">
        <v>1083</v>
      </c>
      <c r="AJ117" t="s">
        <v>988</v>
      </c>
      <c r="AK117" t="s">
        <v>989</v>
      </c>
      <c r="AL117" t="s">
        <v>990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12</v>
      </c>
      <c r="AS117">
        <v>0</v>
      </c>
      <c r="AT117">
        <v>8.1</v>
      </c>
      <c r="AU117">
        <v>0</v>
      </c>
      <c r="AV117">
        <v>0</v>
      </c>
      <c r="AW117">
        <v>0</v>
      </c>
      <c r="AX117">
        <v>1</v>
      </c>
      <c r="AY117">
        <v>9</v>
      </c>
      <c r="AZ117">
        <v>9</v>
      </c>
      <c r="BA117">
        <v>0</v>
      </c>
      <c r="BB117" t="s">
        <v>1084</v>
      </c>
    </row>
    <row r="118" spans="1:54" x14ac:dyDescent="0.25">
      <c r="A118" t="s">
        <v>263</v>
      </c>
      <c r="B118" t="s">
        <v>127</v>
      </c>
      <c r="C118" s="1">
        <v>45726</v>
      </c>
      <c r="D118">
        <v>9.7899999999999991</v>
      </c>
      <c r="E118">
        <v>0</v>
      </c>
      <c r="F118">
        <v>12</v>
      </c>
      <c r="G118">
        <v>45726.198217592595</v>
      </c>
      <c r="H118">
        <v>45726.63690972222</v>
      </c>
      <c r="I118" t="s">
        <v>153</v>
      </c>
      <c r="J118" t="s">
        <v>983</v>
      </c>
      <c r="K118" t="s">
        <v>984</v>
      </c>
      <c r="L118" t="s">
        <v>1854</v>
      </c>
      <c r="M118" t="s">
        <v>1085</v>
      </c>
      <c r="N118">
        <v>45719.363993055558</v>
      </c>
      <c r="O118">
        <v>45726.197916666664</v>
      </c>
      <c r="P118">
        <v>45726.198229166665</v>
      </c>
      <c r="Q118">
        <v>45726.635416666664</v>
      </c>
      <c r="R118">
        <v>45726.636979166666</v>
      </c>
      <c r="S118" t="s">
        <v>984</v>
      </c>
      <c r="T118" t="s">
        <v>986</v>
      </c>
      <c r="U118">
        <v>10.53</v>
      </c>
      <c r="V118">
        <v>10.5</v>
      </c>
      <c r="W118">
        <v>430.86</v>
      </c>
      <c r="X118">
        <v>410.97</v>
      </c>
      <c r="Y118">
        <v>228.99</v>
      </c>
      <c r="Z118">
        <v>6.36</v>
      </c>
      <c r="AA118">
        <v>0</v>
      </c>
      <c r="AB118" t="s">
        <v>984</v>
      </c>
      <c r="AC118">
        <v>0</v>
      </c>
      <c r="AD118">
        <v>0</v>
      </c>
      <c r="AE118">
        <v>0</v>
      </c>
      <c r="AF118">
        <v>0</v>
      </c>
      <c r="AG118" t="s">
        <v>984</v>
      </c>
      <c r="AH118" t="s">
        <v>1126</v>
      </c>
      <c r="AI118" t="s">
        <v>1126</v>
      </c>
      <c r="AJ118" t="s">
        <v>988</v>
      </c>
      <c r="AK118" t="s">
        <v>989</v>
      </c>
      <c r="AL118" t="s">
        <v>990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12</v>
      </c>
      <c r="AS118">
        <v>0</v>
      </c>
      <c r="AT118">
        <v>9.7899999999999991</v>
      </c>
      <c r="AU118">
        <v>0</v>
      </c>
      <c r="AV118">
        <v>0</v>
      </c>
      <c r="AW118">
        <v>0</v>
      </c>
      <c r="AX118">
        <v>1</v>
      </c>
      <c r="AY118">
        <v>10.5</v>
      </c>
      <c r="AZ118">
        <v>10.5</v>
      </c>
      <c r="BA118">
        <v>0</v>
      </c>
      <c r="BB118" t="s">
        <v>1086</v>
      </c>
    </row>
    <row r="119" spans="1:54" x14ac:dyDescent="0.25">
      <c r="A119" t="s">
        <v>263</v>
      </c>
      <c r="B119" t="s">
        <v>127</v>
      </c>
      <c r="C119" s="1">
        <v>45727</v>
      </c>
      <c r="D119">
        <v>9.3800000000000008</v>
      </c>
      <c r="E119">
        <v>0</v>
      </c>
      <c r="F119">
        <v>12</v>
      </c>
      <c r="G119">
        <v>45727.197962962964</v>
      </c>
      <c r="H119">
        <v>45727.641747685186</v>
      </c>
      <c r="I119" t="s">
        <v>153</v>
      </c>
      <c r="J119" t="s">
        <v>983</v>
      </c>
      <c r="K119" t="s">
        <v>984</v>
      </c>
      <c r="L119" t="s">
        <v>1855</v>
      </c>
      <c r="M119" t="s">
        <v>1085</v>
      </c>
      <c r="N119">
        <v>45719.364374999997</v>
      </c>
      <c r="O119">
        <v>45727.197916666664</v>
      </c>
      <c r="P119">
        <v>45727.197962962964</v>
      </c>
      <c r="Q119">
        <v>45727.635416666664</v>
      </c>
      <c r="R119">
        <v>45727.641782407409</v>
      </c>
      <c r="S119" t="s">
        <v>984</v>
      </c>
      <c r="T119" t="s">
        <v>986</v>
      </c>
      <c r="U119">
        <v>10.65</v>
      </c>
      <c r="V119">
        <v>10.5</v>
      </c>
      <c r="W119">
        <v>265.7</v>
      </c>
      <c r="X119">
        <v>260.66000000000003</v>
      </c>
      <c r="Y119">
        <v>110.46</v>
      </c>
      <c r="Z119">
        <v>6.61</v>
      </c>
      <c r="AA119">
        <v>0</v>
      </c>
      <c r="AB119" t="s">
        <v>984</v>
      </c>
      <c r="AC119">
        <v>0</v>
      </c>
      <c r="AD119">
        <v>0</v>
      </c>
      <c r="AE119">
        <v>0</v>
      </c>
      <c r="AF119">
        <v>0</v>
      </c>
      <c r="AG119" t="s">
        <v>984</v>
      </c>
      <c r="AH119" t="s">
        <v>1126</v>
      </c>
      <c r="AI119" t="s">
        <v>1126</v>
      </c>
      <c r="AJ119" t="s">
        <v>988</v>
      </c>
      <c r="AK119" t="s">
        <v>989</v>
      </c>
      <c r="AL119" t="s">
        <v>990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12</v>
      </c>
      <c r="AS119">
        <v>0</v>
      </c>
      <c r="AT119">
        <v>9.3800000000000008</v>
      </c>
      <c r="AU119">
        <v>0</v>
      </c>
      <c r="AV119">
        <v>0</v>
      </c>
      <c r="AW119">
        <v>0</v>
      </c>
      <c r="AX119">
        <v>1</v>
      </c>
      <c r="AY119">
        <v>10.5</v>
      </c>
      <c r="AZ119">
        <v>10.5</v>
      </c>
      <c r="BA119">
        <v>0</v>
      </c>
      <c r="BB119" t="s">
        <v>1086</v>
      </c>
    </row>
    <row r="120" spans="1:54" x14ac:dyDescent="0.25">
      <c r="A120" t="s">
        <v>263</v>
      </c>
      <c r="B120" t="s">
        <v>127</v>
      </c>
      <c r="C120" s="1">
        <v>45728</v>
      </c>
      <c r="D120">
        <v>9.0500000000000007</v>
      </c>
      <c r="E120">
        <v>0</v>
      </c>
      <c r="F120">
        <v>13</v>
      </c>
      <c r="G120">
        <v>45728.374571759261</v>
      </c>
      <c r="H120">
        <v>45728.772349537037</v>
      </c>
      <c r="I120" t="s">
        <v>153</v>
      </c>
      <c r="J120" t="s">
        <v>983</v>
      </c>
      <c r="K120" t="s">
        <v>984</v>
      </c>
      <c r="L120" t="s">
        <v>1856</v>
      </c>
      <c r="M120" t="s">
        <v>1085</v>
      </c>
      <c r="N120">
        <v>45719.364918981482</v>
      </c>
      <c r="O120">
        <v>45728.375</v>
      </c>
      <c r="P120">
        <v>45728.374571759261</v>
      </c>
      <c r="Q120">
        <v>45728.770833333336</v>
      </c>
      <c r="R120">
        <v>45728.772361111114</v>
      </c>
      <c r="S120" t="s">
        <v>984</v>
      </c>
      <c r="T120" t="s">
        <v>986</v>
      </c>
      <c r="U120">
        <v>9.5500000000000007</v>
      </c>
      <c r="V120">
        <v>9.5</v>
      </c>
      <c r="W120">
        <v>276.81</v>
      </c>
      <c r="X120">
        <v>256.64</v>
      </c>
      <c r="Y120">
        <v>101.22</v>
      </c>
      <c r="Z120">
        <v>3.26</v>
      </c>
      <c r="AA120">
        <v>0</v>
      </c>
      <c r="AB120" t="s">
        <v>984</v>
      </c>
      <c r="AC120">
        <v>0</v>
      </c>
      <c r="AD120">
        <v>0</v>
      </c>
      <c r="AE120">
        <v>0</v>
      </c>
      <c r="AF120">
        <v>0</v>
      </c>
      <c r="AG120" t="s">
        <v>984</v>
      </c>
      <c r="AH120" t="s">
        <v>1120</v>
      </c>
      <c r="AI120" t="s">
        <v>1120</v>
      </c>
      <c r="AJ120" t="s">
        <v>988</v>
      </c>
      <c r="AK120" t="s">
        <v>989</v>
      </c>
      <c r="AL120" t="s">
        <v>990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13</v>
      </c>
      <c r="AS120">
        <v>0</v>
      </c>
      <c r="AT120">
        <v>9.0500000000000007</v>
      </c>
      <c r="AU120">
        <v>0</v>
      </c>
      <c r="AV120">
        <v>0</v>
      </c>
      <c r="AW120">
        <v>0</v>
      </c>
      <c r="AX120">
        <v>1</v>
      </c>
      <c r="AY120">
        <v>9.5</v>
      </c>
      <c r="AZ120">
        <v>9.5</v>
      </c>
      <c r="BA120">
        <v>0</v>
      </c>
      <c r="BB120" t="s">
        <v>1086</v>
      </c>
    </row>
    <row r="121" spans="1:54" x14ac:dyDescent="0.25">
      <c r="A121" t="s">
        <v>263</v>
      </c>
      <c r="B121" t="s">
        <v>127</v>
      </c>
      <c r="C121" s="1">
        <v>45729</v>
      </c>
      <c r="D121">
        <v>8.16</v>
      </c>
      <c r="E121">
        <v>0</v>
      </c>
      <c r="F121">
        <v>13</v>
      </c>
      <c r="G121">
        <v>45729.37462962963</v>
      </c>
      <c r="H121">
        <v>45729.772233796299</v>
      </c>
      <c r="I121" t="s">
        <v>153</v>
      </c>
      <c r="J121" t="s">
        <v>983</v>
      </c>
      <c r="K121" t="s">
        <v>984</v>
      </c>
      <c r="L121" t="s">
        <v>1857</v>
      </c>
      <c r="M121" t="s">
        <v>1085</v>
      </c>
      <c r="N121">
        <v>45721.341805555552</v>
      </c>
      <c r="O121">
        <v>45729.375</v>
      </c>
      <c r="P121">
        <v>45729.37462962963</v>
      </c>
      <c r="Q121">
        <v>45729.770833333336</v>
      </c>
      <c r="R121">
        <v>45729.772268518522</v>
      </c>
      <c r="S121" t="s">
        <v>984</v>
      </c>
      <c r="T121" t="s">
        <v>986</v>
      </c>
      <c r="U121">
        <v>9.5399999999999991</v>
      </c>
      <c r="V121">
        <v>9.5</v>
      </c>
      <c r="W121">
        <v>225.95</v>
      </c>
      <c r="X121">
        <v>178.49</v>
      </c>
      <c r="Y121">
        <v>120.46</v>
      </c>
      <c r="Z121">
        <v>6.31</v>
      </c>
      <c r="AA121">
        <v>0</v>
      </c>
      <c r="AB121" t="s">
        <v>984</v>
      </c>
      <c r="AC121">
        <v>0</v>
      </c>
      <c r="AD121">
        <v>0</v>
      </c>
      <c r="AE121">
        <v>0</v>
      </c>
      <c r="AF121">
        <v>0</v>
      </c>
      <c r="AG121" t="s">
        <v>984</v>
      </c>
      <c r="AH121" t="s">
        <v>1126</v>
      </c>
      <c r="AI121" t="s">
        <v>1126</v>
      </c>
      <c r="AJ121" t="s">
        <v>988</v>
      </c>
      <c r="AK121" t="s">
        <v>989</v>
      </c>
      <c r="AL121" t="s">
        <v>990</v>
      </c>
      <c r="AM121">
        <v>0</v>
      </c>
      <c r="AN121">
        <v>1</v>
      </c>
      <c r="AO121">
        <v>0</v>
      </c>
      <c r="AP121">
        <v>0</v>
      </c>
      <c r="AQ121">
        <v>0</v>
      </c>
      <c r="AR121">
        <v>12</v>
      </c>
      <c r="AS121">
        <v>0</v>
      </c>
      <c r="AT121">
        <v>8.16</v>
      </c>
      <c r="AU121">
        <v>0</v>
      </c>
      <c r="AV121">
        <v>0</v>
      </c>
      <c r="AW121">
        <v>0</v>
      </c>
      <c r="AX121">
        <v>1</v>
      </c>
      <c r="AY121">
        <v>9.5</v>
      </c>
      <c r="AZ121">
        <v>9.5</v>
      </c>
      <c r="BA121">
        <v>0</v>
      </c>
      <c r="BB121" t="s">
        <v>1086</v>
      </c>
    </row>
    <row r="122" spans="1:54" x14ac:dyDescent="0.25">
      <c r="A122" t="s">
        <v>145</v>
      </c>
      <c r="B122" t="s">
        <v>127</v>
      </c>
      <c r="C122" s="1">
        <v>45727</v>
      </c>
      <c r="D122">
        <v>11.02</v>
      </c>
      <c r="E122">
        <v>0</v>
      </c>
      <c r="F122">
        <v>17</v>
      </c>
      <c r="G122">
        <v>45727.249016203707</v>
      </c>
      <c r="H122">
        <v>45727.751550925925</v>
      </c>
      <c r="I122" t="s">
        <v>146</v>
      </c>
      <c r="J122" t="s">
        <v>983</v>
      </c>
      <c r="K122" t="s">
        <v>984</v>
      </c>
      <c r="L122" t="s">
        <v>1858</v>
      </c>
      <c r="M122" t="s">
        <v>1087</v>
      </c>
      <c r="N122">
        <v>45719.364398148151</v>
      </c>
      <c r="O122">
        <v>45727.25</v>
      </c>
      <c r="P122">
        <v>45727.249016203707</v>
      </c>
      <c r="Q122">
        <v>45727.75</v>
      </c>
      <c r="R122">
        <v>45727.751585648148</v>
      </c>
      <c r="S122" t="s">
        <v>984</v>
      </c>
      <c r="T122" t="s">
        <v>986</v>
      </c>
      <c r="U122">
        <v>12.06</v>
      </c>
      <c r="V122">
        <v>12</v>
      </c>
      <c r="W122">
        <v>314</v>
      </c>
      <c r="X122">
        <v>287.22000000000003</v>
      </c>
      <c r="Y122">
        <v>129.88</v>
      </c>
      <c r="Z122">
        <v>6.1</v>
      </c>
      <c r="AA122">
        <v>0</v>
      </c>
      <c r="AB122" t="s">
        <v>1859</v>
      </c>
      <c r="AC122">
        <v>0</v>
      </c>
      <c r="AD122">
        <v>0</v>
      </c>
      <c r="AE122">
        <v>0</v>
      </c>
      <c r="AF122">
        <v>0</v>
      </c>
      <c r="AG122" t="s">
        <v>984</v>
      </c>
      <c r="AH122" t="s">
        <v>1089</v>
      </c>
      <c r="AI122" t="s">
        <v>1089</v>
      </c>
      <c r="AJ122" t="s">
        <v>988</v>
      </c>
      <c r="AK122" t="s">
        <v>989</v>
      </c>
      <c r="AL122" t="s">
        <v>990</v>
      </c>
      <c r="AM122">
        <v>0</v>
      </c>
      <c r="AN122">
        <v>1</v>
      </c>
      <c r="AO122">
        <v>0</v>
      </c>
      <c r="AP122">
        <v>0</v>
      </c>
      <c r="AQ122">
        <v>0</v>
      </c>
      <c r="AR122">
        <v>16</v>
      </c>
      <c r="AS122">
        <v>0</v>
      </c>
      <c r="AT122">
        <v>11.02</v>
      </c>
      <c r="AU122">
        <v>0</v>
      </c>
      <c r="AV122">
        <v>0</v>
      </c>
      <c r="AW122">
        <v>0</v>
      </c>
      <c r="AX122">
        <v>1</v>
      </c>
      <c r="AY122">
        <v>12</v>
      </c>
      <c r="AZ122">
        <v>12</v>
      </c>
      <c r="BA122">
        <v>0</v>
      </c>
      <c r="BB122" t="s">
        <v>1088</v>
      </c>
    </row>
    <row r="123" spans="1:54" x14ac:dyDescent="0.25">
      <c r="A123" t="s">
        <v>145</v>
      </c>
      <c r="B123" t="s">
        <v>127</v>
      </c>
      <c r="C123" s="1">
        <v>45728</v>
      </c>
      <c r="D123">
        <v>8.9499999999999993</v>
      </c>
      <c r="E123">
        <v>0</v>
      </c>
      <c r="F123">
        <v>7</v>
      </c>
      <c r="G123">
        <v>45728.226585648146</v>
      </c>
      <c r="H123">
        <v>45728.673078703701</v>
      </c>
      <c r="I123" t="s">
        <v>146</v>
      </c>
      <c r="J123" t="s">
        <v>983</v>
      </c>
      <c r="K123" t="s">
        <v>984</v>
      </c>
      <c r="L123" t="s">
        <v>1860</v>
      </c>
      <c r="M123" t="s">
        <v>1087</v>
      </c>
      <c r="N123">
        <v>45719.364861111113</v>
      </c>
      <c r="O123">
        <v>45728.229166666664</v>
      </c>
      <c r="P123">
        <v>45728.226585648146</v>
      </c>
      <c r="Q123">
        <v>45728.666666666664</v>
      </c>
      <c r="R123">
        <v>45728.673125000001</v>
      </c>
      <c r="S123" t="s">
        <v>984</v>
      </c>
      <c r="T123" t="s">
        <v>986</v>
      </c>
      <c r="U123">
        <v>10.72</v>
      </c>
      <c r="V123">
        <v>10.5</v>
      </c>
      <c r="W123">
        <v>234.9</v>
      </c>
      <c r="X123">
        <v>203.3</v>
      </c>
      <c r="Y123">
        <v>125.61</v>
      </c>
      <c r="Z123">
        <v>6.86</v>
      </c>
      <c r="AA123">
        <v>16.77</v>
      </c>
      <c r="AB123" t="s">
        <v>984</v>
      </c>
      <c r="AC123">
        <v>0</v>
      </c>
      <c r="AD123">
        <v>0</v>
      </c>
      <c r="AE123">
        <v>0</v>
      </c>
      <c r="AF123">
        <v>0</v>
      </c>
      <c r="AG123" t="s">
        <v>984</v>
      </c>
      <c r="AH123" t="s">
        <v>1089</v>
      </c>
      <c r="AI123" t="s">
        <v>1089</v>
      </c>
      <c r="AJ123" t="s">
        <v>988</v>
      </c>
      <c r="AK123" t="s">
        <v>989</v>
      </c>
      <c r="AL123" t="s">
        <v>990</v>
      </c>
      <c r="AM123">
        <v>0</v>
      </c>
      <c r="AN123">
        <v>1</v>
      </c>
      <c r="AO123">
        <v>0</v>
      </c>
      <c r="AP123">
        <v>0</v>
      </c>
      <c r="AQ123">
        <v>0</v>
      </c>
      <c r="AR123">
        <v>6</v>
      </c>
      <c r="AS123">
        <v>0</v>
      </c>
      <c r="AT123">
        <v>8.9499999999999993</v>
      </c>
      <c r="AU123">
        <v>0</v>
      </c>
      <c r="AV123">
        <v>0</v>
      </c>
      <c r="AW123">
        <v>0</v>
      </c>
      <c r="AX123">
        <v>1</v>
      </c>
      <c r="AY123">
        <v>10.5</v>
      </c>
      <c r="AZ123">
        <v>10.5</v>
      </c>
      <c r="BA123">
        <v>0</v>
      </c>
      <c r="BB123" t="s">
        <v>1088</v>
      </c>
    </row>
    <row r="124" spans="1:54" x14ac:dyDescent="0.25">
      <c r="A124" t="s">
        <v>145</v>
      </c>
      <c r="B124" t="s">
        <v>127</v>
      </c>
      <c r="C124" s="1">
        <v>45729</v>
      </c>
      <c r="D124">
        <v>8.89</v>
      </c>
      <c r="E124">
        <v>0</v>
      </c>
      <c r="F124">
        <v>7</v>
      </c>
      <c r="G124">
        <v>45729.194687499999</v>
      </c>
      <c r="H124">
        <v>45729.636990740742</v>
      </c>
      <c r="I124" t="s">
        <v>146</v>
      </c>
      <c r="J124" t="s">
        <v>983</v>
      </c>
      <c r="K124" t="s">
        <v>984</v>
      </c>
      <c r="L124" t="s">
        <v>1861</v>
      </c>
      <c r="M124" t="s">
        <v>1087</v>
      </c>
      <c r="N124">
        <v>45721.34171296296</v>
      </c>
      <c r="O124">
        <v>45729.197916666664</v>
      </c>
      <c r="P124">
        <v>45729.194687499999</v>
      </c>
      <c r="Q124">
        <v>45729.635416666664</v>
      </c>
      <c r="R124">
        <v>45729.636990740742</v>
      </c>
      <c r="S124" t="s">
        <v>984</v>
      </c>
      <c r="T124" t="s">
        <v>986</v>
      </c>
      <c r="U124">
        <v>10.62</v>
      </c>
      <c r="V124">
        <v>10.5</v>
      </c>
      <c r="W124">
        <v>169.33</v>
      </c>
      <c r="X124">
        <v>114.13</v>
      </c>
      <c r="Y124">
        <v>126.75</v>
      </c>
      <c r="Z124">
        <v>7.36</v>
      </c>
      <c r="AA124">
        <v>0.72</v>
      </c>
      <c r="AB124" t="s">
        <v>984</v>
      </c>
      <c r="AC124">
        <v>0</v>
      </c>
      <c r="AD124">
        <v>0</v>
      </c>
      <c r="AE124">
        <v>0</v>
      </c>
      <c r="AF124">
        <v>0</v>
      </c>
      <c r="AG124" t="s">
        <v>984</v>
      </c>
      <c r="AH124" t="s">
        <v>1089</v>
      </c>
      <c r="AI124" t="s">
        <v>1089</v>
      </c>
      <c r="AJ124" t="s">
        <v>988</v>
      </c>
      <c r="AK124" t="s">
        <v>989</v>
      </c>
      <c r="AL124" t="s">
        <v>990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7</v>
      </c>
      <c r="AS124">
        <v>0</v>
      </c>
      <c r="AT124">
        <v>8.89</v>
      </c>
      <c r="AU124">
        <v>0</v>
      </c>
      <c r="AV124">
        <v>0</v>
      </c>
      <c r="AW124">
        <v>0</v>
      </c>
      <c r="AX124">
        <v>1</v>
      </c>
      <c r="AY124">
        <v>10.5</v>
      </c>
      <c r="AZ124">
        <v>10.5</v>
      </c>
      <c r="BA124">
        <v>0</v>
      </c>
      <c r="BB124" t="s">
        <v>1088</v>
      </c>
    </row>
    <row r="125" spans="1:54" x14ac:dyDescent="0.25">
      <c r="A125" t="s">
        <v>145</v>
      </c>
      <c r="B125" t="s">
        <v>127</v>
      </c>
      <c r="C125" s="1">
        <v>45730</v>
      </c>
      <c r="D125">
        <v>10.58</v>
      </c>
      <c r="E125">
        <v>0</v>
      </c>
      <c r="F125">
        <v>15</v>
      </c>
      <c r="G125">
        <v>45730.196053240739</v>
      </c>
      <c r="H125">
        <v>45730.678715277776</v>
      </c>
      <c r="I125" t="s">
        <v>146</v>
      </c>
      <c r="J125" t="s">
        <v>983</v>
      </c>
      <c r="K125" t="s">
        <v>984</v>
      </c>
      <c r="L125" t="s">
        <v>1862</v>
      </c>
      <c r="M125" t="s">
        <v>1087</v>
      </c>
      <c r="N125">
        <v>45722.485034722224</v>
      </c>
      <c r="O125">
        <v>45730.197916666664</v>
      </c>
      <c r="P125">
        <v>45730.196053240739</v>
      </c>
      <c r="Q125">
        <v>45730.677083333336</v>
      </c>
      <c r="R125">
        <v>45730.678738425922</v>
      </c>
      <c r="S125" t="s">
        <v>984</v>
      </c>
      <c r="T125" t="s">
        <v>986</v>
      </c>
      <c r="U125">
        <v>11.58</v>
      </c>
      <c r="V125">
        <v>11.5</v>
      </c>
      <c r="W125">
        <v>185.63</v>
      </c>
      <c r="X125">
        <v>165.98</v>
      </c>
      <c r="Y125">
        <v>79.7</v>
      </c>
      <c r="Z125">
        <v>7.01</v>
      </c>
      <c r="AA125">
        <v>0</v>
      </c>
      <c r="AB125" t="s">
        <v>1090</v>
      </c>
      <c r="AC125">
        <v>0</v>
      </c>
      <c r="AD125">
        <v>0</v>
      </c>
      <c r="AE125">
        <v>0</v>
      </c>
      <c r="AF125">
        <v>0</v>
      </c>
      <c r="AG125" t="s">
        <v>984</v>
      </c>
      <c r="AH125" t="s">
        <v>1089</v>
      </c>
      <c r="AI125" t="s">
        <v>1089</v>
      </c>
      <c r="AJ125" t="s">
        <v>988</v>
      </c>
      <c r="AK125" t="s">
        <v>989</v>
      </c>
      <c r="AL125" t="s">
        <v>990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15</v>
      </c>
      <c r="AS125">
        <v>0</v>
      </c>
      <c r="AT125">
        <v>10.58</v>
      </c>
      <c r="AU125">
        <v>0</v>
      </c>
      <c r="AV125">
        <v>0</v>
      </c>
      <c r="AW125">
        <v>0</v>
      </c>
      <c r="AX125">
        <v>1</v>
      </c>
      <c r="AY125">
        <v>11.5</v>
      </c>
      <c r="AZ125">
        <v>11.5</v>
      </c>
      <c r="BA125">
        <v>0</v>
      </c>
      <c r="BB125" t="s">
        <v>1088</v>
      </c>
    </row>
    <row r="126" spans="1:54" x14ac:dyDescent="0.25">
      <c r="A126" t="s">
        <v>145</v>
      </c>
      <c r="B126" t="s">
        <v>127</v>
      </c>
      <c r="C126" s="1">
        <v>45731</v>
      </c>
      <c r="D126">
        <v>6.74</v>
      </c>
      <c r="E126">
        <v>0</v>
      </c>
      <c r="F126">
        <v>7</v>
      </c>
      <c r="G126">
        <v>45731.219155092593</v>
      </c>
      <c r="H126">
        <v>45731.553460648145</v>
      </c>
      <c r="I126" t="s">
        <v>146</v>
      </c>
      <c r="J126" t="s">
        <v>983</v>
      </c>
      <c r="K126" t="s">
        <v>984</v>
      </c>
      <c r="L126" t="s">
        <v>1863</v>
      </c>
      <c r="M126" t="s">
        <v>1087</v>
      </c>
      <c r="N126">
        <v>45723.355057870373</v>
      </c>
      <c r="O126">
        <v>45731.21875</v>
      </c>
      <c r="P126">
        <v>45731.219155092593</v>
      </c>
      <c r="Q126">
        <v>45731.552083333336</v>
      </c>
      <c r="R126">
        <v>45731.553506944445</v>
      </c>
      <c r="S126" t="s">
        <v>984</v>
      </c>
      <c r="T126" t="s">
        <v>986</v>
      </c>
      <c r="U126">
        <v>8.02</v>
      </c>
      <c r="V126">
        <v>8</v>
      </c>
      <c r="W126">
        <v>145.38999999999999</v>
      </c>
      <c r="X126">
        <v>125.44</v>
      </c>
      <c r="Y126">
        <v>86.65</v>
      </c>
      <c r="Z126">
        <v>5.6</v>
      </c>
      <c r="AA126">
        <v>1.5</v>
      </c>
      <c r="AB126" t="s">
        <v>984</v>
      </c>
      <c r="AC126">
        <v>0</v>
      </c>
      <c r="AD126">
        <v>0</v>
      </c>
      <c r="AE126">
        <v>0</v>
      </c>
      <c r="AF126">
        <v>0</v>
      </c>
      <c r="AG126" t="s">
        <v>984</v>
      </c>
      <c r="AH126" t="s">
        <v>1089</v>
      </c>
      <c r="AI126" t="s">
        <v>1089</v>
      </c>
      <c r="AJ126" t="s">
        <v>988</v>
      </c>
      <c r="AK126" t="s">
        <v>989</v>
      </c>
      <c r="AL126" t="s">
        <v>990</v>
      </c>
      <c r="AM126">
        <v>0</v>
      </c>
      <c r="AN126">
        <v>1</v>
      </c>
      <c r="AO126">
        <v>0</v>
      </c>
      <c r="AP126">
        <v>0</v>
      </c>
      <c r="AQ126">
        <v>0</v>
      </c>
      <c r="AR126">
        <v>6</v>
      </c>
      <c r="AS126">
        <v>0</v>
      </c>
      <c r="AT126">
        <v>6.74</v>
      </c>
      <c r="AU126">
        <v>0</v>
      </c>
      <c r="AV126">
        <v>0</v>
      </c>
      <c r="AW126">
        <v>0</v>
      </c>
      <c r="AX126">
        <v>1</v>
      </c>
      <c r="AY126">
        <v>8</v>
      </c>
      <c r="AZ126">
        <v>8</v>
      </c>
      <c r="BA126">
        <v>0</v>
      </c>
      <c r="BB126" t="s">
        <v>1088</v>
      </c>
    </row>
    <row r="127" spans="1:54" x14ac:dyDescent="0.25">
      <c r="A127" t="s">
        <v>240</v>
      </c>
      <c r="B127" t="s">
        <v>127</v>
      </c>
      <c r="C127" s="1">
        <v>45726</v>
      </c>
      <c r="D127">
        <v>8.2799999999999994</v>
      </c>
      <c r="E127">
        <v>0</v>
      </c>
      <c r="F127">
        <v>10</v>
      </c>
      <c r="G127">
        <v>45726.371701388889</v>
      </c>
      <c r="H127">
        <v>45726.772280092591</v>
      </c>
      <c r="I127" t="s">
        <v>197</v>
      </c>
      <c r="J127" t="s">
        <v>983</v>
      </c>
      <c r="K127" t="s">
        <v>984</v>
      </c>
      <c r="L127" t="s">
        <v>1864</v>
      </c>
      <c r="M127" t="s">
        <v>984</v>
      </c>
      <c r="N127">
        <v>45725.954745370371</v>
      </c>
      <c r="O127">
        <v>45726.375</v>
      </c>
      <c r="P127">
        <v>45726.371712962966</v>
      </c>
      <c r="Q127">
        <v>45726.770833333336</v>
      </c>
      <c r="R127">
        <v>45726.772280092591</v>
      </c>
      <c r="S127" t="s">
        <v>984</v>
      </c>
      <c r="T127" t="s">
        <v>986</v>
      </c>
      <c r="U127">
        <v>9.61</v>
      </c>
      <c r="V127">
        <v>9.5</v>
      </c>
      <c r="W127">
        <v>156.88</v>
      </c>
      <c r="X127">
        <v>128.5</v>
      </c>
      <c r="Y127">
        <v>71.42</v>
      </c>
      <c r="Z127">
        <v>6.29</v>
      </c>
      <c r="AA127">
        <v>0</v>
      </c>
      <c r="AB127" t="s">
        <v>984</v>
      </c>
      <c r="AC127">
        <v>0</v>
      </c>
      <c r="AD127">
        <v>0</v>
      </c>
      <c r="AE127">
        <v>0</v>
      </c>
      <c r="AF127">
        <v>0</v>
      </c>
      <c r="AG127" t="s">
        <v>984</v>
      </c>
      <c r="AH127" t="s">
        <v>1059</v>
      </c>
      <c r="AI127" t="s">
        <v>1059</v>
      </c>
      <c r="AJ127" t="s">
        <v>988</v>
      </c>
      <c r="AK127" t="s">
        <v>989</v>
      </c>
      <c r="AL127" t="s">
        <v>990</v>
      </c>
      <c r="AM127">
        <v>0</v>
      </c>
      <c r="AN127">
        <v>4</v>
      </c>
      <c r="AO127">
        <v>0</v>
      </c>
      <c r="AP127">
        <v>0</v>
      </c>
      <c r="AQ127">
        <v>0</v>
      </c>
      <c r="AR127">
        <v>6</v>
      </c>
      <c r="AS127">
        <v>0</v>
      </c>
      <c r="AT127">
        <v>8.2799999999999994</v>
      </c>
      <c r="AU127">
        <v>0</v>
      </c>
      <c r="AV127">
        <v>0</v>
      </c>
      <c r="AW127">
        <v>0</v>
      </c>
      <c r="AX127">
        <v>1</v>
      </c>
      <c r="AY127">
        <v>9.5</v>
      </c>
      <c r="AZ127">
        <v>9.5</v>
      </c>
      <c r="BA127">
        <v>0</v>
      </c>
      <c r="BB127" t="s">
        <v>240</v>
      </c>
    </row>
    <row r="128" spans="1:54" x14ac:dyDescent="0.25">
      <c r="A128" t="s">
        <v>240</v>
      </c>
      <c r="B128" t="s">
        <v>127</v>
      </c>
      <c r="C128" s="1">
        <v>45727</v>
      </c>
      <c r="D128">
        <v>7.93</v>
      </c>
      <c r="E128">
        <v>0</v>
      </c>
      <c r="F128">
        <v>14</v>
      </c>
      <c r="G128">
        <v>45727.37703703704</v>
      </c>
      <c r="H128">
        <v>45727.772106481483</v>
      </c>
      <c r="I128" t="s">
        <v>197</v>
      </c>
      <c r="J128" t="s">
        <v>983</v>
      </c>
      <c r="K128" t="s">
        <v>984</v>
      </c>
      <c r="L128" t="s">
        <v>1865</v>
      </c>
      <c r="M128" t="s">
        <v>1061</v>
      </c>
      <c r="N128">
        <v>45719.36446759259</v>
      </c>
      <c r="O128">
        <v>45727.375</v>
      </c>
      <c r="P128">
        <v>45727.37703703704</v>
      </c>
      <c r="Q128">
        <v>45727.770833333336</v>
      </c>
      <c r="R128">
        <v>45727.772129629629</v>
      </c>
      <c r="S128" t="s">
        <v>984</v>
      </c>
      <c r="T128" t="s">
        <v>986</v>
      </c>
      <c r="U128">
        <v>9.48</v>
      </c>
      <c r="V128">
        <v>9.5</v>
      </c>
      <c r="W128">
        <v>169.07</v>
      </c>
      <c r="X128">
        <v>110.53</v>
      </c>
      <c r="Y128">
        <v>71.069999999999993</v>
      </c>
      <c r="Z128">
        <v>4.6900000000000004</v>
      </c>
      <c r="AA128">
        <v>0</v>
      </c>
      <c r="AB128" t="s">
        <v>984</v>
      </c>
      <c r="AC128">
        <v>0</v>
      </c>
      <c r="AD128">
        <v>0</v>
      </c>
      <c r="AE128">
        <v>0</v>
      </c>
      <c r="AF128">
        <v>0</v>
      </c>
      <c r="AG128" t="s">
        <v>984</v>
      </c>
      <c r="AH128" t="s">
        <v>1066</v>
      </c>
      <c r="AI128" t="s">
        <v>1066</v>
      </c>
      <c r="AJ128" t="s">
        <v>988</v>
      </c>
      <c r="AK128" t="s">
        <v>989</v>
      </c>
      <c r="AL128" t="s">
        <v>990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14</v>
      </c>
      <c r="AS128">
        <v>0</v>
      </c>
      <c r="AT128">
        <v>7.93</v>
      </c>
      <c r="AU128">
        <v>0</v>
      </c>
      <c r="AV128">
        <v>0</v>
      </c>
      <c r="AW128">
        <v>0</v>
      </c>
      <c r="AX128">
        <v>1</v>
      </c>
      <c r="AY128">
        <v>9.48</v>
      </c>
      <c r="AZ128">
        <v>9.48</v>
      </c>
      <c r="BA128">
        <v>0</v>
      </c>
      <c r="BB128" t="s">
        <v>240</v>
      </c>
    </row>
    <row r="129" spans="1:54" x14ac:dyDescent="0.25">
      <c r="A129" t="s">
        <v>240</v>
      </c>
      <c r="B129" t="s">
        <v>127</v>
      </c>
      <c r="C129" s="1">
        <v>45728</v>
      </c>
      <c r="D129">
        <v>8.25</v>
      </c>
      <c r="E129">
        <v>0</v>
      </c>
      <c r="F129">
        <v>14</v>
      </c>
      <c r="G129">
        <v>45728.372928240744</v>
      </c>
      <c r="H129">
        <v>45728.772337962961</v>
      </c>
      <c r="I129" t="s">
        <v>197</v>
      </c>
      <c r="J129" t="s">
        <v>983</v>
      </c>
      <c r="K129" t="s">
        <v>984</v>
      </c>
      <c r="L129" t="s">
        <v>1866</v>
      </c>
      <c r="M129" t="s">
        <v>1061</v>
      </c>
      <c r="N129">
        <v>45719.364918981482</v>
      </c>
      <c r="O129">
        <v>45728.375</v>
      </c>
      <c r="P129">
        <v>45728.372939814813</v>
      </c>
      <c r="Q129">
        <v>45728.770833333336</v>
      </c>
      <c r="R129">
        <v>45728.772349537037</v>
      </c>
      <c r="S129" t="s">
        <v>984</v>
      </c>
      <c r="T129" t="s">
        <v>986</v>
      </c>
      <c r="U129">
        <v>9.59</v>
      </c>
      <c r="V129">
        <v>9.5</v>
      </c>
      <c r="W129">
        <v>174.85</v>
      </c>
      <c r="X129">
        <v>134.29</v>
      </c>
      <c r="Y129">
        <v>89.12</v>
      </c>
      <c r="Z129">
        <v>5.22</v>
      </c>
      <c r="AA129">
        <v>0</v>
      </c>
      <c r="AB129" t="s">
        <v>984</v>
      </c>
      <c r="AC129">
        <v>0</v>
      </c>
      <c r="AD129">
        <v>0</v>
      </c>
      <c r="AE129">
        <v>0</v>
      </c>
      <c r="AF129">
        <v>0</v>
      </c>
      <c r="AG129" t="s">
        <v>984</v>
      </c>
      <c r="AH129" t="s">
        <v>1071</v>
      </c>
      <c r="AI129" t="s">
        <v>1071</v>
      </c>
      <c r="AJ129" t="s">
        <v>988</v>
      </c>
      <c r="AK129" t="s">
        <v>989</v>
      </c>
      <c r="AL129" t="s">
        <v>990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14</v>
      </c>
      <c r="AS129">
        <v>0</v>
      </c>
      <c r="AT129">
        <v>8.25</v>
      </c>
      <c r="AU129">
        <v>0</v>
      </c>
      <c r="AV129">
        <v>0</v>
      </c>
      <c r="AW129">
        <v>0</v>
      </c>
      <c r="AX129">
        <v>1</v>
      </c>
      <c r="AY129">
        <v>9.5</v>
      </c>
      <c r="AZ129">
        <v>9.5</v>
      </c>
      <c r="BA129">
        <v>0</v>
      </c>
      <c r="BB129" t="s">
        <v>240</v>
      </c>
    </row>
    <row r="130" spans="1:54" x14ac:dyDescent="0.25">
      <c r="A130" t="s">
        <v>337</v>
      </c>
      <c r="B130" t="s">
        <v>127</v>
      </c>
      <c r="C130" s="1">
        <v>45727</v>
      </c>
      <c r="D130">
        <v>7.61</v>
      </c>
      <c r="E130">
        <v>0</v>
      </c>
      <c r="F130">
        <v>9</v>
      </c>
      <c r="G130">
        <v>45727.288263888891</v>
      </c>
      <c r="H130">
        <v>45727.623599537037</v>
      </c>
      <c r="I130" t="s">
        <v>142</v>
      </c>
      <c r="J130" t="s">
        <v>983</v>
      </c>
      <c r="K130" t="s">
        <v>984</v>
      </c>
      <c r="L130" t="s">
        <v>1867</v>
      </c>
      <c r="M130" t="s">
        <v>1042</v>
      </c>
      <c r="N130">
        <v>45719.364444444444</v>
      </c>
      <c r="O130">
        <v>45727.291666666664</v>
      </c>
      <c r="P130">
        <v>45727.288263888891</v>
      </c>
      <c r="Q130">
        <v>45727.645833333336</v>
      </c>
      <c r="R130">
        <v>45727.623645833337</v>
      </c>
      <c r="S130" t="s">
        <v>984</v>
      </c>
      <c r="T130" t="s">
        <v>986</v>
      </c>
      <c r="U130">
        <v>8.0500000000000007</v>
      </c>
      <c r="V130">
        <v>8.5</v>
      </c>
      <c r="W130">
        <v>172.49</v>
      </c>
      <c r="X130">
        <v>158.57</v>
      </c>
      <c r="Y130">
        <v>61.05</v>
      </c>
      <c r="Z130">
        <v>4.2699999999999996</v>
      </c>
      <c r="AA130">
        <v>0</v>
      </c>
      <c r="AB130" t="s">
        <v>984</v>
      </c>
      <c r="AC130">
        <v>0</v>
      </c>
      <c r="AD130">
        <v>0</v>
      </c>
      <c r="AE130">
        <v>0</v>
      </c>
      <c r="AF130">
        <v>0</v>
      </c>
      <c r="AG130" t="s">
        <v>984</v>
      </c>
      <c r="AH130" t="s">
        <v>998</v>
      </c>
      <c r="AI130" t="s">
        <v>998</v>
      </c>
      <c r="AJ130" t="s">
        <v>988</v>
      </c>
      <c r="AK130" t="s">
        <v>989</v>
      </c>
      <c r="AL130" t="s">
        <v>990</v>
      </c>
      <c r="AM130">
        <v>0</v>
      </c>
      <c r="AN130">
        <v>2</v>
      </c>
      <c r="AO130">
        <v>0</v>
      </c>
      <c r="AP130">
        <v>0</v>
      </c>
      <c r="AQ130">
        <v>0</v>
      </c>
      <c r="AR130">
        <v>7</v>
      </c>
      <c r="AS130">
        <v>0</v>
      </c>
      <c r="AT130">
        <v>7.61</v>
      </c>
      <c r="AU130">
        <v>0</v>
      </c>
      <c r="AV130">
        <v>0</v>
      </c>
      <c r="AW130">
        <v>0</v>
      </c>
      <c r="AX130">
        <v>1</v>
      </c>
      <c r="AY130">
        <v>8.0500000000000007</v>
      </c>
      <c r="AZ130">
        <v>8.0500000000000007</v>
      </c>
      <c r="BA130">
        <v>0</v>
      </c>
      <c r="BB130" t="s">
        <v>1094</v>
      </c>
    </row>
    <row r="131" spans="1:54" x14ac:dyDescent="0.25">
      <c r="A131" t="s">
        <v>337</v>
      </c>
      <c r="B131" t="s">
        <v>127</v>
      </c>
      <c r="C131" s="1">
        <v>45728</v>
      </c>
      <c r="D131">
        <v>7.13</v>
      </c>
      <c r="E131">
        <v>0</v>
      </c>
      <c r="F131">
        <v>11</v>
      </c>
      <c r="G131">
        <v>45728.298692129632</v>
      </c>
      <c r="H131">
        <v>45728.657650462963</v>
      </c>
      <c r="I131" t="s">
        <v>142</v>
      </c>
      <c r="J131" t="s">
        <v>983</v>
      </c>
      <c r="K131" t="s">
        <v>984</v>
      </c>
      <c r="L131" t="s">
        <v>1868</v>
      </c>
      <c r="M131" t="s">
        <v>1048</v>
      </c>
      <c r="N131">
        <v>45719.364907407406</v>
      </c>
      <c r="O131">
        <v>45728.302083333336</v>
      </c>
      <c r="P131">
        <v>45728.298692129632</v>
      </c>
      <c r="Q131">
        <v>45728.65625</v>
      </c>
      <c r="R131">
        <v>45728.657731481479</v>
      </c>
      <c r="S131" t="s">
        <v>984</v>
      </c>
      <c r="T131" t="s">
        <v>986</v>
      </c>
      <c r="U131">
        <v>8.6199999999999992</v>
      </c>
      <c r="V131">
        <v>8.5</v>
      </c>
      <c r="W131">
        <v>166.38</v>
      </c>
      <c r="X131">
        <v>131.97999999999999</v>
      </c>
      <c r="Y131">
        <v>85.94</v>
      </c>
      <c r="Z131">
        <v>5.56</v>
      </c>
      <c r="AA131">
        <v>0</v>
      </c>
      <c r="AB131" t="s">
        <v>984</v>
      </c>
      <c r="AC131">
        <v>0.51555555555555554</v>
      </c>
      <c r="AD131">
        <v>1</v>
      </c>
      <c r="AE131">
        <v>0.5</v>
      </c>
      <c r="AF131">
        <v>0.4</v>
      </c>
      <c r="AG131" t="s">
        <v>1869</v>
      </c>
      <c r="AH131" t="s">
        <v>998</v>
      </c>
      <c r="AI131" t="s">
        <v>998</v>
      </c>
      <c r="AJ131" t="s">
        <v>988</v>
      </c>
      <c r="AK131" t="s">
        <v>989</v>
      </c>
      <c r="AL131" t="s">
        <v>990</v>
      </c>
      <c r="AM131">
        <v>0</v>
      </c>
      <c r="AN131">
        <v>1</v>
      </c>
      <c r="AO131">
        <v>0</v>
      </c>
      <c r="AP131">
        <v>0</v>
      </c>
      <c r="AQ131">
        <v>0</v>
      </c>
      <c r="AR131">
        <v>10</v>
      </c>
      <c r="AS131">
        <v>0</v>
      </c>
      <c r="AT131">
        <v>7.13</v>
      </c>
      <c r="AU131">
        <v>0</v>
      </c>
      <c r="AV131">
        <v>0</v>
      </c>
      <c r="AW131">
        <v>0</v>
      </c>
      <c r="AX131">
        <v>1</v>
      </c>
      <c r="AY131">
        <v>8.5</v>
      </c>
      <c r="AZ131">
        <v>7.9844444444444447</v>
      </c>
      <c r="BA131">
        <v>0</v>
      </c>
      <c r="BB131" t="s">
        <v>1094</v>
      </c>
    </row>
    <row r="132" spans="1:54" x14ac:dyDescent="0.25">
      <c r="A132" t="s">
        <v>337</v>
      </c>
      <c r="B132" t="s">
        <v>127</v>
      </c>
      <c r="C132" s="1">
        <v>45730</v>
      </c>
      <c r="D132">
        <v>7.88</v>
      </c>
      <c r="E132">
        <v>0</v>
      </c>
      <c r="F132">
        <v>11</v>
      </c>
      <c r="G132">
        <v>45730.329965277779</v>
      </c>
      <c r="H132">
        <v>45730.706423611111</v>
      </c>
      <c r="I132" t="s">
        <v>142</v>
      </c>
      <c r="J132" t="s">
        <v>983</v>
      </c>
      <c r="K132" t="s">
        <v>984</v>
      </c>
      <c r="L132" t="s">
        <v>1870</v>
      </c>
      <c r="M132" t="s">
        <v>1028</v>
      </c>
      <c r="N132">
        <v>45722.485069444447</v>
      </c>
      <c r="O132">
        <v>45730.333333333336</v>
      </c>
      <c r="P132">
        <v>45730.329965277779</v>
      </c>
      <c r="Q132">
        <v>45730.708333333336</v>
      </c>
      <c r="R132">
        <v>45730.706435185188</v>
      </c>
      <c r="S132" t="s">
        <v>984</v>
      </c>
      <c r="T132" t="s">
        <v>986</v>
      </c>
      <c r="U132">
        <v>9.0399999999999991</v>
      </c>
      <c r="V132">
        <v>9</v>
      </c>
      <c r="W132">
        <v>270.60000000000002</v>
      </c>
      <c r="X132">
        <v>237.26</v>
      </c>
      <c r="Y132">
        <v>112.44</v>
      </c>
      <c r="Z132">
        <v>4.38</v>
      </c>
      <c r="AA132">
        <v>21.12</v>
      </c>
      <c r="AB132" t="s">
        <v>984</v>
      </c>
      <c r="AC132">
        <v>0</v>
      </c>
      <c r="AD132">
        <v>0</v>
      </c>
      <c r="AE132">
        <v>0</v>
      </c>
      <c r="AF132">
        <v>0</v>
      </c>
      <c r="AG132" t="s">
        <v>984</v>
      </c>
      <c r="AH132" t="s">
        <v>1093</v>
      </c>
      <c r="AI132" t="s">
        <v>1093</v>
      </c>
      <c r="AJ132" t="s">
        <v>988</v>
      </c>
      <c r="AK132" t="s">
        <v>989</v>
      </c>
      <c r="AL132" t="s">
        <v>990</v>
      </c>
      <c r="AM132">
        <v>0</v>
      </c>
      <c r="AN132">
        <v>1</v>
      </c>
      <c r="AO132">
        <v>0</v>
      </c>
      <c r="AP132">
        <v>0</v>
      </c>
      <c r="AQ132">
        <v>0</v>
      </c>
      <c r="AR132">
        <v>10</v>
      </c>
      <c r="AS132">
        <v>0</v>
      </c>
      <c r="AT132">
        <v>7.88</v>
      </c>
      <c r="AU132">
        <v>0</v>
      </c>
      <c r="AV132">
        <v>0</v>
      </c>
      <c r="AW132">
        <v>0</v>
      </c>
      <c r="AX132">
        <v>1</v>
      </c>
      <c r="AY132">
        <v>9</v>
      </c>
      <c r="AZ132">
        <v>9</v>
      </c>
      <c r="BA132">
        <v>0</v>
      </c>
      <c r="BB132" t="s">
        <v>1094</v>
      </c>
    </row>
    <row r="133" spans="1:54" x14ac:dyDescent="0.25">
      <c r="A133" t="s">
        <v>143</v>
      </c>
      <c r="B133" t="s">
        <v>127</v>
      </c>
      <c r="C133" s="1">
        <v>45728</v>
      </c>
      <c r="D133">
        <v>8.0299999999999994</v>
      </c>
      <c r="E133">
        <v>0</v>
      </c>
      <c r="F133">
        <v>11</v>
      </c>
      <c r="G133">
        <v>45728.541273148148</v>
      </c>
      <c r="H133">
        <v>45728.959386574075</v>
      </c>
      <c r="I133" t="s">
        <v>144</v>
      </c>
      <c r="J133" t="s">
        <v>983</v>
      </c>
      <c r="K133" t="s">
        <v>984</v>
      </c>
      <c r="L133" t="s">
        <v>1871</v>
      </c>
      <c r="M133" t="s">
        <v>1100</v>
      </c>
      <c r="N133">
        <v>45719.364930555559</v>
      </c>
      <c r="O133">
        <v>45728.541666666664</v>
      </c>
      <c r="P133">
        <v>45728.541273148148</v>
      </c>
      <c r="Q133">
        <v>45728.958333333336</v>
      </c>
      <c r="R133">
        <v>45728.959768518522</v>
      </c>
      <c r="S133" t="s">
        <v>984</v>
      </c>
      <c r="T133" t="s">
        <v>986</v>
      </c>
      <c r="U133">
        <v>10.039999999999999</v>
      </c>
      <c r="V133">
        <v>10</v>
      </c>
      <c r="W133">
        <v>187.39</v>
      </c>
      <c r="X133">
        <v>148.56</v>
      </c>
      <c r="Y133">
        <v>82.33</v>
      </c>
      <c r="Z133">
        <v>7.19</v>
      </c>
      <c r="AA133">
        <v>12.35</v>
      </c>
      <c r="AB133" t="s">
        <v>984</v>
      </c>
      <c r="AC133">
        <v>0.51555555555555554</v>
      </c>
      <c r="AD133">
        <v>1</v>
      </c>
      <c r="AE133">
        <v>0.5</v>
      </c>
      <c r="AF133">
        <v>0</v>
      </c>
      <c r="AG133" t="s">
        <v>1872</v>
      </c>
      <c r="AH133" t="s">
        <v>1101</v>
      </c>
      <c r="AI133" t="s">
        <v>1101</v>
      </c>
      <c r="AJ133" t="s">
        <v>988</v>
      </c>
      <c r="AK133" t="s">
        <v>989</v>
      </c>
      <c r="AL133" t="s">
        <v>990</v>
      </c>
      <c r="AM133">
        <v>0</v>
      </c>
      <c r="AN133">
        <v>2</v>
      </c>
      <c r="AO133">
        <v>0</v>
      </c>
      <c r="AP133">
        <v>0</v>
      </c>
      <c r="AQ133">
        <v>0</v>
      </c>
      <c r="AR133">
        <v>9</v>
      </c>
      <c r="AS133">
        <v>0</v>
      </c>
      <c r="AT133">
        <v>8.0299999999999994</v>
      </c>
      <c r="AU133">
        <v>0</v>
      </c>
      <c r="AV133">
        <v>0</v>
      </c>
      <c r="AW133">
        <v>0</v>
      </c>
      <c r="AX133">
        <v>1</v>
      </c>
      <c r="AY133">
        <v>10</v>
      </c>
      <c r="AZ133">
        <v>9.4844444444444438</v>
      </c>
      <c r="BA133">
        <v>0</v>
      </c>
      <c r="BB133" t="s">
        <v>1102</v>
      </c>
    </row>
    <row r="134" spans="1:54" x14ac:dyDescent="0.25">
      <c r="A134" t="s">
        <v>143</v>
      </c>
      <c r="B134" t="s">
        <v>127</v>
      </c>
      <c r="C134" s="1">
        <v>45729</v>
      </c>
      <c r="D134">
        <v>4.8600000000000003</v>
      </c>
      <c r="E134">
        <v>0</v>
      </c>
      <c r="F134">
        <v>8</v>
      </c>
      <c r="G134">
        <v>45729.538229166668</v>
      </c>
      <c r="H134">
        <v>45729.95888888889</v>
      </c>
      <c r="I134" t="s">
        <v>144</v>
      </c>
      <c r="J134" t="s">
        <v>983</v>
      </c>
      <c r="K134" t="s">
        <v>984</v>
      </c>
      <c r="L134" t="s">
        <v>1873</v>
      </c>
      <c r="M134" t="s">
        <v>1100</v>
      </c>
      <c r="N134">
        <v>45721.341817129629</v>
      </c>
      <c r="O134">
        <v>45729.541666666664</v>
      </c>
      <c r="P134">
        <v>45729.538229166668</v>
      </c>
      <c r="Q134">
        <v>45729.958333333336</v>
      </c>
      <c r="R134">
        <v>45729.959803240738</v>
      </c>
      <c r="S134" t="s">
        <v>984</v>
      </c>
      <c r="T134" t="s">
        <v>986</v>
      </c>
      <c r="U134">
        <v>10.119999999999999</v>
      </c>
      <c r="V134">
        <v>10</v>
      </c>
      <c r="W134">
        <v>176.2</v>
      </c>
      <c r="X134">
        <v>117.39</v>
      </c>
      <c r="Y134">
        <v>93.3</v>
      </c>
      <c r="Z134">
        <v>8.51</v>
      </c>
      <c r="AA134">
        <v>11.33</v>
      </c>
      <c r="AB134" t="s">
        <v>984</v>
      </c>
      <c r="AC134">
        <v>0.5</v>
      </c>
      <c r="AD134">
        <v>1</v>
      </c>
      <c r="AE134">
        <v>0.5</v>
      </c>
      <c r="AF134">
        <v>0</v>
      </c>
      <c r="AG134" t="s">
        <v>1874</v>
      </c>
      <c r="AH134" t="s">
        <v>1101</v>
      </c>
      <c r="AI134" t="s">
        <v>1101</v>
      </c>
      <c r="AJ134" t="s">
        <v>988</v>
      </c>
      <c r="AK134" t="s">
        <v>989</v>
      </c>
      <c r="AL134" t="s">
        <v>990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8</v>
      </c>
      <c r="AS134">
        <v>0</v>
      </c>
      <c r="AT134">
        <v>4.8600000000000003</v>
      </c>
      <c r="AU134">
        <v>0</v>
      </c>
      <c r="AV134">
        <v>0</v>
      </c>
      <c r="AW134">
        <v>0</v>
      </c>
      <c r="AX134">
        <v>1</v>
      </c>
      <c r="AY134">
        <v>10</v>
      </c>
      <c r="AZ134">
        <v>9.5</v>
      </c>
      <c r="BA134">
        <v>0</v>
      </c>
      <c r="BB134" t="s">
        <v>1102</v>
      </c>
    </row>
    <row r="135" spans="1:54" x14ac:dyDescent="0.25">
      <c r="A135" t="s">
        <v>143</v>
      </c>
      <c r="B135" t="s">
        <v>127</v>
      </c>
      <c r="C135" s="1">
        <v>45730</v>
      </c>
      <c r="D135">
        <v>7.43</v>
      </c>
      <c r="E135">
        <v>0</v>
      </c>
      <c r="F135">
        <v>13</v>
      </c>
      <c r="G135">
        <v>45730.539282407408</v>
      </c>
      <c r="H135">
        <v>45730.959629629629</v>
      </c>
      <c r="I135" t="s">
        <v>144</v>
      </c>
      <c r="J135" t="s">
        <v>983</v>
      </c>
      <c r="K135" t="s">
        <v>984</v>
      </c>
      <c r="L135" t="s">
        <v>1875</v>
      </c>
      <c r="M135" t="s">
        <v>1100</v>
      </c>
      <c r="N135">
        <v>45722.485081018516</v>
      </c>
      <c r="O135">
        <v>45730.541666666664</v>
      </c>
      <c r="P135">
        <v>45730.539282407408</v>
      </c>
      <c r="Q135">
        <v>45730.958333333336</v>
      </c>
      <c r="R135">
        <v>45730.959756944445</v>
      </c>
      <c r="S135" t="s">
        <v>984</v>
      </c>
      <c r="T135" t="s">
        <v>986</v>
      </c>
      <c r="U135">
        <v>10.09</v>
      </c>
      <c r="V135">
        <v>10</v>
      </c>
      <c r="W135">
        <v>187.07</v>
      </c>
      <c r="X135">
        <v>129.78</v>
      </c>
      <c r="Y135">
        <v>94.27</v>
      </c>
      <c r="Z135">
        <v>6.12</v>
      </c>
      <c r="AA135">
        <v>1.82</v>
      </c>
      <c r="AB135" t="s">
        <v>984</v>
      </c>
      <c r="AC135">
        <v>0.5</v>
      </c>
      <c r="AD135">
        <v>1</v>
      </c>
      <c r="AE135">
        <v>0.5</v>
      </c>
      <c r="AF135">
        <v>0</v>
      </c>
      <c r="AG135" t="s">
        <v>1876</v>
      </c>
      <c r="AH135" t="s">
        <v>1101</v>
      </c>
      <c r="AI135" t="s">
        <v>1101</v>
      </c>
      <c r="AJ135" t="s">
        <v>988</v>
      </c>
      <c r="AK135" t="s">
        <v>989</v>
      </c>
      <c r="AL135" t="s">
        <v>990</v>
      </c>
      <c r="AM135">
        <v>0</v>
      </c>
      <c r="AN135">
        <v>1</v>
      </c>
      <c r="AO135">
        <v>0</v>
      </c>
      <c r="AP135">
        <v>0</v>
      </c>
      <c r="AQ135">
        <v>0</v>
      </c>
      <c r="AR135">
        <v>12</v>
      </c>
      <c r="AS135">
        <v>0</v>
      </c>
      <c r="AT135">
        <v>7.43</v>
      </c>
      <c r="AU135">
        <v>0</v>
      </c>
      <c r="AV135">
        <v>0</v>
      </c>
      <c r="AW135">
        <v>0</v>
      </c>
      <c r="AX135">
        <v>1</v>
      </c>
      <c r="AY135">
        <v>10</v>
      </c>
      <c r="AZ135">
        <v>9.5</v>
      </c>
      <c r="BA135">
        <v>0</v>
      </c>
      <c r="BB135" t="s">
        <v>1102</v>
      </c>
    </row>
    <row r="136" spans="1:54" x14ac:dyDescent="0.25">
      <c r="A136" t="s">
        <v>143</v>
      </c>
      <c r="B136" t="s">
        <v>127</v>
      </c>
      <c r="C136" s="1">
        <v>45731</v>
      </c>
      <c r="D136">
        <v>7.04</v>
      </c>
      <c r="E136">
        <v>0</v>
      </c>
      <c r="F136">
        <v>7</v>
      </c>
      <c r="G136">
        <v>45731.611261574071</v>
      </c>
      <c r="H136">
        <v>45731.949328703704</v>
      </c>
      <c r="I136" t="s">
        <v>144</v>
      </c>
      <c r="J136" t="s">
        <v>983</v>
      </c>
      <c r="K136" t="s">
        <v>984</v>
      </c>
      <c r="L136" t="s">
        <v>1877</v>
      </c>
      <c r="M136" t="s">
        <v>1100</v>
      </c>
      <c r="N136">
        <v>45723.355081018519</v>
      </c>
      <c r="O136">
        <v>45731.614583333336</v>
      </c>
      <c r="P136">
        <v>45731.611261574071</v>
      </c>
      <c r="Q136">
        <v>45731.947916666664</v>
      </c>
      <c r="R136">
        <v>45731.94935185185</v>
      </c>
      <c r="S136" t="s">
        <v>984</v>
      </c>
      <c r="T136" t="s">
        <v>986</v>
      </c>
      <c r="U136">
        <v>8.11</v>
      </c>
      <c r="V136">
        <v>8</v>
      </c>
      <c r="W136">
        <v>235.65</v>
      </c>
      <c r="X136">
        <v>201.01</v>
      </c>
      <c r="Y136">
        <v>100.37</v>
      </c>
      <c r="Z136">
        <v>4.2300000000000004</v>
      </c>
      <c r="AA136">
        <v>2.33</v>
      </c>
      <c r="AB136" t="s">
        <v>984</v>
      </c>
      <c r="AC136">
        <v>0</v>
      </c>
      <c r="AD136">
        <v>0</v>
      </c>
      <c r="AE136">
        <v>0</v>
      </c>
      <c r="AF136">
        <v>0</v>
      </c>
      <c r="AG136" t="s">
        <v>984</v>
      </c>
      <c r="AH136" t="s">
        <v>1101</v>
      </c>
      <c r="AI136" t="s">
        <v>1101</v>
      </c>
      <c r="AJ136" t="s">
        <v>988</v>
      </c>
      <c r="AK136" t="s">
        <v>989</v>
      </c>
      <c r="AL136" t="s">
        <v>990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7</v>
      </c>
      <c r="AS136">
        <v>0</v>
      </c>
      <c r="AT136">
        <v>7.04</v>
      </c>
      <c r="AU136">
        <v>0</v>
      </c>
      <c r="AV136">
        <v>0</v>
      </c>
      <c r="AW136">
        <v>0</v>
      </c>
      <c r="AX136">
        <v>1</v>
      </c>
      <c r="AY136">
        <v>8</v>
      </c>
      <c r="AZ136">
        <v>8</v>
      </c>
      <c r="BA136">
        <v>0</v>
      </c>
      <c r="BB136" t="s">
        <v>1102</v>
      </c>
    </row>
    <row r="137" spans="1:54" x14ac:dyDescent="0.25">
      <c r="A137" t="s">
        <v>143</v>
      </c>
      <c r="B137" t="s">
        <v>127</v>
      </c>
      <c r="C137" s="1">
        <v>45732</v>
      </c>
      <c r="D137">
        <v>6.49</v>
      </c>
      <c r="E137">
        <v>0</v>
      </c>
      <c r="F137">
        <v>10</v>
      </c>
      <c r="G137">
        <v>45732.653715277775</v>
      </c>
      <c r="H137">
        <v>45732.990532407406</v>
      </c>
      <c r="I137" t="s">
        <v>144</v>
      </c>
      <c r="J137" t="s">
        <v>983</v>
      </c>
      <c r="K137" t="s">
        <v>984</v>
      </c>
      <c r="L137" t="s">
        <v>1878</v>
      </c>
      <c r="M137" t="s">
        <v>1100</v>
      </c>
      <c r="N137">
        <v>45727.594212962962</v>
      </c>
      <c r="O137">
        <v>45732.65625</v>
      </c>
      <c r="P137">
        <v>45732.653715277775</v>
      </c>
      <c r="Q137">
        <v>45732.989583333336</v>
      </c>
      <c r="R137">
        <v>45732.99119212963</v>
      </c>
      <c r="S137" t="s">
        <v>984</v>
      </c>
      <c r="T137" t="s">
        <v>986</v>
      </c>
      <c r="U137">
        <v>8.1</v>
      </c>
      <c r="V137">
        <v>8</v>
      </c>
      <c r="W137">
        <v>127.4</v>
      </c>
      <c r="X137">
        <v>105.48</v>
      </c>
      <c r="Y137">
        <v>72.900000000000006</v>
      </c>
      <c r="Z137">
        <v>6</v>
      </c>
      <c r="AA137">
        <v>0</v>
      </c>
      <c r="AB137" t="s">
        <v>984</v>
      </c>
      <c r="AC137">
        <v>0</v>
      </c>
      <c r="AD137">
        <v>0</v>
      </c>
      <c r="AE137">
        <v>0</v>
      </c>
      <c r="AF137">
        <v>0</v>
      </c>
      <c r="AG137" t="s">
        <v>984</v>
      </c>
      <c r="AH137" t="s">
        <v>1101</v>
      </c>
      <c r="AI137" t="s">
        <v>1101</v>
      </c>
      <c r="AJ137" t="s">
        <v>988</v>
      </c>
      <c r="AK137" t="s">
        <v>989</v>
      </c>
      <c r="AL137" t="s">
        <v>990</v>
      </c>
      <c r="AM137">
        <v>0</v>
      </c>
      <c r="AN137">
        <v>1</v>
      </c>
      <c r="AO137">
        <v>0</v>
      </c>
      <c r="AP137">
        <v>0</v>
      </c>
      <c r="AQ137">
        <v>0</v>
      </c>
      <c r="AR137">
        <v>9</v>
      </c>
      <c r="AS137">
        <v>0</v>
      </c>
      <c r="AT137">
        <v>6.49</v>
      </c>
      <c r="AU137">
        <v>0</v>
      </c>
      <c r="AV137">
        <v>0</v>
      </c>
      <c r="AW137">
        <v>0</v>
      </c>
      <c r="AX137">
        <v>1</v>
      </c>
      <c r="AY137">
        <v>8</v>
      </c>
      <c r="AZ137">
        <v>8</v>
      </c>
      <c r="BA137">
        <v>0</v>
      </c>
      <c r="BB137" t="s">
        <v>1102</v>
      </c>
    </row>
    <row r="138" spans="1:54" x14ac:dyDescent="0.25">
      <c r="A138" t="s">
        <v>1430</v>
      </c>
      <c r="B138" t="s">
        <v>127</v>
      </c>
      <c r="C138" s="1">
        <v>45726</v>
      </c>
      <c r="D138">
        <v>8.4</v>
      </c>
      <c r="E138">
        <v>0</v>
      </c>
      <c r="F138">
        <v>12</v>
      </c>
      <c r="G138">
        <v>45726.541030092594</v>
      </c>
      <c r="H138">
        <v>45726.958472222221</v>
      </c>
      <c r="I138" t="s">
        <v>148</v>
      </c>
      <c r="J138" t="s">
        <v>983</v>
      </c>
      <c r="K138" t="s">
        <v>1879</v>
      </c>
      <c r="L138" t="s">
        <v>1880</v>
      </c>
      <c r="M138" t="s">
        <v>1125</v>
      </c>
      <c r="N138">
        <v>45719.364131944443</v>
      </c>
      <c r="O138">
        <v>45726.541666666664</v>
      </c>
      <c r="P138">
        <v>45726.541030092594</v>
      </c>
      <c r="Q138">
        <v>45726.958333333336</v>
      </c>
      <c r="R138">
        <v>45726.959756944445</v>
      </c>
      <c r="S138" t="s">
        <v>984</v>
      </c>
      <c r="T138" t="s">
        <v>986</v>
      </c>
      <c r="U138">
        <v>10.050000000000001</v>
      </c>
      <c r="V138">
        <v>10</v>
      </c>
      <c r="W138">
        <v>198.79</v>
      </c>
      <c r="X138">
        <v>156.38999999999999</v>
      </c>
      <c r="Y138">
        <v>97.31</v>
      </c>
      <c r="Z138">
        <v>5.42</v>
      </c>
      <c r="AA138">
        <v>1.57</v>
      </c>
      <c r="AB138" t="s">
        <v>984</v>
      </c>
      <c r="AC138">
        <v>0</v>
      </c>
      <c r="AD138">
        <v>0</v>
      </c>
      <c r="AE138">
        <v>0</v>
      </c>
      <c r="AF138">
        <v>0</v>
      </c>
      <c r="AG138" t="s">
        <v>984</v>
      </c>
      <c r="AH138" t="s">
        <v>1118</v>
      </c>
      <c r="AI138" t="s">
        <v>1118</v>
      </c>
      <c r="AJ138" t="s">
        <v>988</v>
      </c>
      <c r="AK138" t="s">
        <v>989</v>
      </c>
      <c r="AL138" t="s">
        <v>990</v>
      </c>
      <c r="AM138">
        <v>0</v>
      </c>
      <c r="AN138">
        <v>1</v>
      </c>
      <c r="AO138">
        <v>0</v>
      </c>
      <c r="AP138">
        <v>0</v>
      </c>
      <c r="AQ138">
        <v>0</v>
      </c>
      <c r="AR138">
        <v>11</v>
      </c>
      <c r="AS138">
        <v>0</v>
      </c>
      <c r="AT138">
        <v>8.4</v>
      </c>
      <c r="AU138">
        <v>0</v>
      </c>
      <c r="AV138">
        <v>0</v>
      </c>
      <c r="AW138">
        <v>0</v>
      </c>
      <c r="AX138">
        <v>1</v>
      </c>
      <c r="AY138">
        <v>10</v>
      </c>
      <c r="AZ138">
        <v>10</v>
      </c>
      <c r="BA138">
        <v>0</v>
      </c>
      <c r="BB138" t="s">
        <v>1431</v>
      </c>
    </row>
    <row r="139" spans="1:54" x14ac:dyDescent="0.25">
      <c r="A139" t="s">
        <v>1430</v>
      </c>
      <c r="B139" t="s">
        <v>127</v>
      </c>
      <c r="C139" s="1">
        <v>45727</v>
      </c>
      <c r="D139">
        <v>7.69</v>
      </c>
      <c r="E139">
        <v>0</v>
      </c>
      <c r="F139">
        <v>11</v>
      </c>
      <c r="G139">
        <v>45727.540185185186</v>
      </c>
      <c r="H139">
        <v>45727.958518518521</v>
      </c>
      <c r="I139" t="s">
        <v>148</v>
      </c>
      <c r="J139" t="s">
        <v>983</v>
      </c>
      <c r="K139" t="s">
        <v>1879</v>
      </c>
      <c r="L139" t="s">
        <v>1881</v>
      </c>
      <c r="M139" t="s">
        <v>1125</v>
      </c>
      <c r="N139">
        <v>45719.364490740743</v>
      </c>
      <c r="O139">
        <v>45727.541666666664</v>
      </c>
      <c r="P139">
        <v>45727.540185185186</v>
      </c>
      <c r="Q139">
        <v>45727.958333333336</v>
      </c>
      <c r="R139">
        <v>45727.959814814814</v>
      </c>
      <c r="S139" t="s">
        <v>984</v>
      </c>
      <c r="T139" t="s">
        <v>986</v>
      </c>
      <c r="U139">
        <v>10.07</v>
      </c>
      <c r="V139">
        <v>10</v>
      </c>
      <c r="W139">
        <v>197.12</v>
      </c>
      <c r="X139">
        <v>173.68</v>
      </c>
      <c r="Y139">
        <v>80.239999999999995</v>
      </c>
      <c r="Z139">
        <v>5.48</v>
      </c>
      <c r="AA139">
        <v>0.87</v>
      </c>
      <c r="AB139" t="s">
        <v>984</v>
      </c>
      <c r="AC139">
        <v>0</v>
      </c>
      <c r="AD139">
        <v>0</v>
      </c>
      <c r="AE139">
        <v>0</v>
      </c>
      <c r="AF139">
        <v>0</v>
      </c>
      <c r="AG139" t="s">
        <v>984</v>
      </c>
      <c r="AH139" t="s">
        <v>1118</v>
      </c>
      <c r="AI139" t="s">
        <v>1118</v>
      </c>
      <c r="AJ139" t="s">
        <v>988</v>
      </c>
      <c r="AK139" t="s">
        <v>989</v>
      </c>
      <c r="AL139" t="s">
        <v>990</v>
      </c>
      <c r="AM139">
        <v>0</v>
      </c>
      <c r="AN139">
        <v>3</v>
      </c>
      <c r="AO139">
        <v>0</v>
      </c>
      <c r="AP139">
        <v>0</v>
      </c>
      <c r="AQ139">
        <v>0</v>
      </c>
      <c r="AR139">
        <v>8</v>
      </c>
      <c r="AS139">
        <v>0</v>
      </c>
      <c r="AT139">
        <v>7.69</v>
      </c>
      <c r="AU139">
        <v>0</v>
      </c>
      <c r="AV139">
        <v>0</v>
      </c>
      <c r="AW139">
        <v>0</v>
      </c>
      <c r="AX139">
        <v>1</v>
      </c>
      <c r="AY139">
        <v>10</v>
      </c>
      <c r="AZ139">
        <v>10</v>
      </c>
      <c r="BA139">
        <v>0</v>
      </c>
      <c r="BB139" t="s">
        <v>1431</v>
      </c>
    </row>
    <row r="140" spans="1:54" x14ac:dyDescent="0.25">
      <c r="A140" t="s">
        <v>1430</v>
      </c>
      <c r="B140" t="s">
        <v>127</v>
      </c>
      <c r="C140" s="1">
        <v>45729</v>
      </c>
      <c r="D140">
        <v>8.23</v>
      </c>
      <c r="E140">
        <v>0</v>
      </c>
      <c r="F140">
        <v>12</v>
      </c>
      <c r="G140">
        <v>45729.581284722219</v>
      </c>
      <c r="H140">
        <v>45730</v>
      </c>
      <c r="I140" t="s">
        <v>148</v>
      </c>
      <c r="J140" t="s">
        <v>983</v>
      </c>
      <c r="K140" t="s">
        <v>1879</v>
      </c>
      <c r="L140" t="s">
        <v>1882</v>
      </c>
      <c r="M140" t="s">
        <v>1007</v>
      </c>
      <c r="N140">
        <v>45721.341817129629</v>
      </c>
      <c r="O140">
        <v>45729.583333333336</v>
      </c>
      <c r="P140">
        <v>45729.581284722219</v>
      </c>
      <c r="Q140">
        <v>45730</v>
      </c>
      <c r="R140">
        <v>45730.001435185186</v>
      </c>
      <c r="S140" t="s">
        <v>984</v>
      </c>
      <c r="T140" t="s">
        <v>986</v>
      </c>
      <c r="U140">
        <v>10.08</v>
      </c>
      <c r="V140">
        <v>10</v>
      </c>
      <c r="W140">
        <v>175.99</v>
      </c>
      <c r="X140">
        <v>146.16</v>
      </c>
      <c r="Y140">
        <v>67.62</v>
      </c>
      <c r="Z140">
        <v>5.82</v>
      </c>
      <c r="AA140">
        <v>0</v>
      </c>
      <c r="AB140" t="s">
        <v>984</v>
      </c>
      <c r="AC140">
        <v>0</v>
      </c>
      <c r="AD140">
        <v>0</v>
      </c>
      <c r="AE140">
        <v>0</v>
      </c>
      <c r="AF140">
        <v>0</v>
      </c>
      <c r="AG140" t="s">
        <v>984</v>
      </c>
      <c r="AH140" t="s">
        <v>1118</v>
      </c>
      <c r="AI140" t="s">
        <v>1118</v>
      </c>
      <c r="AJ140" t="s">
        <v>988</v>
      </c>
      <c r="AK140" t="s">
        <v>989</v>
      </c>
      <c r="AL140" t="s">
        <v>990</v>
      </c>
      <c r="AM140">
        <v>0</v>
      </c>
      <c r="AN140">
        <v>2</v>
      </c>
      <c r="AO140">
        <v>0</v>
      </c>
      <c r="AP140">
        <v>0</v>
      </c>
      <c r="AQ140">
        <v>0</v>
      </c>
      <c r="AR140">
        <v>10</v>
      </c>
      <c r="AS140">
        <v>0</v>
      </c>
      <c r="AT140">
        <v>8.23</v>
      </c>
      <c r="AU140">
        <v>0</v>
      </c>
      <c r="AV140">
        <v>0</v>
      </c>
      <c r="AW140">
        <v>0</v>
      </c>
      <c r="AX140">
        <v>1</v>
      </c>
      <c r="AY140">
        <v>10</v>
      </c>
      <c r="AZ140">
        <v>10</v>
      </c>
      <c r="BA140">
        <v>0</v>
      </c>
      <c r="BB140" t="s">
        <v>1431</v>
      </c>
    </row>
    <row r="141" spans="1:54" x14ac:dyDescent="0.25">
      <c r="A141" t="s">
        <v>1430</v>
      </c>
      <c r="B141" t="s">
        <v>127</v>
      </c>
      <c r="C141" s="1">
        <v>45730</v>
      </c>
      <c r="D141">
        <v>8.6300000000000008</v>
      </c>
      <c r="E141">
        <v>0</v>
      </c>
      <c r="F141">
        <v>14</v>
      </c>
      <c r="G141">
        <v>45730.538425925923</v>
      </c>
      <c r="H141">
        <v>45730.958379629628</v>
      </c>
      <c r="I141" t="s">
        <v>148</v>
      </c>
      <c r="J141" t="s">
        <v>983</v>
      </c>
      <c r="K141" t="s">
        <v>1879</v>
      </c>
      <c r="L141" t="s">
        <v>1883</v>
      </c>
      <c r="M141" t="s">
        <v>1125</v>
      </c>
      <c r="N141">
        <v>45722.485081018516</v>
      </c>
      <c r="O141">
        <v>45730.541666666664</v>
      </c>
      <c r="P141">
        <v>45730.538425925923</v>
      </c>
      <c r="Q141">
        <v>45730.958333333336</v>
      </c>
      <c r="R141">
        <v>45730.959756944445</v>
      </c>
      <c r="S141" t="s">
        <v>984</v>
      </c>
      <c r="T141" t="s">
        <v>986</v>
      </c>
      <c r="U141">
        <v>10.11</v>
      </c>
      <c r="V141">
        <v>10</v>
      </c>
      <c r="W141">
        <v>197.06</v>
      </c>
      <c r="X141">
        <v>177.86</v>
      </c>
      <c r="Y141">
        <v>91.63</v>
      </c>
      <c r="Z141">
        <v>5.69</v>
      </c>
      <c r="AA141">
        <v>10.43</v>
      </c>
      <c r="AB141" t="s">
        <v>984</v>
      </c>
      <c r="AC141">
        <v>0</v>
      </c>
      <c r="AD141">
        <v>0</v>
      </c>
      <c r="AE141">
        <v>0</v>
      </c>
      <c r="AF141">
        <v>0</v>
      </c>
      <c r="AG141" t="s">
        <v>984</v>
      </c>
      <c r="AH141" t="s">
        <v>1118</v>
      </c>
      <c r="AI141" t="s">
        <v>1118</v>
      </c>
      <c r="AJ141" t="s">
        <v>988</v>
      </c>
      <c r="AK141" t="s">
        <v>989</v>
      </c>
      <c r="AL141" t="s">
        <v>990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14</v>
      </c>
      <c r="AS141">
        <v>0</v>
      </c>
      <c r="AT141">
        <v>8.6300000000000008</v>
      </c>
      <c r="AU141">
        <v>0</v>
      </c>
      <c r="AV141">
        <v>0</v>
      </c>
      <c r="AW141">
        <v>0</v>
      </c>
      <c r="AX141">
        <v>1</v>
      </c>
      <c r="AY141">
        <v>10</v>
      </c>
      <c r="AZ141">
        <v>10</v>
      </c>
      <c r="BA141">
        <v>0</v>
      </c>
      <c r="BB141" t="s">
        <v>1431</v>
      </c>
    </row>
    <row r="142" spans="1:54" x14ac:dyDescent="0.25">
      <c r="A142" t="s">
        <v>1430</v>
      </c>
      <c r="B142" t="s">
        <v>127</v>
      </c>
      <c r="C142" s="1">
        <v>45731</v>
      </c>
      <c r="D142">
        <v>6.18</v>
      </c>
      <c r="E142">
        <v>0</v>
      </c>
      <c r="F142">
        <v>7</v>
      </c>
      <c r="G142">
        <v>45731.613749999997</v>
      </c>
      <c r="H142">
        <v>45731.949317129627</v>
      </c>
      <c r="I142" t="s">
        <v>148</v>
      </c>
      <c r="J142" t="s">
        <v>983</v>
      </c>
      <c r="K142" t="s">
        <v>1879</v>
      </c>
      <c r="L142" t="s">
        <v>1884</v>
      </c>
      <c r="M142" t="s">
        <v>1125</v>
      </c>
      <c r="N142">
        <v>45723.355092592596</v>
      </c>
      <c r="O142">
        <v>45731.614583333336</v>
      </c>
      <c r="P142">
        <v>45731.613749999997</v>
      </c>
      <c r="Q142">
        <v>45731.947916666664</v>
      </c>
      <c r="R142">
        <v>45731.94935185185</v>
      </c>
      <c r="S142" t="s">
        <v>984</v>
      </c>
      <c r="T142" t="s">
        <v>986</v>
      </c>
      <c r="U142">
        <v>8.0500000000000007</v>
      </c>
      <c r="V142">
        <v>8</v>
      </c>
      <c r="W142">
        <v>140.07</v>
      </c>
      <c r="X142">
        <v>102.33</v>
      </c>
      <c r="Y142">
        <v>71.650000000000006</v>
      </c>
      <c r="Z142">
        <v>4.95</v>
      </c>
      <c r="AA142">
        <v>0</v>
      </c>
      <c r="AB142" t="s">
        <v>984</v>
      </c>
      <c r="AC142">
        <v>0</v>
      </c>
      <c r="AD142">
        <v>0</v>
      </c>
      <c r="AE142">
        <v>0</v>
      </c>
      <c r="AF142">
        <v>0</v>
      </c>
      <c r="AG142" t="s">
        <v>984</v>
      </c>
      <c r="AH142" t="s">
        <v>1118</v>
      </c>
      <c r="AI142" t="s">
        <v>1118</v>
      </c>
      <c r="AJ142" t="s">
        <v>988</v>
      </c>
      <c r="AK142" t="s">
        <v>989</v>
      </c>
      <c r="AL142" t="s">
        <v>990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7</v>
      </c>
      <c r="AS142">
        <v>0</v>
      </c>
      <c r="AT142">
        <v>6.18</v>
      </c>
      <c r="AU142">
        <v>0</v>
      </c>
      <c r="AV142">
        <v>0</v>
      </c>
      <c r="AW142">
        <v>0</v>
      </c>
      <c r="AX142">
        <v>1</v>
      </c>
      <c r="AY142">
        <v>8</v>
      </c>
      <c r="AZ142">
        <v>8</v>
      </c>
      <c r="BA142">
        <v>0</v>
      </c>
      <c r="BB142" t="s">
        <v>1431</v>
      </c>
    </row>
    <row r="143" spans="1:54" x14ac:dyDescent="0.25">
      <c r="A143" t="s">
        <v>1430</v>
      </c>
      <c r="B143" t="s">
        <v>127</v>
      </c>
      <c r="C143" s="1">
        <v>45732</v>
      </c>
      <c r="D143">
        <v>6.09</v>
      </c>
      <c r="E143">
        <v>0</v>
      </c>
      <c r="F143">
        <v>7</v>
      </c>
      <c r="G143">
        <v>45732.642569444448</v>
      </c>
      <c r="H143">
        <v>45732.958425925928</v>
      </c>
      <c r="I143" t="s">
        <v>148</v>
      </c>
      <c r="J143" t="s">
        <v>983</v>
      </c>
      <c r="K143" t="s">
        <v>1879</v>
      </c>
      <c r="L143" t="s">
        <v>1885</v>
      </c>
      <c r="M143" t="s">
        <v>1125</v>
      </c>
      <c r="N143">
        <v>45727.594212962962</v>
      </c>
      <c r="O143">
        <v>45732.645833333336</v>
      </c>
      <c r="P143">
        <v>45732.642569444448</v>
      </c>
      <c r="Q143">
        <v>45732.958333333336</v>
      </c>
      <c r="R143">
        <v>45732.959826388891</v>
      </c>
      <c r="S143" t="s">
        <v>984</v>
      </c>
      <c r="T143" t="s">
        <v>986</v>
      </c>
      <c r="U143">
        <v>7.61</v>
      </c>
      <c r="V143">
        <v>7.5</v>
      </c>
      <c r="W143">
        <v>115.69</v>
      </c>
      <c r="X143">
        <v>94.83</v>
      </c>
      <c r="Y143">
        <v>55.08</v>
      </c>
      <c r="Z143">
        <v>4.82</v>
      </c>
      <c r="AA143">
        <v>0</v>
      </c>
      <c r="AB143" t="s">
        <v>984</v>
      </c>
      <c r="AC143">
        <v>0</v>
      </c>
      <c r="AD143">
        <v>0</v>
      </c>
      <c r="AE143">
        <v>0</v>
      </c>
      <c r="AF143">
        <v>0</v>
      </c>
      <c r="AG143" t="s">
        <v>984</v>
      </c>
      <c r="AH143" t="s">
        <v>1118</v>
      </c>
      <c r="AI143" t="s">
        <v>1118</v>
      </c>
      <c r="AJ143" t="s">
        <v>988</v>
      </c>
      <c r="AK143" t="s">
        <v>989</v>
      </c>
      <c r="AL143" t="s">
        <v>990</v>
      </c>
      <c r="AM143">
        <v>0</v>
      </c>
      <c r="AN143">
        <v>1</v>
      </c>
      <c r="AO143">
        <v>0</v>
      </c>
      <c r="AP143">
        <v>0</v>
      </c>
      <c r="AQ143">
        <v>0</v>
      </c>
      <c r="AR143">
        <v>6</v>
      </c>
      <c r="AS143">
        <v>0</v>
      </c>
      <c r="AT143">
        <v>6.09</v>
      </c>
      <c r="AU143">
        <v>0</v>
      </c>
      <c r="AV143">
        <v>0</v>
      </c>
      <c r="AW143">
        <v>0</v>
      </c>
      <c r="AX143">
        <v>1</v>
      </c>
      <c r="AY143">
        <v>7.5</v>
      </c>
      <c r="AZ143">
        <v>7.5</v>
      </c>
      <c r="BA143">
        <v>0</v>
      </c>
      <c r="BB143" t="s">
        <v>1431</v>
      </c>
    </row>
    <row r="144" spans="1:54" x14ac:dyDescent="0.25">
      <c r="A144" t="s">
        <v>249</v>
      </c>
      <c r="B144" t="s">
        <v>127</v>
      </c>
      <c r="C144" s="1">
        <v>45726</v>
      </c>
      <c r="D144">
        <v>7.6</v>
      </c>
      <c r="E144">
        <v>0</v>
      </c>
      <c r="F144">
        <v>9</v>
      </c>
      <c r="G144">
        <v>45726.332754629628</v>
      </c>
      <c r="H144">
        <v>45726.709768518522</v>
      </c>
      <c r="I144" t="s">
        <v>196</v>
      </c>
      <c r="J144" t="s">
        <v>983</v>
      </c>
      <c r="K144" t="s">
        <v>984</v>
      </c>
      <c r="L144" t="s">
        <v>1886</v>
      </c>
      <c r="M144" t="s">
        <v>1105</v>
      </c>
      <c r="N144">
        <v>45719.36409722222</v>
      </c>
      <c r="O144">
        <v>45726.333333333336</v>
      </c>
      <c r="P144">
        <v>45726.332754629628</v>
      </c>
      <c r="Q144">
        <v>45726.708333333336</v>
      </c>
      <c r="R144">
        <v>45726.709791666668</v>
      </c>
      <c r="S144" t="s">
        <v>984</v>
      </c>
      <c r="T144" t="s">
        <v>986</v>
      </c>
      <c r="U144">
        <v>9.0500000000000007</v>
      </c>
      <c r="V144">
        <v>9</v>
      </c>
      <c r="W144">
        <v>151.74</v>
      </c>
      <c r="X144">
        <v>135.37</v>
      </c>
      <c r="Y144">
        <v>70.22</v>
      </c>
      <c r="Z144">
        <v>3.91</v>
      </c>
      <c r="AA144">
        <v>0</v>
      </c>
      <c r="AB144" t="s">
        <v>984</v>
      </c>
      <c r="AC144">
        <v>0</v>
      </c>
      <c r="AD144">
        <v>0</v>
      </c>
      <c r="AE144">
        <v>0</v>
      </c>
      <c r="AF144">
        <v>0</v>
      </c>
      <c r="AG144" t="s">
        <v>984</v>
      </c>
      <c r="AH144" t="s">
        <v>1106</v>
      </c>
      <c r="AI144" t="s">
        <v>1106</v>
      </c>
      <c r="AJ144" t="s">
        <v>988</v>
      </c>
      <c r="AK144" t="s">
        <v>989</v>
      </c>
      <c r="AL144" t="s">
        <v>990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9</v>
      </c>
      <c r="AS144">
        <v>0</v>
      </c>
      <c r="AT144">
        <v>7.6</v>
      </c>
      <c r="AU144">
        <v>0</v>
      </c>
      <c r="AV144">
        <v>0</v>
      </c>
      <c r="AW144">
        <v>0</v>
      </c>
      <c r="AX144">
        <v>1</v>
      </c>
      <c r="AY144">
        <v>9</v>
      </c>
      <c r="AZ144">
        <v>9</v>
      </c>
      <c r="BA144">
        <v>0</v>
      </c>
      <c r="BB144" t="s">
        <v>1107</v>
      </c>
    </row>
    <row r="145" spans="1:54" x14ac:dyDescent="0.25">
      <c r="A145" t="s">
        <v>249</v>
      </c>
      <c r="B145" t="s">
        <v>127</v>
      </c>
      <c r="C145" s="1">
        <v>45729</v>
      </c>
      <c r="D145">
        <v>7.02</v>
      </c>
      <c r="E145">
        <v>0</v>
      </c>
      <c r="F145">
        <v>7</v>
      </c>
      <c r="G145">
        <v>45729.291608796295</v>
      </c>
      <c r="H145">
        <v>45729.64739583333</v>
      </c>
      <c r="I145" t="s">
        <v>196</v>
      </c>
      <c r="J145" t="s">
        <v>983</v>
      </c>
      <c r="K145" t="s">
        <v>984</v>
      </c>
      <c r="L145" t="s">
        <v>1887</v>
      </c>
      <c r="M145" t="s">
        <v>1105</v>
      </c>
      <c r="N145">
        <v>45721.341805555552</v>
      </c>
      <c r="O145">
        <v>45729.291666666664</v>
      </c>
      <c r="P145">
        <v>45729.291608796295</v>
      </c>
      <c r="Q145">
        <v>45729.645833333336</v>
      </c>
      <c r="R145">
        <v>45729.647407407407</v>
      </c>
      <c r="S145" t="s">
        <v>984</v>
      </c>
      <c r="T145" t="s">
        <v>986</v>
      </c>
      <c r="U145">
        <v>8.5399999999999991</v>
      </c>
      <c r="V145">
        <v>8.5</v>
      </c>
      <c r="W145">
        <v>127.95</v>
      </c>
      <c r="X145">
        <v>103.35</v>
      </c>
      <c r="Y145">
        <v>56.78</v>
      </c>
      <c r="Z145">
        <v>5.86</v>
      </c>
      <c r="AA145">
        <v>0</v>
      </c>
      <c r="AB145" t="s">
        <v>984</v>
      </c>
      <c r="AC145">
        <v>0</v>
      </c>
      <c r="AD145">
        <v>0</v>
      </c>
      <c r="AE145">
        <v>0</v>
      </c>
      <c r="AF145">
        <v>0</v>
      </c>
      <c r="AG145" t="s">
        <v>984</v>
      </c>
      <c r="AH145" t="s">
        <v>1106</v>
      </c>
      <c r="AI145" t="s">
        <v>1106</v>
      </c>
      <c r="AJ145" t="s">
        <v>988</v>
      </c>
      <c r="AK145" t="s">
        <v>989</v>
      </c>
      <c r="AL145" t="s">
        <v>990</v>
      </c>
      <c r="AM145">
        <v>0</v>
      </c>
      <c r="AN145">
        <v>1</v>
      </c>
      <c r="AO145">
        <v>0</v>
      </c>
      <c r="AP145">
        <v>0</v>
      </c>
      <c r="AQ145">
        <v>0</v>
      </c>
      <c r="AR145">
        <v>6</v>
      </c>
      <c r="AS145">
        <v>0</v>
      </c>
      <c r="AT145">
        <v>7.02</v>
      </c>
      <c r="AU145">
        <v>0</v>
      </c>
      <c r="AV145">
        <v>0</v>
      </c>
      <c r="AW145">
        <v>0</v>
      </c>
      <c r="AX145">
        <v>1</v>
      </c>
      <c r="AY145">
        <v>8.5</v>
      </c>
      <c r="AZ145">
        <v>8.5</v>
      </c>
      <c r="BA145">
        <v>0</v>
      </c>
      <c r="BB145" t="s">
        <v>1107</v>
      </c>
    </row>
    <row r="146" spans="1:54" x14ac:dyDescent="0.25">
      <c r="A146" t="s">
        <v>249</v>
      </c>
      <c r="B146" t="s">
        <v>127</v>
      </c>
      <c r="C146" s="1">
        <v>45730</v>
      </c>
      <c r="D146">
        <v>7.66</v>
      </c>
      <c r="E146">
        <v>0</v>
      </c>
      <c r="F146">
        <v>10</v>
      </c>
      <c r="G146">
        <v>45730.291886574072</v>
      </c>
      <c r="H146">
        <v>45730.647268518522</v>
      </c>
      <c r="I146" t="s">
        <v>196</v>
      </c>
      <c r="J146" t="s">
        <v>983</v>
      </c>
      <c r="K146" t="s">
        <v>984</v>
      </c>
      <c r="L146" t="s">
        <v>1888</v>
      </c>
      <c r="M146" t="s">
        <v>1105</v>
      </c>
      <c r="N146">
        <v>45722.48505787037</v>
      </c>
      <c r="O146">
        <v>45730.291666666664</v>
      </c>
      <c r="P146">
        <v>45730.291886574072</v>
      </c>
      <c r="Q146">
        <v>45730.645833333336</v>
      </c>
      <c r="R146">
        <v>45730.647303240738</v>
      </c>
      <c r="S146" t="s">
        <v>984</v>
      </c>
      <c r="T146" t="s">
        <v>986</v>
      </c>
      <c r="U146">
        <v>8.5299999999999994</v>
      </c>
      <c r="V146">
        <v>8.5</v>
      </c>
      <c r="W146">
        <v>146.44</v>
      </c>
      <c r="X146">
        <v>123.69</v>
      </c>
      <c r="Y146">
        <v>80.260000000000005</v>
      </c>
      <c r="Z146">
        <v>5.58</v>
      </c>
      <c r="AA146">
        <v>0</v>
      </c>
      <c r="AB146" t="s">
        <v>984</v>
      </c>
      <c r="AC146">
        <v>0</v>
      </c>
      <c r="AD146">
        <v>0</v>
      </c>
      <c r="AE146">
        <v>0</v>
      </c>
      <c r="AF146">
        <v>0</v>
      </c>
      <c r="AG146" t="s">
        <v>984</v>
      </c>
      <c r="AH146" t="s">
        <v>1106</v>
      </c>
      <c r="AI146" t="s">
        <v>1106</v>
      </c>
      <c r="AJ146" t="s">
        <v>988</v>
      </c>
      <c r="AK146" t="s">
        <v>989</v>
      </c>
      <c r="AL146" t="s">
        <v>990</v>
      </c>
      <c r="AM146">
        <v>0</v>
      </c>
      <c r="AN146">
        <v>1</v>
      </c>
      <c r="AO146">
        <v>0</v>
      </c>
      <c r="AP146">
        <v>0</v>
      </c>
      <c r="AQ146">
        <v>0</v>
      </c>
      <c r="AR146">
        <v>9</v>
      </c>
      <c r="AS146">
        <v>0</v>
      </c>
      <c r="AT146">
        <v>7.66</v>
      </c>
      <c r="AU146">
        <v>0</v>
      </c>
      <c r="AV146">
        <v>0</v>
      </c>
      <c r="AW146">
        <v>0</v>
      </c>
      <c r="AX146">
        <v>1</v>
      </c>
      <c r="AY146">
        <v>8.5</v>
      </c>
      <c r="AZ146">
        <v>8.5</v>
      </c>
      <c r="BA146">
        <v>0</v>
      </c>
      <c r="BB146" t="s">
        <v>1107</v>
      </c>
    </row>
    <row r="147" spans="1:54" x14ac:dyDescent="0.25">
      <c r="A147" t="s">
        <v>249</v>
      </c>
      <c r="B147" t="s">
        <v>127</v>
      </c>
      <c r="C147" s="1">
        <v>45731</v>
      </c>
      <c r="D147">
        <v>7.58</v>
      </c>
      <c r="E147">
        <v>0</v>
      </c>
      <c r="F147">
        <v>9</v>
      </c>
      <c r="G147">
        <v>45731.322858796295</v>
      </c>
      <c r="H147">
        <v>45731.657638888886</v>
      </c>
      <c r="I147" t="s">
        <v>196</v>
      </c>
      <c r="J147" t="s">
        <v>983</v>
      </c>
      <c r="K147" t="s">
        <v>984</v>
      </c>
      <c r="L147" t="s">
        <v>1889</v>
      </c>
      <c r="M147" t="s">
        <v>1105</v>
      </c>
      <c r="N147">
        <v>45723.355069444442</v>
      </c>
      <c r="O147">
        <v>45731.322916666664</v>
      </c>
      <c r="P147">
        <v>45731.322858796295</v>
      </c>
      <c r="Q147">
        <v>45731.65625</v>
      </c>
      <c r="R147">
        <v>45731.657696759263</v>
      </c>
      <c r="S147" t="s">
        <v>984</v>
      </c>
      <c r="T147" t="s">
        <v>986</v>
      </c>
      <c r="U147">
        <v>8.0399999999999991</v>
      </c>
      <c r="V147">
        <v>8</v>
      </c>
      <c r="W147">
        <v>140.41999999999999</v>
      </c>
      <c r="X147">
        <v>135.22</v>
      </c>
      <c r="Y147">
        <v>60.18</v>
      </c>
      <c r="Z147">
        <v>4.8600000000000003</v>
      </c>
      <c r="AA147">
        <v>0</v>
      </c>
      <c r="AB147" t="s">
        <v>984</v>
      </c>
      <c r="AC147">
        <v>0</v>
      </c>
      <c r="AD147">
        <v>0</v>
      </c>
      <c r="AE147">
        <v>0</v>
      </c>
      <c r="AF147">
        <v>0</v>
      </c>
      <c r="AG147" t="s">
        <v>984</v>
      </c>
      <c r="AH147" t="s">
        <v>1106</v>
      </c>
      <c r="AI147" t="s">
        <v>1106</v>
      </c>
      <c r="AJ147" t="s">
        <v>988</v>
      </c>
      <c r="AK147" t="s">
        <v>989</v>
      </c>
      <c r="AL147" t="s">
        <v>990</v>
      </c>
      <c r="AM147">
        <v>0</v>
      </c>
      <c r="AN147">
        <v>3</v>
      </c>
      <c r="AO147">
        <v>0</v>
      </c>
      <c r="AP147">
        <v>0</v>
      </c>
      <c r="AQ147">
        <v>0</v>
      </c>
      <c r="AR147">
        <v>6</v>
      </c>
      <c r="AS147">
        <v>0</v>
      </c>
      <c r="AT147">
        <v>7.58</v>
      </c>
      <c r="AU147">
        <v>0</v>
      </c>
      <c r="AV147">
        <v>0</v>
      </c>
      <c r="AW147">
        <v>0</v>
      </c>
      <c r="AX147">
        <v>1</v>
      </c>
      <c r="AY147">
        <v>8</v>
      </c>
      <c r="AZ147">
        <v>8</v>
      </c>
      <c r="BA147">
        <v>0</v>
      </c>
      <c r="BB147" t="s">
        <v>1107</v>
      </c>
    </row>
    <row r="148" spans="1:54" x14ac:dyDescent="0.25">
      <c r="A148" t="s">
        <v>249</v>
      </c>
      <c r="B148" t="s">
        <v>127</v>
      </c>
      <c r="C148" s="1">
        <v>45732</v>
      </c>
      <c r="D148">
        <v>6.35</v>
      </c>
      <c r="E148">
        <v>0</v>
      </c>
      <c r="F148">
        <v>8</v>
      </c>
      <c r="G148">
        <v>45732.291388888887</v>
      </c>
      <c r="H148">
        <v>45732.626469907409</v>
      </c>
      <c r="I148" t="s">
        <v>196</v>
      </c>
      <c r="J148" t="s">
        <v>983</v>
      </c>
      <c r="K148" t="s">
        <v>984</v>
      </c>
      <c r="L148" t="s">
        <v>1890</v>
      </c>
      <c r="M148" t="s">
        <v>1105</v>
      </c>
      <c r="N148">
        <v>45727.594212962962</v>
      </c>
      <c r="O148">
        <v>45732.291666666664</v>
      </c>
      <c r="P148">
        <v>45732.291388888887</v>
      </c>
      <c r="Q148">
        <v>45732.625</v>
      </c>
      <c r="R148">
        <v>45732.626493055555</v>
      </c>
      <c r="S148" t="s">
        <v>984</v>
      </c>
      <c r="T148" t="s">
        <v>986</v>
      </c>
      <c r="U148">
        <v>8.0399999999999991</v>
      </c>
      <c r="V148">
        <v>8</v>
      </c>
      <c r="W148">
        <v>158.91999999999999</v>
      </c>
      <c r="X148">
        <v>135.77000000000001</v>
      </c>
      <c r="Y148">
        <v>56.74</v>
      </c>
      <c r="Z148">
        <v>4.47</v>
      </c>
      <c r="AA148">
        <v>0</v>
      </c>
      <c r="AB148" t="s">
        <v>984</v>
      </c>
      <c r="AC148">
        <v>0</v>
      </c>
      <c r="AD148">
        <v>0</v>
      </c>
      <c r="AE148">
        <v>0</v>
      </c>
      <c r="AF148">
        <v>0</v>
      </c>
      <c r="AG148" t="s">
        <v>984</v>
      </c>
      <c r="AH148" t="s">
        <v>1106</v>
      </c>
      <c r="AI148" t="s">
        <v>1106</v>
      </c>
      <c r="AJ148" t="s">
        <v>988</v>
      </c>
      <c r="AK148" t="s">
        <v>989</v>
      </c>
      <c r="AL148" t="s">
        <v>990</v>
      </c>
      <c r="AM148">
        <v>0</v>
      </c>
      <c r="AN148">
        <v>1</v>
      </c>
      <c r="AO148">
        <v>0</v>
      </c>
      <c r="AP148">
        <v>0</v>
      </c>
      <c r="AQ148">
        <v>0</v>
      </c>
      <c r="AR148">
        <v>7</v>
      </c>
      <c r="AS148">
        <v>0</v>
      </c>
      <c r="AT148">
        <v>6.35</v>
      </c>
      <c r="AU148">
        <v>0</v>
      </c>
      <c r="AV148">
        <v>0</v>
      </c>
      <c r="AW148">
        <v>0</v>
      </c>
      <c r="AX148">
        <v>1</v>
      </c>
      <c r="AY148">
        <v>8</v>
      </c>
      <c r="AZ148">
        <v>8</v>
      </c>
      <c r="BA148">
        <v>0</v>
      </c>
      <c r="BB148" t="s">
        <v>1107</v>
      </c>
    </row>
    <row r="149" spans="1:54" x14ac:dyDescent="0.25">
      <c r="A149" t="s">
        <v>217</v>
      </c>
      <c r="B149" t="s">
        <v>127</v>
      </c>
      <c r="C149" s="1">
        <v>45726</v>
      </c>
      <c r="D149">
        <v>7.52</v>
      </c>
      <c r="E149">
        <v>0</v>
      </c>
      <c r="F149">
        <v>9</v>
      </c>
      <c r="G149">
        <v>45726.145844907405</v>
      </c>
      <c r="H149">
        <v>45726.520289351851</v>
      </c>
      <c r="I149" t="s">
        <v>144</v>
      </c>
      <c r="J149" t="s">
        <v>983</v>
      </c>
      <c r="K149" t="s">
        <v>984</v>
      </c>
      <c r="L149" t="s">
        <v>1891</v>
      </c>
      <c r="M149" t="s">
        <v>1108</v>
      </c>
      <c r="N149">
        <v>45719.363946759258</v>
      </c>
      <c r="O149">
        <v>45726.145833333336</v>
      </c>
      <c r="P149">
        <v>45726.145844907405</v>
      </c>
      <c r="Q149">
        <v>45726.520833333336</v>
      </c>
      <c r="R149">
        <v>45726.522291666668</v>
      </c>
      <c r="S149" t="s">
        <v>984</v>
      </c>
      <c r="T149" t="s">
        <v>986</v>
      </c>
      <c r="U149">
        <v>9.0299999999999994</v>
      </c>
      <c r="V149">
        <v>9</v>
      </c>
      <c r="W149">
        <v>151.31</v>
      </c>
      <c r="X149">
        <v>121.49</v>
      </c>
      <c r="Y149">
        <v>76.63</v>
      </c>
      <c r="Z149">
        <v>5.13</v>
      </c>
      <c r="AA149">
        <v>0</v>
      </c>
      <c r="AB149" t="s">
        <v>984</v>
      </c>
      <c r="AC149">
        <v>0</v>
      </c>
      <c r="AD149">
        <v>0</v>
      </c>
      <c r="AE149">
        <v>0</v>
      </c>
      <c r="AF149">
        <v>0</v>
      </c>
      <c r="AG149" t="s">
        <v>984</v>
      </c>
      <c r="AH149" t="s">
        <v>1101</v>
      </c>
      <c r="AI149" t="s">
        <v>1101</v>
      </c>
      <c r="AJ149" t="s">
        <v>988</v>
      </c>
      <c r="AK149" t="s">
        <v>989</v>
      </c>
      <c r="AL149" t="s">
        <v>990</v>
      </c>
      <c r="AM149">
        <v>0</v>
      </c>
      <c r="AN149">
        <v>2</v>
      </c>
      <c r="AO149">
        <v>0</v>
      </c>
      <c r="AP149">
        <v>0</v>
      </c>
      <c r="AQ149">
        <v>0</v>
      </c>
      <c r="AR149">
        <v>7</v>
      </c>
      <c r="AS149">
        <v>0</v>
      </c>
      <c r="AT149">
        <v>7.52</v>
      </c>
      <c r="AU149">
        <v>0</v>
      </c>
      <c r="AV149">
        <v>0</v>
      </c>
      <c r="AW149">
        <v>0</v>
      </c>
      <c r="AX149">
        <v>1</v>
      </c>
      <c r="AY149">
        <v>9</v>
      </c>
      <c r="AZ149">
        <v>9</v>
      </c>
      <c r="BA149">
        <v>0</v>
      </c>
      <c r="BB149" t="s">
        <v>1109</v>
      </c>
    </row>
    <row r="150" spans="1:54" x14ac:dyDescent="0.25">
      <c r="A150" t="s">
        <v>217</v>
      </c>
      <c r="B150" t="s">
        <v>127</v>
      </c>
      <c r="C150" s="1">
        <v>45727</v>
      </c>
      <c r="D150">
        <v>7.11</v>
      </c>
      <c r="E150">
        <v>0</v>
      </c>
      <c r="F150">
        <v>10</v>
      </c>
      <c r="G150">
        <v>45727.145648148151</v>
      </c>
      <c r="H150">
        <v>45727.522337962961</v>
      </c>
      <c r="I150" t="s">
        <v>144</v>
      </c>
      <c r="J150" t="s">
        <v>983</v>
      </c>
      <c r="K150" t="s">
        <v>984</v>
      </c>
      <c r="L150" t="s">
        <v>1892</v>
      </c>
      <c r="M150" t="s">
        <v>1108</v>
      </c>
      <c r="N150">
        <v>45719.364340277774</v>
      </c>
      <c r="O150">
        <v>45727.145833333336</v>
      </c>
      <c r="P150">
        <v>45727.14565972222</v>
      </c>
      <c r="Q150">
        <v>45727.520833333336</v>
      </c>
      <c r="R150">
        <v>45727.522349537037</v>
      </c>
      <c r="S150" t="s">
        <v>984</v>
      </c>
      <c r="T150" t="s">
        <v>986</v>
      </c>
      <c r="U150">
        <v>9.0399999999999991</v>
      </c>
      <c r="V150">
        <v>9</v>
      </c>
      <c r="W150">
        <v>93.52</v>
      </c>
      <c r="X150">
        <v>63.75</v>
      </c>
      <c r="Y150">
        <v>49.89</v>
      </c>
      <c r="Z150">
        <v>5.91</v>
      </c>
      <c r="AA150">
        <v>0</v>
      </c>
      <c r="AB150" t="s">
        <v>984</v>
      </c>
      <c r="AC150">
        <v>0</v>
      </c>
      <c r="AD150">
        <v>0</v>
      </c>
      <c r="AE150">
        <v>0</v>
      </c>
      <c r="AF150">
        <v>0</v>
      </c>
      <c r="AG150" t="s">
        <v>984</v>
      </c>
      <c r="AH150" t="s">
        <v>1101</v>
      </c>
      <c r="AI150" t="s">
        <v>1101</v>
      </c>
      <c r="AJ150" t="s">
        <v>988</v>
      </c>
      <c r="AK150" t="s">
        <v>989</v>
      </c>
      <c r="AL150" t="s">
        <v>990</v>
      </c>
      <c r="AM150">
        <v>0</v>
      </c>
      <c r="AN150">
        <v>2</v>
      </c>
      <c r="AO150">
        <v>0</v>
      </c>
      <c r="AP150">
        <v>0</v>
      </c>
      <c r="AQ150">
        <v>0</v>
      </c>
      <c r="AR150">
        <v>8</v>
      </c>
      <c r="AS150">
        <v>0</v>
      </c>
      <c r="AT150">
        <v>7.11</v>
      </c>
      <c r="AU150">
        <v>0</v>
      </c>
      <c r="AV150">
        <v>0</v>
      </c>
      <c r="AW150">
        <v>0</v>
      </c>
      <c r="AX150">
        <v>1</v>
      </c>
      <c r="AY150">
        <v>9</v>
      </c>
      <c r="AZ150">
        <v>9</v>
      </c>
      <c r="BA150">
        <v>0</v>
      </c>
      <c r="BB150" t="s">
        <v>1109</v>
      </c>
    </row>
    <row r="151" spans="1:54" x14ac:dyDescent="0.25">
      <c r="A151" t="s">
        <v>217</v>
      </c>
      <c r="B151" t="s">
        <v>127</v>
      </c>
      <c r="C151" s="1">
        <v>45728</v>
      </c>
      <c r="D151">
        <v>7.56</v>
      </c>
      <c r="E151">
        <v>0</v>
      </c>
      <c r="F151">
        <v>10</v>
      </c>
      <c r="G151">
        <v>45728.145254629628</v>
      </c>
      <c r="H151">
        <v>45728.522280092591</v>
      </c>
      <c r="I151" t="s">
        <v>144</v>
      </c>
      <c r="J151" t="s">
        <v>983</v>
      </c>
      <c r="K151" t="s">
        <v>984</v>
      </c>
      <c r="L151" t="s">
        <v>1893</v>
      </c>
      <c r="M151" t="s">
        <v>1108</v>
      </c>
      <c r="N151">
        <v>45719.364814814813</v>
      </c>
      <c r="O151">
        <v>45728.145833333336</v>
      </c>
      <c r="P151">
        <v>45728.145254629628</v>
      </c>
      <c r="Q151">
        <v>45728.520833333336</v>
      </c>
      <c r="R151">
        <v>45728.522303240738</v>
      </c>
      <c r="S151" t="s">
        <v>984</v>
      </c>
      <c r="T151" t="s">
        <v>986</v>
      </c>
      <c r="U151">
        <v>9.0500000000000007</v>
      </c>
      <c r="V151">
        <v>9</v>
      </c>
      <c r="W151">
        <v>151.31</v>
      </c>
      <c r="X151">
        <v>132.05000000000001</v>
      </c>
      <c r="Y151">
        <v>94.94</v>
      </c>
      <c r="Z151">
        <v>6.05</v>
      </c>
      <c r="AA151">
        <v>0</v>
      </c>
      <c r="AB151" t="s">
        <v>984</v>
      </c>
      <c r="AC151">
        <v>0</v>
      </c>
      <c r="AD151">
        <v>0</v>
      </c>
      <c r="AE151">
        <v>0</v>
      </c>
      <c r="AF151">
        <v>0</v>
      </c>
      <c r="AG151" t="s">
        <v>984</v>
      </c>
      <c r="AH151" t="s">
        <v>1101</v>
      </c>
      <c r="AI151" t="s">
        <v>1101</v>
      </c>
      <c r="AJ151" t="s">
        <v>988</v>
      </c>
      <c r="AK151" t="s">
        <v>989</v>
      </c>
      <c r="AL151" t="s">
        <v>990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10</v>
      </c>
      <c r="AS151">
        <v>0</v>
      </c>
      <c r="AT151">
        <v>7.56</v>
      </c>
      <c r="AU151">
        <v>0</v>
      </c>
      <c r="AV151">
        <v>0</v>
      </c>
      <c r="AW151">
        <v>0</v>
      </c>
      <c r="AX151">
        <v>1</v>
      </c>
      <c r="AY151">
        <v>9</v>
      </c>
      <c r="AZ151">
        <v>9</v>
      </c>
      <c r="BA151">
        <v>0</v>
      </c>
      <c r="BB151" t="s">
        <v>1109</v>
      </c>
    </row>
    <row r="152" spans="1:54" x14ac:dyDescent="0.25">
      <c r="A152" t="s">
        <v>217</v>
      </c>
      <c r="B152" t="s">
        <v>127</v>
      </c>
      <c r="C152" s="1">
        <v>45729</v>
      </c>
      <c r="D152">
        <v>7.09</v>
      </c>
      <c r="E152">
        <v>0</v>
      </c>
      <c r="F152">
        <v>8</v>
      </c>
      <c r="G152">
        <v>45729.145682870374</v>
      </c>
      <c r="H152">
        <v>45729.521944444445</v>
      </c>
      <c r="I152" t="s">
        <v>144</v>
      </c>
      <c r="J152" t="s">
        <v>983</v>
      </c>
      <c r="K152" t="s">
        <v>984</v>
      </c>
      <c r="L152" t="s">
        <v>1894</v>
      </c>
      <c r="M152" t="s">
        <v>1108</v>
      </c>
      <c r="N152">
        <v>45721.341678240744</v>
      </c>
      <c r="O152">
        <v>45729.145833333336</v>
      </c>
      <c r="P152">
        <v>45729.145682870374</v>
      </c>
      <c r="Q152">
        <v>45729.520833333336</v>
      </c>
      <c r="R152">
        <v>45729.522511574076</v>
      </c>
      <c r="S152" t="s">
        <v>984</v>
      </c>
      <c r="T152" t="s">
        <v>986</v>
      </c>
      <c r="U152">
        <v>9.0399999999999991</v>
      </c>
      <c r="V152">
        <v>9</v>
      </c>
      <c r="W152">
        <v>159.63999999999999</v>
      </c>
      <c r="X152">
        <v>130.63999999999999</v>
      </c>
      <c r="Y152">
        <v>79.53</v>
      </c>
      <c r="Z152">
        <v>6.75</v>
      </c>
      <c r="AA152">
        <v>0</v>
      </c>
      <c r="AB152" t="s">
        <v>984</v>
      </c>
      <c r="AC152">
        <v>0</v>
      </c>
      <c r="AD152">
        <v>0</v>
      </c>
      <c r="AE152">
        <v>0</v>
      </c>
      <c r="AF152">
        <v>0</v>
      </c>
      <c r="AG152" t="s">
        <v>984</v>
      </c>
      <c r="AH152" t="s">
        <v>1101</v>
      </c>
      <c r="AI152" t="s">
        <v>1101</v>
      </c>
      <c r="AJ152" t="s">
        <v>988</v>
      </c>
      <c r="AK152" t="s">
        <v>989</v>
      </c>
      <c r="AL152" t="s">
        <v>990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8</v>
      </c>
      <c r="AS152">
        <v>0</v>
      </c>
      <c r="AT152">
        <v>7.09</v>
      </c>
      <c r="AU152">
        <v>0</v>
      </c>
      <c r="AV152">
        <v>0</v>
      </c>
      <c r="AW152">
        <v>0</v>
      </c>
      <c r="AX152">
        <v>1</v>
      </c>
      <c r="AY152">
        <v>9</v>
      </c>
      <c r="AZ152">
        <v>9</v>
      </c>
      <c r="BA152">
        <v>0</v>
      </c>
      <c r="BB152" t="s">
        <v>1109</v>
      </c>
    </row>
    <row r="153" spans="1:54" x14ac:dyDescent="0.25">
      <c r="A153" t="s">
        <v>217</v>
      </c>
      <c r="B153" t="s">
        <v>127</v>
      </c>
      <c r="C153" s="1">
        <v>45730</v>
      </c>
      <c r="D153">
        <v>7.37</v>
      </c>
      <c r="E153">
        <v>0</v>
      </c>
      <c r="F153">
        <v>10</v>
      </c>
      <c r="G153">
        <v>45730.145289351851</v>
      </c>
      <c r="H153">
        <v>45730.521296296298</v>
      </c>
      <c r="I153" t="s">
        <v>144</v>
      </c>
      <c r="J153" t="s">
        <v>983</v>
      </c>
      <c r="K153" t="s">
        <v>984</v>
      </c>
      <c r="L153" t="s">
        <v>1895</v>
      </c>
      <c r="M153" t="s">
        <v>1108</v>
      </c>
      <c r="N153">
        <v>45722.485011574077</v>
      </c>
      <c r="O153">
        <v>45730.145833333336</v>
      </c>
      <c r="P153">
        <v>45730.145289351851</v>
      </c>
      <c r="Q153">
        <v>45730.520833333336</v>
      </c>
      <c r="R153">
        <v>45730.522326388891</v>
      </c>
      <c r="S153" t="s">
        <v>984</v>
      </c>
      <c r="T153" t="s">
        <v>986</v>
      </c>
      <c r="U153">
        <v>9.0500000000000007</v>
      </c>
      <c r="V153">
        <v>9</v>
      </c>
      <c r="W153">
        <v>165.81</v>
      </c>
      <c r="X153">
        <v>141.13</v>
      </c>
      <c r="Y153">
        <v>96.41</v>
      </c>
      <c r="Z153">
        <v>6.33</v>
      </c>
      <c r="AA153">
        <v>0</v>
      </c>
      <c r="AB153" t="s">
        <v>984</v>
      </c>
      <c r="AC153">
        <v>0</v>
      </c>
      <c r="AD153">
        <v>0</v>
      </c>
      <c r="AE153">
        <v>0</v>
      </c>
      <c r="AF153">
        <v>0</v>
      </c>
      <c r="AG153" t="s">
        <v>984</v>
      </c>
      <c r="AH153" t="s">
        <v>1101</v>
      </c>
      <c r="AI153" t="s">
        <v>1101</v>
      </c>
      <c r="AJ153" t="s">
        <v>988</v>
      </c>
      <c r="AK153" t="s">
        <v>989</v>
      </c>
      <c r="AL153" t="s">
        <v>990</v>
      </c>
      <c r="AM153">
        <v>0</v>
      </c>
      <c r="AN153">
        <v>1</v>
      </c>
      <c r="AO153">
        <v>0</v>
      </c>
      <c r="AP153">
        <v>0</v>
      </c>
      <c r="AQ153">
        <v>0</v>
      </c>
      <c r="AR153">
        <v>9</v>
      </c>
      <c r="AS153">
        <v>0</v>
      </c>
      <c r="AT153">
        <v>7.37</v>
      </c>
      <c r="AU153">
        <v>0</v>
      </c>
      <c r="AV153">
        <v>0</v>
      </c>
      <c r="AW153">
        <v>0</v>
      </c>
      <c r="AX153">
        <v>1</v>
      </c>
      <c r="AY153">
        <v>9</v>
      </c>
      <c r="AZ153">
        <v>9</v>
      </c>
      <c r="BA153">
        <v>0</v>
      </c>
      <c r="BB153" t="s">
        <v>1109</v>
      </c>
    </row>
    <row r="154" spans="1:54" x14ac:dyDescent="0.25">
      <c r="A154" t="s">
        <v>223</v>
      </c>
      <c r="B154" t="s">
        <v>127</v>
      </c>
      <c r="C154" s="1">
        <v>45728</v>
      </c>
      <c r="D154">
        <v>8.1999999999999993</v>
      </c>
      <c r="E154">
        <v>0</v>
      </c>
      <c r="F154">
        <v>13</v>
      </c>
      <c r="G154">
        <v>45728.330983796295</v>
      </c>
      <c r="H154">
        <v>45728.709814814814</v>
      </c>
      <c r="I154" t="s">
        <v>191</v>
      </c>
      <c r="J154" t="s">
        <v>983</v>
      </c>
      <c r="K154" t="s">
        <v>1110</v>
      </c>
      <c r="L154" t="s">
        <v>1896</v>
      </c>
      <c r="M154" t="s">
        <v>1111</v>
      </c>
      <c r="N154">
        <v>45719.364907407406</v>
      </c>
      <c r="O154">
        <v>45728.333333333336</v>
      </c>
      <c r="P154">
        <v>45728.330983796295</v>
      </c>
      <c r="Q154">
        <v>45728.708333333336</v>
      </c>
      <c r="R154">
        <v>45728.709872685184</v>
      </c>
      <c r="S154" t="s">
        <v>984</v>
      </c>
      <c r="T154" t="s">
        <v>986</v>
      </c>
      <c r="U154">
        <v>9.09</v>
      </c>
      <c r="V154">
        <v>9</v>
      </c>
      <c r="W154">
        <v>248.15</v>
      </c>
      <c r="X154">
        <v>219.52</v>
      </c>
      <c r="Y154">
        <v>140.4</v>
      </c>
      <c r="Z154">
        <v>5.23</v>
      </c>
      <c r="AA154">
        <v>0</v>
      </c>
      <c r="AB154" t="s">
        <v>984</v>
      </c>
      <c r="AC154">
        <v>0</v>
      </c>
      <c r="AD154">
        <v>0</v>
      </c>
      <c r="AE154">
        <v>0</v>
      </c>
      <c r="AF154">
        <v>0</v>
      </c>
      <c r="AG154" t="s">
        <v>984</v>
      </c>
      <c r="AH154" t="s">
        <v>1112</v>
      </c>
      <c r="AI154" t="s">
        <v>1112</v>
      </c>
      <c r="AJ154" t="s">
        <v>988</v>
      </c>
      <c r="AK154" t="s">
        <v>989</v>
      </c>
      <c r="AL154" t="s">
        <v>990</v>
      </c>
      <c r="AM154">
        <v>0</v>
      </c>
      <c r="AN154">
        <v>1</v>
      </c>
      <c r="AO154">
        <v>0</v>
      </c>
      <c r="AP154">
        <v>0</v>
      </c>
      <c r="AQ154">
        <v>0</v>
      </c>
      <c r="AR154">
        <v>12</v>
      </c>
      <c r="AS154">
        <v>0</v>
      </c>
      <c r="AT154">
        <v>8.1999999999999993</v>
      </c>
      <c r="AU154">
        <v>0</v>
      </c>
      <c r="AV154">
        <v>0</v>
      </c>
      <c r="AW154">
        <v>0</v>
      </c>
      <c r="AX154">
        <v>1</v>
      </c>
      <c r="AY154">
        <v>9</v>
      </c>
      <c r="AZ154">
        <v>9</v>
      </c>
      <c r="BA154">
        <v>0</v>
      </c>
      <c r="BB154" t="s">
        <v>223</v>
      </c>
    </row>
    <row r="155" spans="1:54" x14ac:dyDescent="0.25">
      <c r="A155" t="s">
        <v>223</v>
      </c>
      <c r="B155" t="s">
        <v>127</v>
      </c>
      <c r="C155" s="1">
        <v>45729</v>
      </c>
      <c r="D155">
        <v>7.26</v>
      </c>
      <c r="E155">
        <v>0</v>
      </c>
      <c r="F155">
        <v>9</v>
      </c>
      <c r="G155">
        <v>45729.332604166666</v>
      </c>
      <c r="H155">
        <v>45729.709826388891</v>
      </c>
      <c r="I155" t="s">
        <v>191</v>
      </c>
      <c r="J155" t="s">
        <v>983</v>
      </c>
      <c r="K155" t="s">
        <v>1110</v>
      </c>
      <c r="L155" t="s">
        <v>1897</v>
      </c>
      <c r="M155" t="s">
        <v>1111</v>
      </c>
      <c r="N155">
        <v>45721.341805555552</v>
      </c>
      <c r="O155">
        <v>45729.333333333336</v>
      </c>
      <c r="P155">
        <v>45729.332604166666</v>
      </c>
      <c r="Q155">
        <v>45729.708333333336</v>
      </c>
      <c r="R155">
        <v>45729.70988425926</v>
      </c>
      <c r="S155" t="s">
        <v>984</v>
      </c>
      <c r="T155" t="s">
        <v>986</v>
      </c>
      <c r="U155">
        <v>9.0500000000000007</v>
      </c>
      <c r="V155">
        <v>9</v>
      </c>
      <c r="W155">
        <v>232.67</v>
      </c>
      <c r="X155">
        <v>181.54</v>
      </c>
      <c r="Y155">
        <v>104.93</v>
      </c>
      <c r="Z155">
        <v>5.96</v>
      </c>
      <c r="AA155">
        <v>0</v>
      </c>
      <c r="AB155" t="s">
        <v>984</v>
      </c>
      <c r="AC155">
        <v>0</v>
      </c>
      <c r="AD155">
        <v>0</v>
      </c>
      <c r="AE155">
        <v>0</v>
      </c>
      <c r="AF155">
        <v>0</v>
      </c>
      <c r="AG155" t="s">
        <v>984</v>
      </c>
      <c r="AH155" t="s">
        <v>1112</v>
      </c>
      <c r="AI155" t="s">
        <v>1112</v>
      </c>
      <c r="AJ155" t="s">
        <v>988</v>
      </c>
      <c r="AK155" t="s">
        <v>989</v>
      </c>
      <c r="AL155" t="s">
        <v>990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9</v>
      </c>
      <c r="AS155">
        <v>0</v>
      </c>
      <c r="AT155">
        <v>7.26</v>
      </c>
      <c r="AU155">
        <v>0</v>
      </c>
      <c r="AV155">
        <v>0</v>
      </c>
      <c r="AW155">
        <v>0</v>
      </c>
      <c r="AX155">
        <v>1</v>
      </c>
      <c r="AY155">
        <v>9</v>
      </c>
      <c r="AZ155">
        <v>9</v>
      </c>
      <c r="BA155">
        <v>0</v>
      </c>
      <c r="BB155" t="s">
        <v>223</v>
      </c>
    </row>
    <row r="156" spans="1:54" x14ac:dyDescent="0.25">
      <c r="A156" t="s">
        <v>223</v>
      </c>
      <c r="B156" t="s">
        <v>127</v>
      </c>
      <c r="C156" s="1">
        <v>45730</v>
      </c>
      <c r="D156">
        <v>8.15</v>
      </c>
      <c r="E156">
        <v>0</v>
      </c>
      <c r="F156">
        <v>9</v>
      </c>
      <c r="G156">
        <v>45730.334351851852</v>
      </c>
      <c r="H156">
        <v>45730.698055555556</v>
      </c>
      <c r="I156" t="s">
        <v>191</v>
      </c>
      <c r="J156" t="s">
        <v>983</v>
      </c>
      <c r="K156" t="s">
        <v>1110</v>
      </c>
      <c r="L156" t="s">
        <v>1898</v>
      </c>
      <c r="M156" t="s">
        <v>1111</v>
      </c>
      <c r="N156">
        <v>45722.485069444447</v>
      </c>
      <c r="O156">
        <v>45730.333333333336</v>
      </c>
      <c r="P156">
        <v>45730.334351851852</v>
      </c>
      <c r="Q156">
        <v>45730.708333333336</v>
      </c>
      <c r="R156">
        <v>45730.709826388891</v>
      </c>
      <c r="S156" t="s">
        <v>984</v>
      </c>
      <c r="T156" t="s">
        <v>986</v>
      </c>
      <c r="U156">
        <v>9.01</v>
      </c>
      <c r="V156">
        <v>9</v>
      </c>
      <c r="W156">
        <v>266.12</v>
      </c>
      <c r="X156">
        <v>252.67</v>
      </c>
      <c r="Y156">
        <v>136.26</v>
      </c>
      <c r="Z156">
        <v>5.43</v>
      </c>
      <c r="AA156">
        <v>9.08</v>
      </c>
      <c r="AB156" t="s">
        <v>984</v>
      </c>
      <c r="AC156">
        <v>0</v>
      </c>
      <c r="AD156">
        <v>0</v>
      </c>
      <c r="AE156">
        <v>0</v>
      </c>
      <c r="AF156">
        <v>0</v>
      </c>
      <c r="AG156" t="s">
        <v>984</v>
      </c>
      <c r="AH156" t="s">
        <v>1112</v>
      </c>
      <c r="AI156" t="s">
        <v>1112</v>
      </c>
      <c r="AJ156" t="s">
        <v>988</v>
      </c>
      <c r="AK156" t="s">
        <v>989</v>
      </c>
      <c r="AL156" t="s">
        <v>990</v>
      </c>
      <c r="AM156">
        <v>0</v>
      </c>
      <c r="AN156">
        <v>1</v>
      </c>
      <c r="AO156">
        <v>0</v>
      </c>
      <c r="AP156">
        <v>0</v>
      </c>
      <c r="AQ156">
        <v>0</v>
      </c>
      <c r="AR156">
        <v>8</v>
      </c>
      <c r="AS156">
        <v>0</v>
      </c>
      <c r="AT156">
        <v>8.15</v>
      </c>
      <c r="AU156">
        <v>0</v>
      </c>
      <c r="AV156">
        <v>0</v>
      </c>
      <c r="AW156">
        <v>0</v>
      </c>
      <c r="AX156">
        <v>1</v>
      </c>
      <c r="AY156">
        <v>9</v>
      </c>
      <c r="AZ156">
        <v>9</v>
      </c>
      <c r="BA156">
        <v>0</v>
      </c>
      <c r="BB156" t="s">
        <v>223</v>
      </c>
    </row>
    <row r="157" spans="1:54" x14ac:dyDescent="0.25">
      <c r="A157" t="s">
        <v>223</v>
      </c>
      <c r="B157" t="s">
        <v>127</v>
      </c>
      <c r="C157" s="1">
        <v>45731</v>
      </c>
      <c r="D157">
        <v>4.0999999999999996</v>
      </c>
      <c r="E157">
        <v>0</v>
      </c>
      <c r="F157">
        <v>3</v>
      </c>
      <c r="G157">
        <v>45731.376377314817</v>
      </c>
      <c r="H157">
        <v>45731.706469907411</v>
      </c>
      <c r="I157" t="s">
        <v>191</v>
      </c>
      <c r="J157" t="s">
        <v>983</v>
      </c>
      <c r="K157" t="s">
        <v>1110</v>
      </c>
      <c r="L157" t="s">
        <v>1899</v>
      </c>
      <c r="M157" t="s">
        <v>1111</v>
      </c>
      <c r="N157">
        <v>45723.355081018519</v>
      </c>
      <c r="O157">
        <v>45731.375</v>
      </c>
      <c r="P157">
        <v>45731.375150462962</v>
      </c>
      <c r="Q157">
        <v>45731.708333333336</v>
      </c>
      <c r="R157">
        <v>45731.706469907411</v>
      </c>
      <c r="S157" t="s">
        <v>984</v>
      </c>
      <c r="T157" t="s">
        <v>986</v>
      </c>
      <c r="U157">
        <v>7.95</v>
      </c>
      <c r="V157">
        <v>8</v>
      </c>
      <c r="W157">
        <v>174.51</v>
      </c>
      <c r="X157">
        <v>66.42</v>
      </c>
      <c r="Y157">
        <v>150.91</v>
      </c>
      <c r="Z157">
        <v>6.95</v>
      </c>
      <c r="AA157">
        <v>4.8</v>
      </c>
      <c r="AB157" t="s">
        <v>984</v>
      </c>
      <c r="AC157">
        <v>0</v>
      </c>
      <c r="AD157">
        <v>0</v>
      </c>
      <c r="AE157">
        <v>0</v>
      </c>
      <c r="AF157">
        <v>0</v>
      </c>
      <c r="AG157" t="s">
        <v>984</v>
      </c>
      <c r="AH157" t="s">
        <v>1112</v>
      </c>
      <c r="AI157" t="s">
        <v>1112</v>
      </c>
      <c r="AJ157" t="s">
        <v>988</v>
      </c>
      <c r="AK157" t="s">
        <v>989</v>
      </c>
      <c r="AL157" t="s">
        <v>990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3</v>
      </c>
      <c r="AS157">
        <v>0</v>
      </c>
      <c r="AT157">
        <v>4.0999999999999996</v>
      </c>
      <c r="AU157">
        <v>0</v>
      </c>
      <c r="AV157">
        <v>0</v>
      </c>
      <c r="AW157">
        <v>0</v>
      </c>
      <c r="AX157">
        <v>1</v>
      </c>
      <c r="AY157">
        <v>7.95</v>
      </c>
      <c r="AZ157">
        <v>7.95</v>
      </c>
      <c r="BA157">
        <v>0</v>
      </c>
      <c r="BB157" t="s">
        <v>223</v>
      </c>
    </row>
    <row r="158" spans="1:54" x14ac:dyDescent="0.25">
      <c r="A158" t="s">
        <v>286</v>
      </c>
      <c r="B158" t="s">
        <v>127</v>
      </c>
      <c r="C158" s="1">
        <v>45726</v>
      </c>
      <c r="D158">
        <v>7.89</v>
      </c>
      <c r="E158">
        <v>0</v>
      </c>
      <c r="F158">
        <v>7</v>
      </c>
      <c r="G158">
        <v>45726.144085648149</v>
      </c>
      <c r="H158">
        <v>45726.520254629628</v>
      </c>
      <c r="I158" t="s">
        <v>156</v>
      </c>
      <c r="J158" t="s">
        <v>983</v>
      </c>
      <c r="K158" t="s">
        <v>984</v>
      </c>
      <c r="L158" t="s">
        <v>1900</v>
      </c>
      <c r="M158" t="s">
        <v>997</v>
      </c>
      <c r="N158">
        <v>45719.363946759258</v>
      </c>
      <c r="O158">
        <v>45726.145833333336</v>
      </c>
      <c r="P158">
        <v>45726.144097222219</v>
      </c>
      <c r="Q158">
        <v>45726.520833333336</v>
      </c>
      <c r="R158">
        <v>45726.522291666668</v>
      </c>
      <c r="S158" t="s">
        <v>984</v>
      </c>
      <c r="T158" t="s">
        <v>986</v>
      </c>
      <c r="U158">
        <v>9.08</v>
      </c>
      <c r="V158">
        <v>9</v>
      </c>
      <c r="W158">
        <v>137.91999999999999</v>
      </c>
      <c r="X158">
        <v>124.07</v>
      </c>
      <c r="Y158">
        <v>102.86</v>
      </c>
      <c r="Z158">
        <v>7.03</v>
      </c>
      <c r="AA158">
        <v>0</v>
      </c>
      <c r="AB158" t="s">
        <v>984</v>
      </c>
      <c r="AC158">
        <v>0</v>
      </c>
      <c r="AD158">
        <v>0</v>
      </c>
      <c r="AE158">
        <v>0</v>
      </c>
      <c r="AF158">
        <v>0</v>
      </c>
      <c r="AG158" t="s">
        <v>984</v>
      </c>
      <c r="AH158" t="s">
        <v>1075</v>
      </c>
      <c r="AI158" t="s">
        <v>1075</v>
      </c>
      <c r="AJ158" t="s">
        <v>988</v>
      </c>
      <c r="AK158" t="s">
        <v>989</v>
      </c>
      <c r="AL158" t="s">
        <v>990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7</v>
      </c>
      <c r="AS158">
        <v>0</v>
      </c>
      <c r="AT158">
        <v>7.89</v>
      </c>
      <c r="AU158">
        <v>0</v>
      </c>
      <c r="AV158">
        <v>0</v>
      </c>
      <c r="AW158">
        <v>0</v>
      </c>
      <c r="AX158">
        <v>1</v>
      </c>
      <c r="AY158">
        <v>9</v>
      </c>
      <c r="AZ158">
        <v>9</v>
      </c>
      <c r="BA158">
        <v>0</v>
      </c>
      <c r="BB158" t="s">
        <v>1113</v>
      </c>
    </row>
    <row r="159" spans="1:54" x14ac:dyDescent="0.25">
      <c r="A159" t="s">
        <v>286</v>
      </c>
      <c r="B159" t="s">
        <v>127</v>
      </c>
      <c r="C159" s="1">
        <v>45727</v>
      </c>
      <c r="D159">
        <v>5.84</v>
      </c>
      <c r="E159">
        <v>0</v>
      </c>
      <c r="F159">
        <v>7</v>
      </c>
      <c r="G159">
        <v>45727.145902777775</v>
      </c>
      <c r="H159">
        <v>45727.520752314813</v>
      </c>
      <c r="I159" t="s">
        <v>156</v>
      </c>
      <c r="J159" t="s">
        <v>983</v>
      </c>
      <c r="K159" t="s">
        <v>984</v>
      </c>
      <c r="L159" t="s">
        <v>1901</v>
      </c>
      <c r="M159" t="s">
        <v>997</v>
      </c>
      <c r="N159">
        <v>45719.364351851851</v>
      </c>
      <c r="O159">
        <v>45727.145833333336</v>
      </c>
      <c r="P159">
        <v>45727.145914351851</v>
      </c>
      <c r="Q159">
        <v>45727.520833333336</v>
      </c>
      <c r="R159">
        <v>45727.522337962961</v>
      </c>
      <c r="S159" t="s">
        <v>984</v>
      </c>
      <c r="T159" t="s">
        <v>986</v>
      </c>
      <c r="U159">
        <v>9.0299999999999994</v>
      </c>
      <c r="V159">
        <v>9</v>
      </c>
      <c r="W159">
        <v>103.77</v>
      </c>
      <c r="X159">
        <v>77.069999999999993</v>
      </c>
      <c r="Y159">
        <v>59.22</v>
      </c>
      <c r="Z159">
        <v>6.67</v>
      </c>
      <c r="AA159">
        <v>0</v>
      </c>
      <c r="AB159" t="s">
        <v>984</v>
      </c>
      <c r="AC159">
        <v>0</v>
      </c>
      <c r="AD159">
        <v>0</v>
      </c>
      <c r="AE159">
        <v>0</v>
      </c>
      <c r="AF159">
        <v>0</v>
      </c>
      <c r="AG159" t="s">
        <v>984</v>
      </c>
      <c r="AH159" t="s">
        <v>1075</v>
      </c>
      <c r="AI159" t="s">
        <v>1075</v>
      </c>
      <c r="AJ159" t="s">
        <v>988</v>
      </c>
      <c r="AK159" t="s">
        <v>989</v>
      </c>
      <c r="AL159" t="s">
        <v>990</v>
      </c>
      <c r="AM159">
        <v>0</v>
      </c>
      <c r="AN159">
        <v>1</v>
      </c>
      <c r="AO159">
        <v>0</v>
      </c>
      <c r="AP159">
        <v>0</v>
      </c>
      <c r="AQ159">
        <v>0</v>
      </c>
      <c r="AR159">
        <v>6</v>
      </c>
      <c r="AS159">
        <v>0</v>
      </c>
      <c r="AT159">
        <v>5.84</v>
      </c>
      <c r="AU159">
        <v>0</v>
      </c>
      <c r="AV159">
        <v>0</v>
      </c>
      <c r="AW159">
        <v>0</v>
      </c>
      <c r="AX159">
        <v>1</v>
      </c>
      <c r="AY159">
        <v>9</v>
      </c>
      <c r="AZ159">
        <v>9</v>
      </c>
      <c r="BA159">
        <v>0</v>
      </c>
      <c r="BB159" t="s">
        <v>1113</v>
      </c>
    </row>
    <row r="160" spans="1:54" x14ac:dyDescent="0.25">
      <c r="A160" t="s">
        <v>286</v>
      </c>
      <c r="B160" t="s">
        <v>127</v>
      </c>
      <c r="C160" s="1">
        <v>45728</v>
      </c>
      <c r="D160">
        <v>7.34</v>
      </c>
      <c r="E160">
        <v>0</v>
      </c>
      <c r="F160">
        <v>9</v>
      </c>
      <c r="G160">
        <v>45728.145370370374</v>
      </c>
      <c r="H160">
        <v>45728.520370370374</v>
      </c>
      <c r="I160" t="s">
        <v>156</v>
      </c>
      <c r="J160" t="s">
        <v>983</v>
      </c>
      <c r="K160" t="s">
        <v>984</v>
      </c>
      <c r="L160" t="s">
        <v>1902</v>
      </c>
      <c r="M160" t="s">
        <v>997</v>
      </c>
      <c r="N160">
        <v>45719.364814814813</v>
      </c>
      <c r="O160">
        <v>45728.145833333336</v>
      </c>
      <c r="P160">
        <v>45728.145370370374</v>
      </c>
      <c r="Q160">
        <v>45728.520833333336</v>
      </c>
      <c r="R160">
        <v>45728.522303240738</v>
      </c>
      <c r="S160" t="s">
        <v>984</v>
      </c>
      <c r="T160" t="s">
        <v>986</v>
      </c>
      <c r="U160">
        <v>9.0500000000000007</v>
      </c>
      <c r="V160">
        <v>9</v>
      </c>
      <c r="W160">
        <v>153.81</v>
      </c>
      <c r="X160">
        <v>135.63</v>
      </c>
      <c r="Y160">
        <v>80.78</v>
      </c>
      <c r="Z160">
        <v>5.34</v>
      </c>
      <c r="AA160">
        <v>0</v>
      </c>
      <c r="AB160" t="s">
        <v>984</v>
      </c>
      <c r="AC160">
        <v>0</v>
      </c>
      <c r="AD160">
        <v>0</v>
      </c>
      <c r="AE160">
        <v>0</v>
      </c>
      <c r="AF160">
        <v>0</v>
      </c>
      <c r="AG160" t="s">
        <v>984</v>
      </c>
      <c r="AH160" t="s">
        <v>1075</v>
      </c>
      <c r="AI160" t="s">
        <v>1075</v>
      </c>
      <c r="AJ160" t="s">
        <v>988</v>
      </c>
      <c r="AK160" t="s">
        <v>989</v>
      </c>
      <c r="AL160" t="s">
        <v>990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9</v>
      </c>
      <c r="AS160">
        <v>0</v>
      </c>
      <c r="AT160">
        <v>7.34</v>
      </c>
      <c r="AU160">
        <v>0</v>
      </c>
      <c r="AV160">
        <v>0</v>
      </c>
      <c r="AW160">
        <v>0</v>
      </c>
      <c r="AX160">
        <v>1</v>
      </c>
      <c r="AY160">
        <v>9</v>
      </c>
      <c r="AZ160">
        <v>9</v>
      </c>
      <c r="BA160">
        <v>0</v>
      </c>
      <c r="BB160" t="s">
        <v>1113</v>
      </c>
    </row>
    <row r="161" spans="1:54" x14ac:dyDescent="0.25">
      <c r="A161" t="s">
        <v>286</v>
      </c>
      <c r="B161" t="s">
        <v>127</v>
      </c>
      <c r="C161" s="1">
        <v>45729</v>
      </c>
      <c r="D161">
        <v>6.03</v>
      </c>
      <c r="E161">
        <v>0</v>
      </c>
      <c r="F161">
        <v>6</v>
      </c>
      <c r="G161">
        <v>45729.143425925926</v>
      </c>
      <c r="H161">
        <v>45729.519629629627</v>
      </c>
      <c r="I161" t="s">
        <v>156</v>
      </c>
      <c r="J161" t="s">
        <v>983</v>
      </c>
      <c r="K161" t="s">
        <v>984</v>
      </c>
      <c r="L161" t="s">
        <v>1903</v>
      </c>
      <c r="M161" t="s">
        <v>997</v>
      </c>
      <c r="N161">
        <v>45721.341678240744</v>
      </c>
      <c r="O161">
        <v>45729.145833333336</v>
      </c>
      <c r="P161">
        <v>45729.143437500003</v>
      </c>
      <c r="Q161">
        <v>45729.520833333336</v>
      </c>
      <c r="R161">
        <v>45729.522499999999</v>
      </c>
      <c r="S161" t="s">
        <v>984</v>
      </c>
      <c r="T161" t="s">
        <v>986</v>
      </c>
      <c r="U161">
        <v>9.1</v>
      </c>
      <c r="V161">
        <v>9</v>
      </c>
      <c r="W161">
        <v>134.80000000000001</v>
      </c>
      <c r="X161">
        <v>93.88</v>
      </c>
      <c r="Y161">
        <v>94.11</v>
      </c>
      <c r="Z161">
        <v>7.3</v>
      </c>
      <c r="AA161">
        <v>3.4</v>
      </c>
      <c r="AB161" t="s">
        <v>984</v>
      </c>
      <c r="AC161">
        <v>0</v>
      </c>
      <c r="AD161">
        <v>0</v>
      </c>
      <c r="AE161">
        <v>0</v>
      </c>
      <c r="AF161">
        <v>0</v>
      </c>
      <c r="AG161" t="s">
        <v>984</v>
      </c>
      <c r="AH161" t="s">
        <v>1075</v>
      </c>
      <c r="AI161" t="s">
        <v>1075</v>
      </c>
      <c r="AJ161" t="s">
        <v>988</v>
      </c>
      <c r="AK161" t="s">
        <v>989</v>
      </c>
      <c r="AL161" t="s">
        <v>990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6</v>
      </c>
      <c r="AS161">
        <v>0</v>
      </c>
      <c r="AT161">
        <v>6.03</v>
      </c>
      <c r="AU161">
        <v>0</v>
      </c>
      <c r="AV161">
        <v>0</v>
      </c>
      <c r="AW161">
        <v>0</v>
      </c>
      <c r="AX161">
        <v>1</v>
      </c>
      <c r="AY161">
        <v>9</v>
      </c>
      <c r="AZ161">
        <v>9</v>
      </c>
      <c r="BA161">
        <v>0</v>
      </c>
      <c r="BB161" t="s">
        <v>1113</v>
      </c>
    </row>
    <row r="162" spans="1:54" x14ac:dyDescent="0.25">
      <c r="A162" t="s">
        <v>286</v>
      </c>
      <c r="B162" t="s">
        <v>127</v>
      </c>
      <c r="C162" s="1">
        <v>45730</v>
      </c>
      <c r="D162">
        <v>7.51</v>
      </c>
      <c r="E162">
        <v>0</v>
      </c>
      <c r="F162">
        <v>10</v>
      </c>
      <c r="G162">
        <v>45730.1483912037</v>
      </c>
      <c r="H162">
        <v>45730.51935185185</v>
      </c>
      <c r="I162" t="s">
        <v>156</v>
      </c>
      <c r="J162" t="s">
        <v>983</v>
      </c>
      <c r="K162" t="s">
        <v>984</v>
      </c>
      <c r="L162" t="s">
        <v>1904</v>
      </c>
      <c r="M162" t="s">
        <v>997</v>
      </c>
      <c r="N162">
        <v>45722.485011574077</v>
      </c>
      <c r="O162">
        <v>45730.145833333336</v>
      </c>
      <c r="P162">
        <v>45730.1483912037</v>
      </c>
      <c r="Q162">
        <v>45730.520833333336</v>
      </c>
      <c r="R162">
        <v>45730.522303240738</v>
      </c>
      <c r="S162" t="s">
        <v>984</v>
      </c>
      <c r="T162" t="s">
        <v>986</v>
      </c>
      <c r="U162">
        <v>8.9700000000000006</v>
      </c>
      <c r="V162">
        <v>9</v>
      </c>
      <c r="W162">
        <v>155.96</v>
      </c>
      <c r="X162">
        <v>117.92</v>
      </c>
      <c r="Y162">
        <v>100.08</v>
      </c>
      <c r="Z162">
        <v>6.03</v>
      </c>
      <c r="AA162">
        <v>0</v>
      </c>
      <c r="AB162" t="s">
        <v>1134</v>
      </c>
      <c r="AC162">
        <v>0</v>
      </c>
      <c r="AD162">
        <v>0</v>
      </c>
      <c r="AE162">
        <v>0</v>
      </c>
      <c r="AF162">
        <v>0</v>
      </c>
      <c r="AG162" t="s">
        <v>984</v>
      </c>
      <c r="AH162" t="s">
        <v>1075</v>
      </c>
      <c r="AI162" t="s">
        <v>1075</v>
      </c>
      <c r="AJ162" t="s">
        <v>988</v>
      </c>
      <c r="AK162" t="s">
        <v>989</v>
      </c>
      <c r="AL162" t="s">
        <v>990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10</v>
      </c>
      <c r="AS162">
        <v>0</v>
      </c>
      <c r="AT162">
        <v>7.51</v>
      </c>
      <c r="AU162">
        <v>0</v>
      </c>
      <c r="AV162">
        <v>0</v>
      </c>
      <c r="AW162">
        <v>0</v>
      </c>
      <c r="AX162">
        <v>1</v>
      </c>
      <c r="AY162">
        <v>8.9700000000000006</v>
      </c>
      <c r="AZ162">
        <v>8.9700000000000006</v>
      </c>
      <c r="BA162">
        <v>0</v>
      </c>
      <c r="BB162" t="s">
        <v>1113</v>
      </c>
    </row>
    <row r="163" spans="1:54" x14ac:dyDescent="0.25">
      <c r="A163" t="s">
        <v>157</v>
      </c>
      <c r="B163" t="s">
        <v>127</v>
      </c>
      <c r="C163" s="1">
        <v>45727</v>
      </c>
      <c r="D163">
        <v>8.24</v>
      </c>
      <c r="E163">
        <v>0</v>
      </c>
      <c r="F163">
        <v>13</v>
      </c>
      <c r="G163">
        <v>45727.341770833336</v>
      </c>
      <c r="H163">
        <v>45727.709988425922</v>
      </c>
      <c r="I163" t="s">
        <v>158</v>
      </c>
      <c r="J163" t="s">
        <v>983</v>
      </c>
      <c r="K163" t="s">
        <v>984</v>
      </c>
      <c r="L163" t="s">
        <v>1905</v>
      </c>
      <c r="M163" t="s">
        <v>1076</v>
      </c>
      <c r="N163">
        <v>45719.36446759259</v>
      </c>
      <c r="O163">
        <v>45727.333333333336</v>
      </c>
      <c r="P163">
        <v>45727.333831018521</v>
      </c>
      <c r="Q163">
        <v>45727.708333333336</v>
      </c>
      <c r="R163">
        <v>45727.709988425922</v>
      </c>
      <c r="S163" t="s">
        <v>984</v>
      </c>
      <c r="T163" t="s">
        <v>986</v>
      </c>
      <c r="U163">
        <v>9.0299999999999994</v>
      </c>
      <c r="V163">
        <v>9</v>
      </c>
      <c r="W163">
        <v>233.68</v>
      </c>
      <c r="X163">
        <v>202.77</v>
      </c>
      <c r="Y163">
        <v>104.56</v>
      </c>
      <c r="Z163">
        <v>5.19</v>
      </c>
      <c r="AA163">
        <v>0</v>
      </c>
      <c r="AB163" t="s">
        <v>984</v>
      </c>
      <c r="AC163">
        <v>0</v>
      </c>
      <c r="AD163">
        <v>0</v>
      </c>
      <c r="AE163">
        <v>0</v>
      </c>
      <c r="AF163">
        <v>0</v>
      </c>
      <c r="AG163" t="s">
        <v>984</v>
      </c>
      <c r="AH163" t="s">
        <v>1077</v>
      </c>
      <c r="AI163" t="s">
        <v>1077</v>
      </c>
      <c r="AJ163" t="s">
        <v>988</v>
      </c>
      <c r="AK163" t="s">
        <v>989</v>
      </c>
      <c r="AL163" t="s">
        <v>990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13</v>
      </c>
      <c r="AS163">
        <v>0</v>
      </c>
      <c r="AT163">
        <v>8.24</v>
      </c>
      <c r="AU163">
        <v>0</v>
      </c>
      <c r="AV163">
        <v>0</v>
      </c>
      <c r="AW163">
        <v>0</v>
      </c>
      <c r="AX163">
        <v>1</v>
      </c>
      <c r="AY163">
        <v>9</v>
      </c>
      <c r="AZ163">
        <v>9</v>
      </c>
      <c r="BA163">
        <v>0</v>
      </c>
      <c r="BB163" t="s">
        <v>1114</v>
      </c>
    </row>
    <row r="164" spans="1:54" x14ac:dyDescent="0.25">
      <c r="A164" t="s">
        <v>157</v>
      </c>
      <c r="B164" t="s">
        <v>127</v>
      </c>
      <c r="C164" s="1">
        <v>45728</v>
      </c>
      <c r="D164">
        <v>8.39</v>
      </c>
      <c r="E164">
        <v>0</v>
      </c>
      <c r="F164">
        <v>11</v>
      </c>
      <c r="G164">
        <v>45728.335266203707</v>
      </c>
      <c r="H164">
        <v>45728.709861111114</v>
      </c>
      <c r="I164" t="s">
        <v>158</v>
      </c>
      <c r="J164" t="s">
        <v>983</v>
      </c>
      <c r="K164" t="s">
        <v>984</v>
      </c>
      <c r="L164" t="s">
        <v>1906</v>
      </c>
      <c r="M164" t="s">
        <v>1076</v>
      </c>
      <c r="N164">
        <v>45719.364907407406</v>
      </c>
      <c r="O164">
        <v>45728.333333333336</v>
      </c>
      <c r="P164">
        <v>45728.333368055559</v>
      </c>
      <c r="Q164">
        <v>45728.708333333336</v>
      </c>
      <c r="R164">
        <v>45728.709872685184</v>
      </c>
      <c r="S164" t="s">
        <v>984</v>
      </c>
      <c r="T164" t="s">
        <v>986</v>
      </c>
      <c r="U164">
        <v>9.0399999999999991</v>
      </c>
      <c r="V164">
        <v>9</v>
      </c>
      <c r="W164">
        <v>402</v>
      </c>
      <c r="X164">
        <v>367.99</v>
      </c>
      <c r="Y164">
        <v>216.65</v>
      </c>
      <c r="Z164">
        <v>4.96</v>
      </c>
      <c r="AA164">
        <v>0.73</v>
      </c>
      <c r="AB164" t="s">
        <v>1419</v>
      </c>
      <c r="AC164">
        <v>0</v>
      </c>
      <c r="AD164">
        <v>0</v>
      </c>
      <c r="AE164">
        <v>0</v>
      </c>
      <c r="AF164">
        <v>0</v>
      </c>
      <c r="AG164" t="s">
        <v>984</v>
      </c>
      <c r="AH164" t="s">
        <v>1077</v>
      </c>
      <c r="AI164" t="s">
        <v>1077</v>
      </c>
      <c r="AJ164" t="s">
        <v>988</v>
      </c>
      <c r="AK164" t="s">
        <v>989</v>
      </c>
      <c r="AL164" t="s">
        <v>990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11</v>
      </c>
      <c r="AS164">
        <v>0</v>
      </c>
      <c r="AT164">
        <v>8.39</v>
      </c>
      <c r="AU164">
        <v>0</v>
      </c>
      <c r="AV164">
        <v>0</v>
      </c>
      <c r="AW164">
        <v>0</v>
      </c>
      <c r="AX164">
        <v>1</v>
      </c>
      <c r="AY164">
        <v>9</v>
      </c>
      <c r="AZ164">
        <v>9</v>
      </c>
      <c r="BA164">
        <v>0</v>
      </c>
      <c r="BB164" t="s">
        <v>1114</v>
      </c>
    </row>
    <row r="165" spans="1:54" x14ac:dyDescent="0.25">
      <c r="A165" t="s">
        <v>157</v>
      </c>
      <c r="B165" t="s">
        <v>127</v>
      </c>
      <c r="C165" s="1">
        <v>45729</v>
      </c>
      <c r="D165">
        <v>8.1199999999999992</v>
      </c>
      <c r="E165">
        <v>0</v>
      </c>
      <c r="F165">
        <v>10</v>
      </c>
      <c r="G165">
        <v>45729.335011574076</v>
      </c>
      <c r="H165">
        <v>45729.701319444444</v>
      </c>
      <c r="I165" t="s">
        <v>158</v>
      </c>
      <c r="J165" t="s">
        <v>983</v>
      </c>
      <c r="K165" t="s">
        <v>984</v>
      </c>
      <c r="L165" t="s">
        <v>1907</v>
      </c>
      <c r="M165" t="s">
        <v>1076</v>
      </c>
      <c r="N165">
        <v>45721.341793981483</v>
      </c>
      <c r="O165">
        <v>45729.333333333336</v>
      </c>
      <c r="P165">
        <v>45729.333437499998</v>
      </c>
      <c r="Q165">
        <v>45729.708333333336</v>
      </c>
      <c r="R165">
        <v>45729.701423611114</v>
      </c>
      <c r="S165" t="s">
        <v>984</v>
      </c>
      <c r="T165" t="s">
        <v>986</v>
      </c>
      <c r="U165">
        <v>8.83</v>
      </c>
      <c r="V165">
        <v>9</v>
      </c>
      <c r="W165">
        <v>193.5</v>
      </c>
      <c r="X165">
        <v>158.31</v>
      </c>
      <c r="Y165">
        <v>103.53</v>
      </c>
      <c r="Z165">
        <v>6</v>
      </c>
      <c r="AA165">
        <v>0</v>
      </c>
      <c r="AB165" t="s">
        <v>984</v>
      </c>
      <c r="AC165">
        <v>0</v>
      </c>
      <c r="AD165">
        <v>0</v>
      </c>
      <c r="AE165">
        <v>0</v>
      </c>
      <c r="AF165">
        <v>0</v>
      </c>
      <c r="AG165" t="s">
        <v>984</v>
      </c>
      <c r="AH165" t="s">
        <v>1077</v>
      </c>
      <c r="AI165" t="s">
        <v>1077</v>
      </c>
      <c r="AJ165" t="s">
        <v>988</v>
      </c>
      <c r="AK165" t="s">
        <v>989</v>
      </c>
      <c r="AL165" t="s">
        <v>990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8.1199999999999992</v>
      </c>
      <c r="AU165">
        <v>0</v>
      </c>
      <c r="AV165">
        <v>0</v>
      </c>
      <c r="AW165">
        <v>0</v>
      </c>
      <c r="AX165">
        <v>1</v>
      </c>
      <c r="AY165">
        <v>8.83</v>
      </c>
      <c r="AZ165">
        <v>8.83</v>
      </c>
      <c r="BA165">
        <v>0</v>
      </c>
      <c r="BB165" t="s">
        <v>1114</v>
      </c>
    </row>
    <row r="166" spans="1:54" x14ac:dyDescent="0.25">
      <c r="A166" t="s">
        <v>281</v>
      </c>
      <c r="B166" t="s">
        <v>127</v>
      </c>
      <c r="C166" s="1">
        <v>45726</v>
      </c>
      <c r="D166">
        <v>7.5</v>
      </c>
      <c r="E166">
        <v>0</v>
      </c>
      <c r="F166">
        <v>8</v>
      </c>
      <c r="G166">
        <v>45726.330034722225</v>
      </c>
      <c r="H166">
        <v>45726.709803240738</v>
      </c>
      <c r="I166" t="s">
        <v>142</v>
      </c>
      <c r="J166" t="s">
        <v>983</v>
      </c>
      <c r="K166" t="s">
        <v>984</v>
      </c>
      <c r="L166" t="s">
        <v>1908</v>
      </c>
      <c r="M166" t="s">
        <v>1017</v>
      </c>
      <c r="N166">
        <v>45719.36409722222</v>
      </c>
      <c r="O166">
        <v>45726.333333333336</v>
      </c>
      <c r="P166">
        <v>45726.330034722225</v>
      </c>
      <c r="Q166">
        <v>45726.708333333336</v>
      </c>
      <c r="R166">
        <v>45726.709826388891</v>
      </c>
      <c r="S166" t="s">
        <v>984</v>
      </c>
      <c r="T166" t="s">
        <v>986</v>
      </c>
      <c r="U166">
        <v>9.1199999999999992</v>
      </c>
      <c r="V166">
        <v>9</v>
      </c>
      <c r="W166">
        <v>314.63</v>
      </c>
      <c r="X166">
        <v>269.20999999999998</v>
      </c>
      <c r="Y166">
        <v>176.59</v>
      </c>
      <c r="Z166">
        <v>6.96</v>
      </c>
      <c r="AA166">
        <v>10.17</v>
      </c>
      <c r="AB166" t="s">
        <v>984</v>
      </c>
      <c r="AC166">
        <v>0.50055555555555553</v>
      </c>
      <c r="AD166">
        <v>1</v>
      </c>
      <c r="AE166">
        <v>0.5</v>
      </c>
      <c r="AF166">
        <v>0.85</v>
      </c>
      <c r="AG166" t="s">
        <v>1909</v>
      </c>
      <c r="AH166" t="s">
        <v>1068</v>
      </c>
      <c r="AI166" t="s">
        <v>1068</v>
      </c>
      <c r="AJ166" t="s">
        <v>988</v>
      </c>
      <c r="AK166" t="s">
        <v>989</v>
      </c>
      <c r="AL166" t="s">
        <v>990</v>
      </c>
      <c r="AM166">
        <v>0</v>
      </c>
      <c r="AN166">
        <v>1</v>
      </c>
      <c r="AO166">
        <v>0</v>
      </c>
      <c r="AP166">
        <v>0</v>
      </c>
      <c r="AQ166">
        <v>0</v>
      </c>
      <c r="AR166">
        <v>7</v>
      </c>
      <c r="AS166">
        <v>0</v>
      </c>
      <c r="AT166">
        <v>7.5</v>
      </c>
      <c r="AU166">
        <v>0</v>
      </c>
      <c r="AV166">
        <v>0</v>
      </c>
      <c r="AW166">
        <v>0</v>
      </c>
      <c r="AX166">
        <v>1</v>
      </c>
      <c r="AY166">
        <v>9</v>
      </c>
      <c r="AZ166">
        <v>8.4994444444444444</v>
      </c>
      <c r="BA166">
        <v>0</v>
      </c>
      <c r="BB166" t="s">
        <v>1116</v>
      </c>
    </row>
    <row r="167" spans="1:54" x14ac:dyDescent="0.25">
      <c r="A167" t="s">
        <v>281</v>
      </c>
      <c r="B167" t="s">
        <v>127</v>
      </c>
      <c r="C167" s="1">
        <v>45732</v>
      </c>
      <c r="D167">
        <v>5.88</v>
      </c>
      <c r="E167">
        <v>0</v>
      </c>
      <c r="F167">
        <v>8</v>
      </c>
      <c r="G167">
        <v>45732.304212962961</v>
      </c>
      <c r="H167">
        <v>45732.616006944445</v>
      </c>
      <c r="I167" t="s">
        <v>142</v>
      </c>
      <c r="J167" t="s">
        <v>983</v>
      </c>
      <c r="K167" t="s">
        <v>984</v>
      </c>
      <c r="L167" t="s">
        <v>1910</v>
      </c>
      <c r="M167" t="s">
        <v>1031</v>
      </c>
      <c r="N167">
        <v>45727.594201388885</v>
      </c>
      <c r="O167">
        <v>45732.28125</v>
      </c>
      <c r="P167">
        <v>45732.282546296294</v>
      </c>
      <c r="Q167">
        <v>45732.614583333336</v>
      </c>
      <c r="R167">
        <v>45732.616076388891</v>
      </c>
      <c r="S167" t="s">
        <v>984</v>
      </c>
      <c r="T167" t="s">
        <v>986</v>
      </c>
      <c r="U167">
        <v>8</v>
      </c>
      <c r="V167">
        <v>8</v>
      </c>
      <c r="W167">
        <v>319</v>
      </c>
      <c r="X167">
        <v>203.92</v>
      </c>
      <c r="Y167">
        <v>216.77</v>
      </c>
      <c r="Z167">
        <v>5.56</v>
      </c>
      <c r="AA167">
        <v>40.47</v>
      </c>
      <c r="AB167" t="s">
        <v>1911</v>
      </c>
      <c r="AC167">
        <v>0</v>
      </c>
      <c r="AD167">
        <v>0</v>
      </c>
      <c r="AE167">
        <v>0</v>
      </c>
      <c r="AF167">
        <v>0</v>
      </c>
      <c r="AG167" t="s">
        <v>984</v>
      </c>
      <c r="AH167" t="s">
        <v>1093</v>
      </c>
      <c r="AI167" t="s">
        <v>1093</v>
      </c>
      <c r="AJ167" t="s">
        <v>988</v>
      </c>
      <c r="AK167" t="s">
        <v>989</v>
      </c>
      <c r="AL167" t="s">
        <v>990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8</v>
      </c>
      <c r="AS167">
        <v>0</v>
      </c>
      <c r="AT167">
        <v>5.88</v>
      </c>
      <c r="AU167">
        <v>0</v>
      </c>
      <c r="AV167">
        <v>0</v>
      </c>
      <c r="AW167">
        <v>0</v>
      </c>
      <c r="AX167">
        <v>1</v>
      </c>
      <c r="AY167">
        <v>8</v>
      </c>
      <c r="AZ167">
        <v>8</v>
      </c>
      <c r="BA167">
        <v>0</v>
      </c>
      <c r="BB167" t="s">
        <v>1116</v>
      </c>
    </row>
    <row r="168" spans="1:54" x14ac:dyDescent="0.25">
      <c r="A168" t="s">
        <v>147</v>
      </c>
      <c r="B168" t="s">
        <v>127</v>
      </c>
      <c r="C168" s="1">
        <v>45727</v>
      </c>
      <c r="D168">
        <v>6.33</v>
      </c>
      <c r="E168">
        <v>0</v>
      </c>
      <c r="F168">
        <v>5</v>
      </c>
      <c r="G168">
        <v>45727.142418981479</v>
      </c>
      <c r="H168">
        <v>45727.521979166668</v>
      </c>
      <c r="I168" t="s">
        <v>148</v>
      </c>
      <c r="J168" t="s">
        <v>983</v>
      </c>
      <c r="K168" t="s">
        <v>984</v>
      </c>
      <c r="L168" t="s">
        <v>1912</v>
      </c>
      <c r="M168" t="s">
        <v>1117</v>
      </c>
      <c r="N168">
        <v>45719.364351851851</v>
      </c>
      <c r="O168">
        <v>45727.145833333336</v>
      </c>
      <c r="P168">
        <v>45727.142418981479</v>
      </c>
      <c r="Q168">
        <v>45727.520833333336</v>
      </c>
      <c r="R168">
        <v>45727.522002314814</v>
      </c>
      <c r="S168" t="s">
        <v>984</v>
      </c>
      <c r="T168" t="s">
        <v>986</v>
      </c>
      <c r="U168">
        <v>9.11</v>
      </c>
      <c r="V168">
        <v>9</v>
      </c>
      <c r="W168">
        <v>158.46</v>
      </c>
      <c r="X168">
        <v>102.12</v>
      </c>
      <c r="Y168">
        <v>90.92</v>
      </c>
      <c r="Z168">
        <v>7.65</v>
      </c>
      <c r="AA168">
        <v>2.12</v>
      </c>
      <c r="AB168" t="s">
        <v>1913</v>
      </c>
      <c r="AC168">
        <v>0</v>
      </c>
      <c r="AD168">
        <v>0</v>
      </c>
      <c r="AE168">
        <v>0</v>
      </c>
      <c r="AF168">
        <v>0</v>
      </c>
      <c r="AG168" t="s">
        <v>984</v>
      </c>
      <c r="AH168" t="s">
        <v>1118</v>
      </c>
      <c r="AI168" t="s">
        <v>1118</v>
      </c>
      <c r="AJ168" t="s">
        <v>988</v>
      </c>
      <c r="AK168" t="s">
        <v>989</v>
      </c>
      <c r="AL168" t="s">
        <v>990</v>
      </c>
      <c r="AM168">
        <v>0</v>
      </c>
      <c r="AN168">
        <v>2</v>
      </c>
      <c r="AO168">
        <v>0</v>
      </c>
      <c r="AP168">
        <v>0</v>
      </c>
      <c r="AQ168">
        <v>0</v>
      </c>
      <c r="AR168">
        <v>3</v>
      </c>
      <c r="AS168">
        <v>0</v>
      </c>
      <c r="AT168">
        <v>6.33</v>
      </c>
      <c r="AU168">
        <v>0</v>
      </c>
      <c r="AV168">
        <v>0</v>
      </c>
      <c r="AW168">
        <v>0</v>
      </c>
      <c r="AX168">
        <v>1</v>
      </c>
      <c r="AY168">
        <v>9</v>
      </c>
      <c r="AZ168">
        <v>9</v>
      </c>
      <c r="BA168">
        <v>0</v>
      </c>
      <c r="BB168" t="s">
        <v>1119</v>
      </c>
    </row>
    <row r="169" spans="1:54" x14ac:dyDescent="0.25">
      <c r="A169" t="s">
        <v>147</v>
      </c>
      <c r="B169" t="s">
        <v>127</v>
      </c>
      <c r="C169" s="1">
        <v>45728</v>
      </c>
      <c r="D169">
        <v>6.56</v>
      </c>
      <c r="E169">
        <v>0</v>
      </c>
      <c r="F169">
        <v>5</v>
      </c>
      <c r="G169">
        <v>45728.142453703702</v>
      </c>
      <c r="H169">
        <v>45728.517511574071</v>
      </c>
      <c r="I169" t="s">
        <v>148</v>
      </c>
      <c r="J169" t="s">
        <v>983</v>
      </c>
      <c r="K169" t="s">
        <v>984</v>
      </c>
      <c r="L169" t="s">
        <v>1914</v>
      </c>
      <c r="M169" t="s">
        <v>1117</v>
      </c>
      <c r="N169">
        <v>45719.364814814813</v>
      </c>
      <c r="O169">
        <v>45728.145833333336</v>
      </c>
      <c r="P169">
        <v>45728.142465277779</v>
      </c>
      <c r="Q169">
        <v>45728.520833333336</v>
      </c>
      <c r="R169">
        <v>45728.517523148148</v>
      </c>
      <c r="S169" t="s">
        <v>984</v>
      </c>
      <c r="T169" t="s">
        <v>986</v>
      </c>
      <c r="U169">
        <v>9</v>
      </c>
      <c r="V169">
        <v>9</v>
      </c>
      <c r="W169">
        <v>132.24</v>
      </c>
      <c r="X169">
        <v>108.43</v>
      </c>
      <c r="Y169">
        <v>86.4</v>
      </c>
      <c r="Z169">
        <v>8.25</v>
      </c>
      <c r="AA169">
        <v>10.47</v>
      </c>
      <c r="AB169" t="s">
        <v>984</v>
      </c>
      <c r="AC169">
        <v>0.51611111111111108</v>
      </c>
      <c r="AD169">
        <v>1</v>
      </c>
      <c r="AE169">
        <v>0.5</v>
      </c>
      <c r="AF169">
        <v>0</v>
      </c>
      <c r="AG169" t="s">
        <v>1915</v>
      </c>
      <c r="AH169" t="s">
        <v>1118</v>
      </c>
      <c r="AI169" t="s">
        <v>1118</v>
      </c>
      <c r="AJ169" t="s">
        <v>988</v>
      </c>
      <c r="AK169" t="s">
        <v>989</v>
      </c>
      <c r="AL169" t="s">
        <v>990</v>
      </c>
      <c r="AM169">
        <v>0</v>
      </c>
      <c r="AN169">
        <v>1</v>
      </c>
      <c r="AO169">
        <v>0</v>
      </c>
      <c r="AP169">
        <v>0</v>
      </c>
      <c r="AQ169">
        <v>0</v>
      </c>
      <c r="AR169">
        <v>4</v>
      </c>
      <c r="AS169">
        <v>0</v>
      </c>
      <c r="AT169">
        <v>6.56</v>
      </c>
      <c r="AU169">
        <v>0</v>
      </c>
      <c r="AV169">
        <v>0</v>
      </c>
      <c r="AW169">
        <v>0</v>
      </c>
      <c r="AX169">
        <v>1</v>
      </c>
      <c r="AY169">
        <v>9</v>
      </c>
      <c r="AZ169">
        <v>8.4838888888888881</v>
      </c>
      <c r="BA169">
        <v>0</v>
      </c>
      <c r="BB169" t="s">
        <v>1119</v>
      </c>
    </row>
    <row r="170" spans="1:54" x14ac:dyDescent="0.25">
      <c r="A170" t="s">
        <v>147</v>
      </c>
      <c r="B170" t="s">
        <v>127</v>
      </c>
      <c r="C170" s="1">
        <v>45729</v>
      </c>
      <c r="D170">
        <v>2.74</v>
      </c>
      <c r="E170">
        <v>0</v>
      </c>
      <c r="F170">
        <v>3</v>
      </c>
      <c r="G170">
        <v>45729.142523148148</v>
      </c>
      <c r="H170">
        <v>45729.517500000002</v>
      </c>
      <c r="I170" t="s">
        <v>148</v>
      </c>
      <c r="J170" t="s">
        <v>983</v>
      </c>
      <c r="K170" t="s">
        <v>984</v>
      </c>
      <c r="L170" t="s">
        <v>1916</v>
      </c>
      <c r="M170" t="s">
        <v>1117</v>
      </c>
      <c r="N170">
        <v>45721.341689814813</v>
      </c>
      <c r="O170">
        <v>45729.145833333336</v>
      </c>
      <c r="P170">
        <v>45729.142523148148</v>
      </c>
      <c r="Q170">
        <v>45729.520833333336</v>
      </c>
      <c r="R170">
        <v>45729.517511574071</v>
      </c>
      <c r="S170" t="s">
        <v>984</v>
      </c>
      <c r="T170" t="s">
        <v>986</v>
      </c>
      <c r="U170">
        <v>9</v>
      </c>
      <c r="V170">
        <v>9</v>
      </c>
      <c r="W170">
        <v>74.22</v>
      </c>
      <c r="X170">
        <v>36.39</v>
      </c>
      <c r="Y170">
        <v>41</v>
      </c>
      <c r="Z170">
        <v>7.6</v>
      </c>
      <c r="AA170">
        <v>0</v>
      </c>
      <c r="AB170" t="s">
        <v>1917</v>
      </c>
      <c r="AC170">
        <v>0</v>
      </c>
      <c r="AD170">
        <v>0</v>
      </c>
      <c r="AE170">
        <v>0</v>
      </c>
      <c r="AF170">
        <v>0</v>
      </c>
      <c r="AG170" t="s">
        <v>984</v>
      </c>
      <c r="AH170" t="s">
        <v>1118</v>
      </c>
      <c r="AI170" t="s">
        <v>1118</v>
      </c>
      <c r="AJ170" t="s">
        <v>988</v>
      </c>
      <c r="AK170" t="s">
        <v>989</v>
      </c>
      <c r="AL170" t="s">
        <v>990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3</v>
      </c>
      <c r="AS170">
        <v>0</v>
      </c>
      <c r="AT170">
        <v>2.74</v>
      </c>
      <c r="AU170">
        <v>0</v>
      </c>
      <c r="AV170">
        <v>0</v>
      </c>
      <c r="AW170">
        <v>0</v>
      </c>
      <c r="AX170">
        <v>1</v>
      </c>
      <c r="AY170">
        <v>9</v>
      </c>
      <c r="AZ170">
        <v>9</v>
      </c>
      <c r="BA170">
        <v>0</v>
      </c>
      <c r="BB170" t="s">
        <v>1119</v>
      </c>
    </row>
    <row r="171" spans="1:54" x14ac:dyDescent="0.25">
      <c r="A171" t="s">
        <v>147</v>
      </c>
      <c r="B171" t="s">
        <v>127</v>
      </c>
      <c r="C171" s="1">
        <v>45730</v>
      </c>
      <c r="D171">
        <v>4.1100000000000003</v>
      </c>
      <c r="E171">
        <v>0</v>
      </c>
      <c r="F171">
        <v>6</v>
      </c>
      <c r="G171">
        <v>45730.142407407409</v>
      </c>
      <c r="H171">
        <v>45730.518020833333</v>
      </c>
      <c r="I171" t="s">
        <v>148</v>
      </c>
      <c r="J171" t="s">
        <v>983</v>
      </c>
      <c r="K171" t="s">
        <v>984</v>
      </c>
      <c r="L171" t="s">
        <v>1918</v>
      </c>
      <c r="M171" t="s">
        <v>1117</v>
      </c>
      <c r="N171">
        <v>45722.485011574077</v>
      </c>
      <c r="O171">
        <v>45730.145833333336</v>
      </c>
      <c r="P171">
        <v>45730.142407407409</v>
      </c>
      <c r="Q171">
        <v>45730.520833333336</v>
      </c>
      <c r="R171">
        <v>45730.518043981479</v>
      </c>
      <c r="S171" t="s">
        <v>984</v>
      </c>
      <c r="T171" t="s">
        <v>986</v>
      </c>
      <c r="U171">
        <v>9.02</v>
      </c>
      <c r="V171">
        <v>9</v>
      </c>
      <c r="W171">
        <v>184.07</v>
      </c>
      <c r="X171">
        <v>126.14</v>
      </c>
      <c r="Y171">
        <v>77.290000000000006</v>
      </c>
      <c r="Z171">
        <v>6.71</v>
      </c>
      <c r="AA171">
        <v>10.77</v>
      </c>
      <c r="AB171" t="s">
        <v>984</v>
      </c>
      <c r="AC171">
        <v>0</v>
      </c>
      <c r="AD171">
        <v>0</v>
      </c>
      <c r="AE171">
        <v>0</v>
      </c>
      <c r="AF171">
        <v>0</v>
      </c>
      <c r="AG171" t="s">
        <v>984</v>
      </c>
      <c r="AH171" t="s">
        <v>1118</v>
      </c>
      <c r="AI171" t="s">
        <v>1118</v>
      </c>
      <c r="AJ171" t="s">
        <v>988</v>
      </c>
      <c r="AK171" t="s">
        <v>989</v>
      </c>
      <c r="AL171" t="s">
        <v>990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6</v>
      </c>
      <c r="AS171">
        <v>0</v>
      </c>
      <c r="AT171">
        <v>4.1100000000000003</v>
      </c>
      <c r="AU171">
        <v>0</v>
      </c>
      <c r="AV171">
        <v>0</v>
      </c>
      <c r="AW171">
        <v>0</v>
      </c>
      <c r="AX171">
        <v>1</v>
      </c>
      <c r="AY171">
        <v>9</v>
      </c>
      <c r="AZ171">
        <v>9</v>
      </c>
      <c r="BA171">
        <v>0</v>
      </c>
      <c r="BB171" t="s">
        <v>1119</v>
      </c>
    </row>
    <row r="172" spans="1:54" x14ac:dyDescent="0.25">
      <c r="A172" t="s">
        <v>147</v>
      </c>
      <c r="B172" t="s">
        <v>127</v>
      </c>
      <c r="C172" s="1">
        <v>45732</v>
      </c>
      <c r="D172">
        <v>6.33</v>
      </c>
      <c r="E172">
        <v>0</v>
      </c>
      <c r="F172">
        <v>8</v>
      </c>
      <c r="G172">
        <v>45732.298645833333</v>
      </c>
      <c r="H172">
        <v>45732.627256944441</v>
      </c>
      <c r="I172" t="s">
        <v>148</v>
      </c>
      <c r="J172" t="s">
        <v>983</v>
      </c>
      <c r="K172" t="s">
        <v>984</v>
      </c>
      <c r="L172" t="s">
        <v>1919</v>
      </c>
      <c r="M172" t="s">
        <v>1017</v>
      </c>
      <c r="N172">
        <v>45727.594212962962</v>
      </c>
      <c r="O172">
        <v>45732.302083333336</v>
      </c>
      <c r="P172">
        <v>45732.298645833333</v>
      </c>
      <c r="Q172">
        <v>45732.635416666664</v>
      </c>
      <c r="R172">
        <v>45732.627256944441</v>
      </c>
      <c r="S172" t="s">
        <v>984</v>
      </c>
      <c r="T172" t="s">
        <v>986</v>
      </c>
      <c r="U172">
        <v>7.89</v>
      </c>
      <c r="V172">
        <v>8</v>
      </c>
      <c r="W172">
        <v>113.37</v>
      </c>
      <c r="X172">
        <v>99.95</v>
      </c>
      <c r="Y172">
        <v>53.23</v>
      </c>
      <c r="Z172">
        <v>5.94</v>
      </c>
      <c r="AA172">
        <v>0.55000000000000004</v>
      </c>
      <c r="AB172" t="s">
        <v>984</v>
      </c>
      <c r="AC172">
        <v>0.51444444444444448</v>
      </c>
      <c r="AD172">
        <v>1</v>
      </c>
      <c r="AE172">
        <v>0.5</v>
      </c>
      <c r="AF172">
        <v>1.1399999999999999</v>
      </c>
      <c r="AG172" t="s">
        <v>1920</v>
      </c>
      <c r="AH172" t="s">
        <v>1118</v>
      </c>
      <c r="AI172" t="s">
        <v>1118</v>
      </c>
      <c r="AJ172" t="s">
        <v>988</v>
      </c>
      <c r="AK172" t="s">
        <v>989</v>
      </c>
      <c r="AL172" t="s">
        <v>990</v>
      </c>
      <c r="AM172">
        <v>0</v>
      </c>
      <c r="AN172">
        <v>2</v>
      </c>
      <c r="AO172">
        <v>0</v>
      </c>
      <c r="AP172">
        <v>0</v>
      </c>
      <c r="AQ172">
        <v>0</v>
      </c>
      <c r="AR172">
        <v>6</v>
      </c>
      <c r="AS172">
        <v>0</v>
      </c>
      <c r="AT172">
        <v>6.33</v>
      </c>
      <c r="AU172">
        <v>0</v>
      </c>
      <c r="AV172">
        <v>0</v>
      </c>
      <c r="AW172">
        <v>0</v>
      </c>
      <c r="AX172">
        <v>1</v>
      </c>
      <c r="AY172">
        <v>7.89</v>
      </c>
      <c r="AZ172">
        <v>7.3755555555555556</v>
      </c>
      <c r="BA172">
        <v>0</v>
      </c>
      <c r="BB172" t="s">
        <v>1119</v>
      </c>
    </row>
    <row r="173" spans="1:54" x14ac:dyDescent="0.25">
      <c r="A173" t="s">
        <v>1368</v>
      </c>
      <c r="B173" t="s">
        <v>127</v>
      </c>
      <c r="C173" s="1">
        <v>45727</v>
      </c>
      <c r="D173">
        <v>9.69</v>
      </c>
      <c r="E173">
        <v>0</v>
      </c>
      <c r="F173">
        <v>13</v>
      </c>
      <c r="G173">
        <v>45727.250601851854</v>
      </c>
      <c r="H173">
        <v>45727.68891203704</v>
      </c>
      <c r="I173" t="s">
        <v>1720</v>
      </c>
      <c r="J173" t="s">
        <v>983</v>
      </c>
      <c r="K173" t="s">
        <v>984</v>
      </c>
      <c r="L173" t="s">
        <v>1921</v>
      </c>
      <c r="M173" t="s">
        <v>1015</v>
      </c>
      <c r="N173">
        <v>45719.364398148151</v>
      </c>
      <c r="O173">
        <v>45727.25</v>
      </c>
      <c r="P173">
        <v>45727.250601851854</v>
      </c>
      <c r="Q173">
        <v>45727.6875</v>
      </c>
      <c r="R173">
        <v>45727.688958333332</v>
      </c>
      <c r="S173" t="s">
        <v>984</v>
      </c>
      <c r="T173" t="s">
        <v>986</v>
      </c>
      <c r="U173">
        <v>10.52</v>
      </c>
      <c r="V173">
        <v>10.5</v>
      </c>
      <c r="W173">
        <v>148.28</v>
      </c>
      <c r="X173">
        <v>131.47</v>
      </c>
      <c r="Y173">
        <v>58.86</v>
      </c>
      <c r="Z173">
        <v>5.83</v>
      </c>
      <c r="AA173">
        <v>0</v>
      </c>
      <c r="AB173" t="s">
        <v>984</v>
      </c>
      <c r="AC173">
        <v>0</v>
      </c>
      <c r="AD173">
        <v>0</v>
      </c>
      <c r="AE173">
        <v>0</v>
      </c>
      <c r="AF173">
        <v>0</v>
      </c>
      <c r="AG173" t="s">
        <v>984</v>
      </c>
      <c r="AH173" t="s">
        <v>1421</v>
      </c>
      <c r="AI173" t="s">
        <v>1421</v>
      </c>
      <c r="AJ173" t="s">
        <v>988</v>
      </c>
      <c r="AK173" t="s">
        <v>989</v>
      </c>
      <c r="AL173" t="s">
        <v>990</v>
      </c>
      <c r="AM173">
        <v>0</v>
      </c>
      <c r="AN173">
        <v>1</v>
      </c>
      <c r="AO173">
        <v>0</v>
      </c>
      <c r="AP173">
        <v>0</v>
      </c>
      <c r="AQ173">
        <v>0</v>
      </c>
      <c r="AR173">
        <v>12</v>
      </c>
      <c r="AS173">
        <v>0</v>
      </c>
      <c r="AT173">
        <v>9.69</v>
      </c>
      <c r="AU173">
        <v>0</v>
      </c>
      <c r="AV173">
        <v>0</v>
      </c>
      <c r="AW173">
        <v>0</v>
      </c>
      <c r="AX173">
        <v>1</v>
      </c>
      <c r="AY173">
        <v>10.5</v>
      </c>
      <c r="AZ173">
        <v>10.5</v>
      </c>
      <c r="BA173">
        <v>0</v>
      </c>
      <c r="BB173" t="s">
        <v>1420</v>
      </c>
    </row>
    <row r="174" spans="1:54" x14ac:dyDescent="0.25">
      <c r="A174" t="s">
        <v>1368</v>
      </c>
      <c r="B174" t="s">
        <v>127</v>
      </c>
      <c r="C174" s="1">
        <v>45728</v>
      </c>
      <c r="D174">
        <v>9.7200000000000006</v>
      </c>
      <c r="E174">
        <v>0</v>
      </c>
      <c r="F174">
        <v>12</v>
      </c>
      <c r="G174">
        <v>45728.249861111108</v>
      </c>
      <c r="H174">
        <v>45728.686874999999</v>
      </c>
      <c r="I174" t="s">
        <v>1720</v>
      </c>
      <c r="J174" t="s">
        <v>983</v>
      </c>
      <c r="K174" t="s">
        <v>984</v>
      </c>
      <c r="L174" t="s">
        <v>1922</v>
      </c>
      <c r="M174" t="s">
        <v>1015</v>
      </c>
      <c r="N174">
        <v>45719.364872685182</v>
      </c>
      <c r="O174">
        <v>45728.25</v>
      </c>
      <c r="P174">
        <v>45728.249861111108</v>
      </c>
      <c r="Q174">
        <v>45728.6875</v>
      </c>
      <c r="R174">
        <v>45728.686898148146</v>
      </c>
      <c r="S174" t="s">
        <v>984</v>
      </c>
      <c r="T174" t="s">
        <v>986</v>
      </c>
      <c r="U174">
        <v>10.49</v>
      </c>
      <c r="V174">
        <v>10.5</v>
      </c>
      <c r="W174">
        <v>192.12</v>
      </c>
      <c r="X174">
        <v>180.6</v>
      </c>
      <c r="Y174">
        <v>96.46</v>
      </c>
      <c r="Z174">
        <v>5.77</v>
      </c>
      <c r="AA174">
        <v>0</v>
      </c>
      <c r="AB174" t="s">
        <v>984</v>
      </c>
      <c r="AC174">
        <v>0</v>
      </c>
      <c r="AD174">
        <v>0</v>
      </c>
      <c r="AE174">
        <v>0</v>
      </c>
      <c r="AF174">
        <v>0</v>
      </c>
      <c r="AG174" t="s">
        <v>984</v>
      </c>
      <c r="AH174" t="s">
        <v>1421</v>
      </c>
      <c r="AI174" t="s">
        <v>1421</v>
      </c>
      <c r="AJ174" t="s">
        <v>988</v>
      </c>
      <c r="AK174" t="s">
        <v>989</v>
      </c>
      <c r="AL174" t="s">
        <v>990</v>
      </c>
      <c r="AM174">
        <v>0</v>
      </c>
      <c r="AN174">
        <v>1</v>
      </c>
      <c r="AO174">
        <v>0</v>
      </c>
      <c r="AP174">
        <v>0</v>
      </c>
      <c r="AQ174">
        <v>0</v>
      </c>
      <c r="AR174">
        <v>11</v>
      </c>
      <c r="AS174">
        <v>0</v>
      </c>
      <c r="AT174">
        <v>9.7200000000000006</v>
      </c>
      <c r="AU174">
        <v>0</v>
      </c>
      <c r="AV174">
        <v>0</v>
      </c>
      <c r="AW174">
        <v>0</v>
      </c>
      <c r="AX174">
        <v>1</v>
      </c>
      <c r="AY174">
        <v>10.49</v>
      </c>
      <c r="AZ174">
        <v>10.49</v>
      </c>
      <c r="BA174">
        <v>0</v>
      </c>
      <c r="BB174" t="s">
        <v>1420</v>
      </c>
    </row>
    <row r="175" spans="1:54" x14ac:dyDescent="0.25">
      <c r="A175" t="s">
        <v>1368</v>
      </c>
      <c r="B175" t="s">
        <v>127</v>
      </c>
      <c r="C175" s="1">
        <v>45729</v>
      </c>
      <c r="D175">
        <v>9.3699999999999992</v>
      </c>
      <c r="E175">
        <v>0</v>
      </c>
      <c r="F175">
        <v>13</v>
      </c>
      <c r="G175">
        <v>45729.226076388892</v>
      </c>
      <c r="H175">
        <v>45729.663611111115</v>
      </c>
      <c r="I175" t="s">
        <v>1720</v>
      </c>
      <c r="J175" t="s">
        <v>983</v>
      </c>
      <c r="K175" t="s">
        <v>984</v>
      </c>
      <c r="L175" t="s">
        <v>1923</v>
      </c>
      <c r="M175" t="s">
        <v>1015</v>
      </c>
      <c r="N175">
        <v>45721.341724537036</v>
      </c>
      <c r="O175">
        <v>45729.229166666664</v>
      </c>
      <c r="P175">
        <v>45729.226076388892</v>
      </c>
      <c r="Q175">
        <v>45729.666666666664</v>
      </c>
      <c r="R175">
        <v>45729.663622685184</v>
      </c>
      <c r="S175" t="s">
        <v>984</v>
      </c>
      <c r="T175" t="s">
        <v>986</v>
      </c>
      <c r="U175">
        <v>10.5</v>
      </c>
      <c r="V175">
        <v>10.5</v>
      </c>
      <c r="W175">
        <v>149.4</v>
      </c>
      <c r="X175">
        <v>138.55000000000001</v>
      </c>
      <c r="Y175">
        <v>67.209999999999994</v>
      </c>
      <c r="Z175">
        <v>5.96</v>
      </c>
      <c r="AA175">
        <v>0</v>
      </c>
      <c r="AB175" t="s">
        <v>984</v>
      </c>
      <c r="AC175">
        <v>0</v>
      </c>
      <c r="AD175">
        <v>0</v>
      </c>
      <c r="AE175">
        <v>0</v>
      </c>
      <c r="AF175">
        <v>0</v>
      </c>
      <c r="AG175" t="s">
        <v>984</v>
      </c>
      <c r="AH175" t="s">
        <v>1421</v>
      </c>
      <c r="AI175" t="s">
        <v>1421</v>
      </c>
      <c r="AJ175" t="s">
        <v>988</v>
      </c>
      <c r="AK175" t="s">
        <v>989</v>
      </c>
      <c r="AL175" t="s">
        <v>990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13</v>
      </c>
      <c r="AS175">
        <v>0</v>
      </c>
      <c r="AT175">
        <v>9.3699999999999992</v>
      </c>
      <c r="AU175">
        <v>0</v>
      </c>
      <c r="AV175">
        <v>0</v>
      </c>
      <c r="AW175">
        <v>0</v>
      </c>
      <c r="AX175">
        <v>1</v>
      </c>
      <c r="AY175">
        <v>10.5</v>
      </c>
      <c r="AZ175">
        <v>10.5</v>
      </c>
      <c r="BA175">
        <v>0</v>
      </c>
      <c r="BB175" t="s">
        <v>1420</v>
      </c>
    </row>
    <row r="176" spans="1:54" x14ac:dyDescent="0.25">
      <c r="A176" t="s">
        <v>1368</v>
      </c>
      <c r="B176" t="s">
        <v>127</v>
      </c>
      <c r="C176" s="1">
        <v>45730</v>
      </c>
      <c r="D176">
        <v>6.88</v>
      </c>
      <c r="E176">
        <v>0</v>
      </c>
      <c r="F176">
        <v>11</v>
      </c>
      <c r="G176">
        <v>45730.226145833331</v>
      </c>
      <c r="H176">
        <v>45730.582002314812</v>
      </c>
      <c r="I176" t="s">
        <v>1720</v>
      </c>
      <c r="J176" t="s">
        <v>983</v>
      </c>
      <c r="K176" t="s">
        <v>984</v>
      </c>
      <c r="L176" t="s">
        <v>1924</v>
      </c>
      <c r="M176" t="s">
        <v>1015</v>
      </c>
      <c r="N176">
        <v>45722.485034722224</v>
      </c>
      <c r="O176">
        <v>45730.229166666664</v>
      </c>
      <c r="P176">
        <v>45730.226145833331</v>
      </c>
      <c r="Q176">
        <v>45730.583333333336</v>
      </c>
      <c r="R176">
        <v>45730.582025462965</v>
      </c>
      <c r="S176" t="s">
        <v>984</v>
      </c>
      <c r="T176" t="s">
        <v>986</v>
      </c>
      <c r="U176">
        <v>8.5399999999999991</v>
      </c>
      <c r="V176">
        <v>8.5</v>
      </c>
      <c r="W176">
        <v>136.31</v>
      </c>
      <c r="X176">
        <v>105.74</v>
      </c>
      <c r="Y176">
        <v>55.76</v>
      </c>
      <c r="Z176">
        <v>4.3899999999999997</v>
      </c>
      <c r="AA176">
        <v>0</v>
      </c>
      <c r="AB176" t="s">
        <v>984</v>
      </c>
      <c r="AC176">
        <v>0</v>
      </c>
      <c r="AD176">
        <v>0</v>
      </c>
      <c r="AE176">
        <v>0</v>
      </c>
      <c r="AF176">
        <v>0</v>
      </c>
      <c r="AG176" t="s">
        <v>984</v>
      </c>
      <c r="AH176" t="s">
        <v>1421</v>
      </c>
      <c r="AI176" t="s">
        <v>1421</v>
      </c>
      <c r="AJ176" t="s">
        <v>988</v>
      </c>
      <c r="AK176" t="s">
        <v>989</v>
      </c>
      <c r="AL176" t="s">
        <v>990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11</v>
      </c>
      <c r="AS176">
        <v>0</v>
      </c>
      <c r="AT176">
        <v>6.88</v>
      </c>
      <c r="AU176">
        <v>0</v>
      </c>
      <c r="AV176">
        <v>0</v>
      </c>
      <c r="AW176">
        <v>0</v>
      </c>
      <c r="AX176">
        <v>1</v>
      </c>
      <c r="AY176">
        <v>8.5</v>
      </c>
      <c r="AZ176">
        <v>8.5</v>
      </c>
      <c r="BA176">
        <v>0</v>
      </c>
      <c r="BB176" t="s">
        <v>1420</v>
      </c>
    </row>
    <row r="177" spans="1:59" x14ac:dyDescent="0.25">
      <c r="A177" t="s">
        <v>1297</v>
      </c>
      <c r="B177" t="s">
        <v>127</v>
      </c>
      <c r="C177" s="1">
        <v>45728</v>
      </c>
      <c r="D177">
        <v>7.92</v>
      </c>
      <c r="E177">
        <v>0</v>
      </c>
      <c r="F177">
        <v>11</v>
      </c>
      <c r="G177">
        <v>45728.288287037038</v>
      </c>
      <c r="H177">
        <v>45728.647835648146</v>
      </c>
      <c r="I177" t="s">
        <v>142</v>
      </c>
      <c r="J177" t="s">
        <v>983</v>
      </c>
      <c r="K177" t="s">
        <v>984</v>
      </c>
      <c r="L177" t="s">
        <v>1925</v>
      </c>
      <c r="M177" t="s">
        <v>1031</v>
      </c>
      <c r="N177">
        <v>45719.364907407406</v>
      </c>
      <c r="O177">
        <v>45728.291666666664</v>
      </c>
      <c r="P177">
        <v>45728.288287037038</v>
      </c>
      <c r="Q177">
        <v>45728.645833333336</v>
      </c>
      <c r="R177">
        <v>45728.647881944446</v>
      </c>
      <c r="S177" t="s">
        <v>984</v>
      </c>
      <c r="T177" t="s">
        <v>986</v>
      </c>
      <c r="U177">
        <v>8.6300000000000008</v>
      </c>
      <c r="V177">
        <v>8.5</v>
      </c>
      <c r="W177">
        <v>246.34</v>
      </c>
      <c r="X177">
        <v>205.83</v>
      </c>
      <c r="Y177">
        <v>133.19</v>
      </c>
      <c r="Z177">
        <v>5.81</v>
      </c>
      <c r="AA177">
        <v>0</v>
      </c>
      <c r="AB177" t="s">
        <v>984</v>
      </c>
      <c r="AC177">
        <v>0</v>
      </c>
      <c r="AD177">
        <v>0</v>
      </c>
      <c r="AE177">
        <v>0</v>
      </c>
      <c r="AF177">
        <v>0</v>
      </c>
      <c r="AG177" t="s">
        <v>984</v>
      </c>
      <c r="AH177" t="s">
        <v>1129</v>
      </c>
      <c r="AI177" t="s">
        <v>1129</v>
      </c>
      <c r="AJ177" t="s">
        <v>988</v>
      </c>
      <c r="AK177" t="s">
        <v>989</v>
      </c>
      <c r="AL177" t="s">
        <v>990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11</v>
      </c>
      <c r="AS177">
        <v>0</v>
      </c>
      <c r="AT177">
        <v>7.92</v>
      </c>
      <c r="AU177">
        <v>0</v>
      </c>
      <c r="AV177">
        <v>0</v>
      </c>
      <c r="AW177">
        <v>0</v>
      </c>
      <c r="AX177">
        <v>1</v>
      </c>
      <c r="AY177">
        <v>8.5</v>
      </c>
      <c r="AZ177">
        <v>8.5</v>
      </c>
      <c r="BA177">
        <v>0</v>
      </c>
      <c r="BB177" t="s">
        <v>1298</v>
      </c>
    </row>
    <row r="178" spans="1:59" x14ac:dyDescent="0.25">
      <c r="A178" t="s">
        <v>173</v>
      </c>
      <c r="B178" t="s">
        <v>127</v>
      </c>
      <c r="C178" s="1">
        <v>45726</v>
      </c>
      <c r="D178">
        <v>8.82</v>
      </c>
      <c r="E178">
        <v>0</v>
      </c>
      <c r="F178">
        <v>9</v>
      </c>
      <c r="G178">
        <v>45726.225821759261</v>
      </c>
      <c r="H178">
        <v>45726.66810185185</v>
      </c>
      <c r="I178" t="s">
        <v>129</v>
      </c>
      <c r="J178" t="s">
        <v>983</v>
      </c>
      <c r="K178" t="s">
        <v>984</v>
      </c>
      <c r="L178" t="s">
        <v>1926</v>
      </c>
      <c r="M178" t="s">
        <v>1070</v>
      </c>
      <c r="N178">
        <v>45719.364004629628</v>
      </c>
      <c r="O178">
        <v>45726.229166666664</v>
      </c>
      <c r="P178">
        <v>45726.225821759261</v>
      </c>
      <c r="Q178">
        <v>45726.666666666664</v>
      </c>
      <c r="R178">
        <v>45726.66815972222</v>
      </c>
      <c r="S178" t="s">
        <v>984</v>
      </c>
      <c r="T178" t="s">
        <v>986</v>
      </c>
      <c r="U178">
        <v>10.62</v>
      </c>
      <c r="V178">
        <v>10.5</v>
      </c>
      <c r="W178">
        <v>313.75</v>
      </c>
      <c r="X178">
        <v>285.55</v>
      </c>
      <c r="Y178">
        <v>112.78</v>
      </c>
      <c r="Z178">
        <v>5.43</v>
      </c>
      <c r="AA178">
        <v>11.43</v>
      </c>
      <c r="AB178" t="s">
        <v>984</v>
      </c>
      <c r="AC178">
        <v>0</v>
      </c>
      <c r="AD178">
        <v>0</v>
      </c>
      <c r="AE178">
        <v>0</v>
      </c>
      <c r="AF178">
        <v>0</v>
      </c>
      <c r="AG178" t="s">
        <v>984</v>
      </c>
      <c r="AH178" t="s">
        <v>1121</v>
      </c>
      <c r="AI178" t="s">
        <v>1121</v>
      </c>
      <c r="AJ178" t="s">
        <v>988</v>
      </c>
      <c r="AK178" t="s">
        <v>989</v>
      </c>
      <c r="AL178" t="s">
        <v>990</v>
      </c>
      <c r="AM178">
        <v>0</v>
      </c>
      <c r="AN178">
        <v>4</v>
      </c>
      <c r="AO178">
        <v>0</v>
      </c>
      <c r="AP178">
        <v>0</v>
      </c>
      <c r="AQ178">
        <v>0</v>
      </c>
      <c r="AR178">
        <v>5</v>
      </c>
      <c r="AS178">
        <v>0</v>
      </c>
      <c r="AT178">
        <v>8.82</v>
      </c>
      <c r="AU178">
        <v>0</v>
      </c>
      <c r="AV178">
        <v>0</v>
      </c>
      <c r="AW178">
        <v>0</v>
      </c>
      <c r="AX178">
        <v>1</v>
      </c>
      <c r="AY178">
        <v>10.5</v>
      </c>
      <c r="AZ178">
        <v>10.5</v>
      </c>
      <c r="BA178">
        <v>0</v>
      </c>
      <c r="BB178" t="s">
        <v>1122</v>
      </c>
      <c r="BC178">
        <v>5</v>
      </c>
      <c r="BD178">
        <v>45</v>
      </c>
      <c r="BE178">
        <v>38.880000000000003</v>
      </c>
      <c r="BF178">
        <v>6.12</v>
      </c>
      <c r="BG178">
        <v>4.32</v>
      </c>
    </row>
    <row r="179" spans="1:59" x14ac:dyDescent="0.25">
      <c r="A179" t="s">
        <v>173</v>
      </c>
      <c r="B179" t="s">
        <v>127</v>
      </c>
      <c r="C179" s="1">
        <v>45727</v>
      </c>
      <c r="D179">
        <v>6.63</v>
      </c>
      <c r="E179">
        <v>0</v>
      </c>
      <c r="F179">
        <v>4</v>
      </c>
      <c r="G179">
        <v>45727.152974537035</v>
      </c>
      <c r="H179">
        <v>45727.532754629632</v>
      </c>
      <c r="I179" t="s">
        <v>129</v>
      </c>
      <c r="J179" t="s">
        <v>983</v>
      </c>
      <c r="K179" t="s">
        <v>984</v>
      </c>
      <c r="L179" t="s">
        <v>1927</v>
      </c>
      <c r="M179" t="s">
        <v>995</v>
      </c>
      <c r="N179">
        <v>45719.364340277774</v>
      </c>
      <c r="O179">
        <v>45727.15625</v>
      </c>
      <c r="P179">
        <v>45727.152974537035</v>
      </c>
      <c r="Q179">
        <v>45727.53125</v>
      </c>
      <c r="R179">
        <v>45727.532789351855</v>
      </c>
      <c r="S179" t="s">
        <v>984</v>
      </c>
      <c r="T179" t="s">
        <v>986</v>
      </c>
      <c r="U179">
        <v>9.1199999999999992</v>
      </c>
      <c r="V179">
        <v>9</v>
      </c>
      <c r="W179">
        <v>171.52</v>
      </c>
      <c r="X179">
        <v>136.1</v>
      </c>
      <c r="Y179">
        <v>102.34</v>
      </c>
      <c r="Z179">
        <v>7.66</v>
      </c>
      <c r="AA179">
        <v>0</v>
      </c>
      <c r="AB179" t="s">
        <v>984</v>
      </c>
      <c r="AC179">
        <v>0</v>
      </c>
      <c r="AD179">
        <v>0</v>
      </c>
      <c r="AE179">
        <v>0</v>
      </c>
      <c r="AF179">
        <v>0</v>
      </c>
      <c r="AG179" t="s">
        <v>984</v>
      </c>
      <c r="AH179" t="s">
        <v>1121</v>
      </c>
      <c r="AI179" t="s">
        <v>1121</v>
      </c>
      <c r="AJ179" t="s">
        <v>988</v>
      </c>
      <c r="AK179" t="s">
        <v>989</v>
      </c>
      <c r="AL179" t="s">
        <v>990</v>
      </c>
      <c r="AM179">
        <v>0</v>
      </c>
      <c r="AN179">
        <v>1</v>
      </c>
      <c r="AO179">
        <v>0</v>
      </c>
      <c r="AP179">
        <v>0</v>
      </c>
      <c r="AQ179">
        <v>0</v>
      </c>
      <c r="AR179">
        <v>3</v>
      </c>
      <c r="AS179">
        <v>0</v>
      </c>
      <c r="AT179">
        <v>6.63</v>
      </c>
      <c r="AU179">
        <v>0</v>
      </c>
      <c r="AV179">
        <v>0</v>
      </c>
      <c r="AW179">
        <v>0</v>
      </c>
      <c r="AX179">
        <v>1</v>
      </c>
      <c r="AY179">
        <v>9</v>
      </c>
      <c r="AZ179">
        <v>9</v>
      </c>
      <c r="BA179">
        <v>0</v>
      </c>
      <c r="BB179" t="s">
        <v>1122</v>
      </c>
      <c r="BC179">
        <v>5</v>
      </c>
      <c r="BD179">
        <v>45</v>
      </c>
      <c r="BE179">
        <v>38.880000000000003</v>
      </c>
      <c r="BF179">
        <v>6.12</v>
      </c>
      <c r="BG179">
        <v>4.32</v>
      </c>
    </row>
    <row r="180" spans="1:59" x14ac:dyDescent="0.25">
      <c r="A180" t="s">
        <v>173</v>
      </c>
      <c r="B180" t="s">
        <v>127</v>
      </c>
      <c r="C180" s="1">
        <v>45728</v>
      </c>
      <c r="D180">
        <v>7.96</v>
      </c>
      <c r="E180">
        <v>0</v>
      </c>
      <c r="F180">
        <v>13</v>
      </c>
      <c r="G180">
        <v>45728.153356481482</v>
      </c>
      <c r="H180">
        <v>45728.531631944446</v>
      </c>
      <c r="I180" t="s">
        <v>129</v>
      </c>
      <c r="J180" t="s">
        <v>983</v>
      </c>
      <c r="K180" t="s">
        <v>984</v>
      </c>
      <c r="L180" t="s">
        <v>1928</v>
      </c>
      <c r="M180" t="s">
        <v>995</v>
      </c>
      <c r="N180">
        <v>45719.364814814813</v>
      </c>
      <c r="O180">
        <v>45728.15625</v>
      </c>
      <c r="P180">
        <v>45728.153356481482</v>
      </c>
      <c r="Q180">
        <v>45728.53125</v>
      </c>
      <c r="R180">
        <v>45728.531643518516</v>
      </c>
      <c r="S180" t="s">
        <v>984</v>
      </c>
      <c r="T180" t="s">
        <v>986</v>
      </c>
      <c r="U180">
        <v>9.08</v>
      </c>
      <c r="V180">
        <v>9</v>
      </c>
      <c r="W180">
        <v>330.58</v>
      </c>
      <c r="X180">
        <v>280.61</v>
      </c>
      <c r="Y180">
        <v>133.32</v>
      </c>
      <c r="Z180">
        <v>4.95</v>
      </c>
      <c r="AA180">
        <v>0</v>
      </c>
      <c r="AB180" t="s">
        <v>984</v>
      </c>
      <c r="AC180">
        <v>0</v>
      </c>
      <c r="AD180">
        <v>0</v>
      </c>
      <c r="AE180">
        <v>0</v>
      </c>
      <c r="AF180">
        <v>0</v>
      </c>
      <c r="AG180" t="s">
        <v>984</v>
      </c>
      <c r="AH180" t="s">
        <v>1121</v>
      </c>
      <c r="AI180" t="s">
        <v>1121</v>
      </c>
      <c r="AJ180" t="s">
        <v>988</v>
      </c>
      <c r="AK180" t="s">
        <v>989</v>
      </c>
      <c r="AL180" t="s">
        <v>990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13</v>
      </c>
      <c r="AS180">
        <v>0</v>
      </c>
      <c r="AT180">
        <v>7.96</v>
      </c>
      <c r="AU180">
        <v>0</v>
      </c>
      <c r="AV180">
        <v>0</v>
      </c>
      <c r="AW180">
        <v>0</v>
      </c>
      <c r="AX180">
        <v>1</v>
      </c>
      <c r="AY180">
        <v>9</v>
      </c>
      <c r="AZ180">
        <v>9</v>
      </c>
      <c r="BA180">
        <v>0</v>
      </c>
      <c r="BB180" t="s">
        <v>1122</v>
      </c>
      <c r="BC180">
        <v>5</v>
      </c>
      <c r="BD180">
        <v>45</v>
      </c>
      <c r="BE180">
        <v>38.880000000000003</v>
      </c>
      <c r="BF180">
        <v>6.12</v>
      </c>
      <c r="BG180">
        <v>4.32</v>
      </c>
    </row>
    <row r="181" spans="1:59" x14ac:dyDescent="0.25">
      <c r="A181" t="s">
        <v>173</v>
      </c>
      <c r="B181" t="s">
        <v>127</v>
      </c>
      <c r="C181" s="1">
        <v>45730</v>
      </c>
      <c r="D181">
        <v>9.59</v>
      </c>
      <c r="E181">
        <v>0</v>
      </c>
      <c r="F181">
        <v>10</v>
      </c>
      <c r="G181">
        <v>45730.280092592591</v>
      </c>
      <c r="H181">
        <v>45730.720173611109</v>
      </c>
      <c r="I181" t="s">
        <v>129</v>
      </c>
      <c r="J181" t="s">
        <v>983</v>
      </c>
      <c r="K181" t="s">
        <v>984</v>
      </c>
      <c r="L181" t="s">
        <v>1929</v>
      </c>
      <c r="M181" t="s">
        <v>1023</v>
      </c>
      <c r="N181">
        <v>45722.485046296293</v>
      </c>
      <c r="O181">
        <v>45730.28125</v>
      </c>
      <c r="P181">
        <v>45730.280092592591</v>
      </c>
      <c r="Q181">
        <v>45730.71875</v>
      </c>
      <c r="R181">
        <v>45730.720196759263</v>
      </c>
      <c r="S181" t="s">
        <v>984</v>
      </c>
      <c r="T181" t="s">
        <v>986</v>
      </c>
      <c r="U181">
        <v>10.56</v>
      </c>
      <c r="V181">
        <v>10.5</v>
      </c>
      <c r="W181">
        <v>254.7</v>
      </c>
      <c r="X181">
        <v>246.12</v>
      </c>
      <c r="Y181">
        <v>130.43</v>
      </c>
      <c r="Z181">
        <v>7.21</v>
      </c>
      <c r="AA181">
        <v>0</v>
      </c>
      <c r="AB181" t="s">
        <v>984</v>
      </c>
      <c r="AC181">
        <v>0</v>
      </c>
      <c r="AD181">
        <v>0</v>
      </c>
      <c r="AE181">
        <v>0</v>
      </c>
      <c r="AF181">
        <v>0</v>
      </c>
      <c r="AG181" t="s">
        <v>984</v>
      </c>
      <c r="AH181" t="s">
        <v>1121</v>
      </c>
      <c r="AI181" t="s">
        <v>1121</v>
      </c>
      <c r="AJ181" t="s">
        <v>988</v>
      </c>
      <c r="AK181" t="s">
        <v>989</v>
      </c>
      <c r="AL181" t="s">
        <v>990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10</v>
      </c>
      <c r="AS181">
        <v>0</v>
      </c>
      <c r="AT181">
        <v>9.59</v>
      </c>
      <c r="AU181">
        <v>0</v>
      </c>
      <c r="AV181">
        <v>0</v>
      </c>
      <c r="AW181">
        <v>0</v>
      </c>
      <c r="AX181">
        <v>1</v>
      </c>
      <c r="AY181">
        <v>10.5</v>
      </c>
      <c r="AZ181">
        <v>10.5</v>
      </c>
      <c r="BA181">
        <v>0</v>
      </c>
      <c r="BB181" t="s">
        <v>1122</v>
      </c>
      <c r="BC181">
        <v>5</v>
      </c>
      <c r="BD181">
        <v>45</v>
      </c>
      <c r="BE181">
        <v>38.880000000000003</v>
      </c>
      <c r="BF181">
        <v>6.12</v>
      </c>
      <c r="BG181">
        <v>4.32</v>
      </c>
    </row>
    <row r="182" spans="1:59" x14ac:dyDescent="0.25">
      <c r="A182" t="s">
        <v>136</v>
      </c>
      <c r="B182" t="s">
        <v>128</v>
      </c>
      <c r="C182" s="1">
        <v>45734</v>
      </c>
      <c r="D182">
        <v>7.94</v>
      </c>
      <c r="E182">
        <v>0</v>
      </c>
      <c r="F182">
        <v>9</v>
      </c>
      <c r="G182">
        <v>45734.330023148148</v>
      </c>
      <c r="H182">
        <v>45734.702118055553</v>
      </c>
      <c r="I182" t="s">
        <v>137</v>
      </c>
      <c r="J182" t="s">
        <v>983</v>
      </c>
      <c r="K182" t="s">
        <v>984</v>
      </c>
      <c r="L182" t="s">
        <v>1930</v>
      </c>
      <c r="M182" t="s">
        <v>985</v>
      </c>
      <c r="N182">
        <v>45726.548171296294</v>
      </c>
      <c r="O182">
        <v>45734.333333333336</v>
      </c>
      <c r="P182">
        <v>45734.330023148148</v>
      </c>
      <c r="Q182">
        <v>45734.708333333336</v>
      </c>
      <c r="R182">
        <v>45734.710196759261</v>
      </c>
      <c r="S182" t="s">
        <v>984</v>
      </c>
      <c r="T182" t="s">
        <v>986</v>
      </c>
      <c r="U182">
        <v>9.1199999999999992</v>
      </c>
      <c r="V182">
        <v>9</v>
      </c>
      <c r="W182">
        <v>166.13</v>
      </c>
      <c r="X182">
        <v>153.83000000000001</v>
      </c>
      <c r="Y182">
        <v>105.5</v>
      </c>
      <c r="Z182">
        <v>6.64</v>
      </c>
      <c r="AA182">
        <v>0</v>
      </c>
      <c r="AB182" t="s">
        <v>984</v>
      </c>
      <c r="AC182">
        <v>0</v>
      </c>
      <c r="AD182">
        <v>0</v>
      </c>
      <c r="AE182">
        <v>0</v>
      </c>
      <c r="AF182">
        <v>0</v>
      </c>
      <c r="AG182" t="s">
        <v>984</v>
      </c>
      <c r="AH182" t="s">
        <v>987</v>
      </c>
      <c r="AI182" t="s">
        <v>987</v>
      </c>
      <c r="AJ182" t="s">
        <v>988</v>
      </c>
      <c r="AK182" t="s">
        <v>989</v>
      </c>
      <c r="AL182" t="s">
        <v>990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9</v>
      </c>
      <c r="AS182">
        <v>0</v>
      </c>
      <c r="AT182">
        <v>7.94</v>
      </c>
      <c r="AU182">
        <v>0</v>
      </c>
      <c r="AV182">
        <v>0</v>
      </c>
      <c r="AW182">
        <v>0</v>
      </c>
      <c r="AX182">
        <v>1</v>
      </c>
      <c r="AY182">
        <v>9</v>
      </c>
      <c r="AZ182">
        <v>9</v>
      </c>
      <c r="BA182">
        <v>0</v>
      </c>
      <c r="BB182" t="s">
        <v>991</v>
      </c>
    </row>
    <row r="183" spans="1:59" x14ac:dyDescent="0.25">
      <c r="A183" t="s">
        <v>136</v>
      </c>
      <c r="B183" t="s">
        <v>128</v>
      </c>
      <c r="C183" s="1">
        <v>45735</v>
      </c>
      <c r="D183">
        <v>8.3000000000000007</v>
      </c>
      <c r="E183">
        <v>0</v>
      </c>
      <c r="F183">
        <v>14</v>
      </c>
      <c r="G183">
        <v>45735.330821759257</v>
      </c>
      <c r="H183">
        <v>45735.696643518517</v>
      </c>
      <c r="I183" t="s">
        <v>137</v>
      </c>
      <c r="J183" t="s">
        <v>983</v>
      </c>
      <c r="K183" t="s">
        <v>984</v>
      </c>
      <c r="L183" t="s">
        <v>1931</v>
      </c>
      <c r="M183" t="s">
        <v>985</v>
      </c>
      <c r="N183">
        <v>45727.463171296295</v>
      </c>
      <c r="O183">
        <v>45735.333333333336</v>
      </c>
      <c r="P183">
        <v>45735.330833333333</v>
      </c>
      <c r="Q183">
        <v>45735.708333333336</v>
      </c>
      <c r="R183">
        <v>45735.70994212963</v>
      </c>
      <c r="S183" t="s">
        <v>984</v>
      </c>
      <c r="T183" t="s">
        <v>986</v>
      </c>
      <c r="U183">
        <v>9.1</v>
      </c>
      <c r="V183">
        <v>9</v>
      </c>
      <c r="W183">
        <v>156.19</v>
      </c>
      <c r="X183">
        <v>144.74</v>
      </c>
      <c r="Y183">
        <v>55.58</v>
      </c>
      <c r="Z183">
        <v>4.17</v>
      </c>
      <c r="AA183">
        <v>0</v>
      </c>
      <c r="AB183" t="s">
        <v>984</v>
      </c>
      <c r="AC183">
        <v>0</v>
      </c>
      <c r="AD183">
        <v>0</v>
      </c>
      <c r="AE183">
        <v>0</v>
      </c>
      <c r="AF183">
        <v>0</v>
      </c>
      <c r="AG183" t="s">
        <v>984</v>
      </c>
      <c r="AH183" t="s">
        <v>987</v>
      </c>
      <c r="AI183" t="s">
        <v>987</v>
      </c>
      <c r="AJ183" t="s">
        <v>988</v>
      </c>
      <c r="AK183" t="s">
        <v>989</v>
      </c>
      <c r="AL183" t="s">
        <v>990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14</v>
      </c>
      <c r="AS183">
        <v>0</v>
      </c>
      <c r="AT183">
        <v>8.3000000000000007</v>
      </c>
      <c r="AU183">
        <v>0</v>
      </c>
      <c r="AV183">
        <v>0</v>
      </c>
      <c r="AW183">
        <v>0</v>
      </c>
      <c r="AX183">
        <v>1</v>
      </c>
      <c r="AY183">
        <v>9</v>
      </c>
      <c r="AZ183">
        <v>9</v>
      </c>
      <c r="BA183">
        <v>0</v>
      </c>
      <c r="BB183" t="s">
        <v>991</v>
      </c>
    </row>
    <row r="184" spans="1:59" x14ac:dyDescent="0.25">
      <c r="A184" t="s">
        <v>136</v>
      </c>
      <c r="B184" t="s">
        <v>128</v>
      </c>
      <c r="C184" s="1">
        <v>45737</v>
      </c>
      <c r="D184">
        <v>9.67</v>
      </c>
      <c r="E184">
        <v>0</v>
      </c>
      <c r="F184">
        <v>15</v>
      </c>
      <c r="G184">
        <v>45737.300335648149</v>
      </c>
      <c r="H184">
        <v>45737.741018518522</v>
      </c>
      <c r="I184" t="s">
        <v>137</v>
      </c>
      <c r="J184" t="s">
        <v>983</v>
      </c>
      <c r="K184" t="s">
        <v>984</v>
      </c>
      <c r="L184" t="s">
        <v>1932</v>
      </c>
      <c r="M184" t="s">
        <v>985</v>
      </c>
      <c r="N184">
        <v>45729.473611111112</v>
      </c>
      <c r="O184">
        <v>45737.302083333336</v>
      </c>
      <c r="P184">
        <v>45737.300335648149</v>
      </c>
      <c r="Q184">
        <v>45737.739583333336</v>
      </c>
      <c r="R184">
        <v>45737.741030092591</v>
      </c>
      <c r="S184" t="s">
        <v>984</v>
      </c>
      <c r="T184" t="s">
        <v>986</v>
      </c>
      <c r="U184">
        <v>10.58</v>
      </c>
      <c r="V184">
        <v>10.5</v>
      </c>
      <c r="W184">
        <v>204.33</v>
      </c>
      <c r="X184">
        <v>183.55</v>
      </c>
      <c r="Y184">
        <v>97.94</v>
      </c>
      <c r="Z184">
        <v>5.88</v>
      </c>
      <c r="AA184">
        <v>0</v>
      </c>
      <c r="AB184" t="s">
        <v>984</v>
      </c>
      <c r="AC184">
        <v>0</v>
      </c>
      <c r="AD184">
        <v>0</v>
      </c>
      <c r="AE184">
        <v>0</v>
      </c>
      <c r="AF184">
        <v>0</v>
      </c>
      <c r="AG184" t="s">
        <v>984</v>
      </c>
      <c r="AH184" t="s">
        <v>987</v>
      </c>
      <c r="AI184" t="s">
        <v>987</v>
      </c>
      <c r="AJ184" t="s">
        <v>988</v>
      </c>
      <c r="AK184" t="s">
        <v>989</v>
      </c>
      <c r="AL184" t="s">
        <v>990</v>
      </c>
      <c r="AM184">
        <v>0</v>
      </c>
      <c r="AN184">
        <v>1</v>
      </c>
      <c r="AO184">
        <v>0</v>
      </c>
      <c r="AP184">
        <v>0</v>
      </c>
      <c r="AQ184">
        <v>0</v>
      </c>
      <c r="AR184">
        <v>14</v>
      </c>
      <c r="AS184">
        <v>0</v>
      </c>
      <c r="AT184">
        <v>9.67</v>
      </c>
      <c r="AU184">
        <v>0</v>
      </c>
      <c r="AV184">
        <v>0</v>
      </c>
      <c r="AW184">
        <v>0</v>
      </c>
      <c r="AX184">
        <v>1</v>
      </c>
      <c r="AY184">
        <v>10.5</v>
      </c>
      <c r="AZ184">
        <v>10.5</v>
      </c>
      <c r="BA184">
        <v>0</v>
      </c>
      <c r="BB184" t="s">
        <v>991</v>
      </c>
    </row>
    <row r="185" spans="1:59" x14ac:dyDescent="0.25">
      <c r="A185" t="s">
        <v>136</v>
      </c>
      <c r="B185" t="s">
        <v>128</v>
      </c>
      <c r="C185" s="1">
        <v>45738</v>
      </c>
      <c r="D185">
        <v>7.26</v>
      </c>
      <c r="E185">
        <v>0</v>
      </c>
      <c r="F185">
        <v>12</v>
      </c>
      <c r="G185">
        <v>45738.374247685184</v>
      </c>
      <c r="H185">
        <v>45738.694143518522</v>
      </c>
      <c r="I185" t="s">
        <v>137</v>
      </c>
      <c r="J185" t="s">
        <v>983</v>
      </c>
      <c r="K185" t="s">
        <v>984</v>
      </c>
      <c r="L185" t="s">
        <v>1933</v>
      </c>
      <c r="M185" t="s">
        <v>985</v>
      </c>
      <c r="N185">
        <v>45737.466493055559</v>
      </c>
      <c r="O185">
        <v>45738.375</v>
      </c>
      <c r="P185">
        <v>45738.374247685184</v>
      </c>
      <c r="Q185">
        <v>45738.708333333336</v>
      </c>
      <c r="R185">
        <v>45738.709988425922</v>
      </c>
      <c r="S185" t="s">
        <v>984</v>
      </c>
      <c r="T185" t="s">
        <v>986</v>
      </c>
      <c r="U185">
        <v>8.06</v>
      </c>
      <c r="V185">
        <v>8</v>
      </c>
      <c r="W185">
        <v>112.09</v>
      </c>
      <c r="X185">
        <v>106.25</v>
      </c>
      <c r="Y185">
        <v>58.2</v>
      </c>
      <c r="Z185">
        <v>4.7699999999999996</v>
      </c>
      <c r="AA185">
        <v>0</v>
      </c>
      <c r="AB185" t="s">
        <v>984</v>
      </c>
      <c r="AC185">
        <v>0</v>
      </c>
      <c r="AD185">
        <v>0</v>
      </c>
      <c r="AE185">
        <v>0</v>
      </c>
      <c r="AF185">
        <v>0</v>
      </c>
      <c r="AG185" t="s">
        <v>984</v>
      </c>
      <c r="AH185" t="s">
        <v>987</v>
      </c>
      <c r="AI185" t="s">
        <v>987</v>
      </c>
      <c r="AJ185" t="s">
        <v>988</v>
      </c>
      <c r="AK185" t="s">
        <v>989</v>
      </c>
      <c r="AL185" t="s">
        <v>990</v>
      </c>
      <c r="AM185">
        <v>0</v>
      </c>
      <c r="AN185">
        <v>3</v>
      </c>
      <c r="AO185">
        <v>0</v>
      </c>
      <c r="AP185">
        <v>0</v>
      </c>
      <c r="AQ185">
        <v>0</v>
      </c>
      <c r="AR185">
        <v>9</v>
      </c>
      <c r="AS185">
        <v>0</v>
      </c>
      <c r="AT185">
        <v>7.26</v>
      </c>
      <c r="AU185">
        <v>0</v>
      </c>
      <c r="AV185">
        <v>0</v>
      </c>
      <c r="AW185">
        <v>0</v>
      </c>
      <c r="AX185">
        <v>1</v>
      </c>
      <c r="AY185">
        <v>8</v>
      </c>
      <c r="AZ185">
        <v>8</v>
      </c>
      <c r="BA185">
        <v>0</v>
      </c>
      <c r="BB185" t="s">
        <v>991</v>
      </c>
    </row>
    <row r="186" spans="1:59" x14ac:dyDescent="0.25">
      <c r="A186" t="s">
        <v>234</v>
      </c>
      <c r="B186" t="s">
        <v>128</v>
      </c>
      <c r="C186" s="1">
        <v>45735</v>
      </c>
      <c r="D186">
        <v>8.9600000000000009</v>
      </c>
      <c r="E186">
        <v>0</v>
      </c>
      <c r="F186">
        <v>11</v>
      </c>
      <c r="G186">
        <v>45735.278703703705</v>
      </c>
      <c r="H186">
        <v>45735.678518518522</v>
      </c>
      <c r="I186" t="s">
        <v>153</v>
      </c>
      <c r="J186" t="s">
        <v>983</v>
      </c>
      <c r="K186" t="s">
        <v>984</v>
      </c>
      <c r="L186" t="s">
        <v>1934</v>
      </c>
      <c r="M186" t="s">
        <v>992</v>
      </c>
      <c r="N186">
        <v>45727.463171296295</v>
      </c>
      <c r="O186">
        <v>45735.28125</v>
      </c>
      <c r="P186">
        <v>45735.278715277775</v>
      </c>
      <c r="Q186">
        <v>45735.677083333336</v>
      </c>
      <c r="R186">
        <v>45735.678587962961</v>
      </c>
      <c r="S186" t="s">
        <v>984</v>
      </c>
      <c r="T186" t="s">
        <v>986</v>
      </c>
      <c r="U186">
        <v>9.6</v>
      </c>
      <c r="V186">
        <v>9.5</v>
      </c>
      <c r="W186">
        <v>195.47</v>
      </c>
      <c r="X186">
        <v>186.74</v>
      </c>
      <c r="Y186">
        <v>83.4</v>
      </c>
      <c r="Z186">
        <v>4.9000000000000004</v>
      </c>
      <c r="AA186">
        <v>0</v>
      </c>
      <c r="AB186" t="s">
        <v>984</v>
      </c>
      <c r="AC186">
        <v>0</v>
      </c>
      <c r="AD186">
        <v>0</v>
      </c>
      <c r="AE186">
        <v>0</v>
      </c>
      <c r="AF186">
        <v>0</v>
      </c>
      <c r="AG186" t="s">
        <v>984</v>
      </c>
      <c r="AH186" t="s">
        <v>993</v>
      </c>
      <c r="AI186" t="s">
        <v>993</v>
      </c>
      <c r="AJ186" t="s">
        <v>988</v>
      </c>
      <c r="AK186" t="s">
        <v>989</v>
      </c>
      <c r="AL186" t="s">
        <v>990</v>
      </c>
      <c r="AM186">
        <v>0</v>
      </c>
      <c r="AN186">
        <v>1</v>
      </c>
      <c r="AO186">
        <v>0</v>
      </c>
      <c r="AP186">
        <v>0</v>
      </c>
      <c r="AQ186">
        <v>0</v>
      </c>
      <c r="AR186">
        <v>10</v>
      </c>
      <c r="AS186">
        <v>0</v>
      </c>
      <c r="AT186">
        <v>8.9600000000000009</v>
      </c>
      <c r="AU186">
        <v>0</v>
      </c>
      <c r="AV186">
        <v>0</v>
      </c>
      <c r="AW186">
        <v>0</v>
      </c>
      <c r="AX186">
        <v>1</v>
      </c>
      <c r="AY186">
        <v>9.5</v>
      </c>
      <c r="AZ186">
        <v>9.5</v>
      </c>
      <c r="BA186">
        <v>0</v>
      </c>
      <c r="BB186" t="s">
        <v>994</v>
      </c>
    </row>
    <row r="187" spans="1:59" x14ac:dyDescent="0.25">
      <c r="A187" t="s">
        <v>234</v>
      </c>
      <c r="B187" t="s">
        <v>128</v>
      </c>
      <c r="C187" s="1">
        <v>45736</v>
      </c>
      <c r="D187">
        <v>8.52</v>
      </c>
      <c r="E187">
        <v>0</v>
      </c>
      <c r="F187">
        <v>11</v>
      </c>
      <c r="G187">
        <v>45736.280277777776</v>
      </c>
      <c r="H187">
        <v>45736.678506944445</v>
      </c>
      <c r="I187" t="s">
        <v>153</v>
      </c>
      <c r="J187" t="s">
        <v>983</v>
      </c>
      <c r="K187" t="s">
        <v>984</v>
      </c>
      <c r="L187" t="s">
        <v>1935</v>
      </c>
      <c r="M187" t="s">
        <v>992</v>
      </c>
      <c r="N187">
        <v>45727.426469907405</v>
      </c>
      <c r="O187">
        <v>45736.28125</v>
      </c>
      <c r="P187">
        <v>45736.280277777776</v>
      </c>
      <c r="Q187">
        <v>45736.677083333336</v>
      </c>
      <c r="R187">
        <v>45736.678587962961</v>
      </c>
      <c r="S187" t="s">
        <v>984</v>
      </c>
      <c r="T187" t="s">
        <v>986</v>
      </c>
      <c r="U187">
        <v>9.56</v>
      </c>
      <c r="V187">
        <v>9.5</v>
      </c>
      <c r="W187">
        <v>154.99</v>
      </c>
      <c r="X187">
        <v>143.69</v>
      </c>
      <c r="Y187">
        <v>67.44</v>
      </c>
      <c r="Z187">
        <v>5.61</v>
      </c>
      <c r="AA187">
        <v>0</v>
      </c>
      <c r="AB187" t="s">
        <v>984</v>
      </c>
      <c r="AC187">
        <v>0</v>
      </c>
      <c r="AD187">
        <v>0</v>
      </c>
      <c r="AE187">
        <v>0</v>
      </c>
      <c r="AF187">
        <v>0</v>
      </c>
      <c r="AG187" t="s">
        <v>984</v>
      </c>
      <c r="AH187" t="s">
        <v>993</v>
      </c>
      <c r="AI187" t="s">
        <v>993</v>
      </c>
      <c r="AJ187" t="s">
        <v>988</v>
      </c>
      <c r="AK187" t="s">
        <v>989</v>
      </c>
      <c r="AL187" t="s">
        <v>990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11</v>
      </c>
      <c r="AS187">
        <v>0</v>
      </c>
      <c r="AT187">
        <v>8.52</v>
      </c>
      <c r="AU187">
        <v>0</v>
      </c>
      <c r="AV187">
        <v>0</v>
      </c>
      <c r="AW187">
        <v>0</v>
      </c>
      <c r="AX187">
        <v>1</v>
      </c>
      <c r="AY187">
        <v>9.5</v>
      </c>
      <c r="AZ187">
        <v>9.5</v>
      </c>
      <c r="BA187">
        <v>0</v>
      </c>
      <c r="BB187" t="s">
        <v>994</v>
      </c>
    </row>
    <row r="188" spans="1:59" x14ac:dyDescent="0.25">
      <c r="A188" t="s">
        <v>234</v>
      </c>
      <c r="B188" t="s">
        <v>128</v>
      </c>
      <c r="C188" s="1">
        <v>45737</v>
      </c>
      <c r="D188">
        <v>8.7899999999999991</v>
      </c>
      <c r="E188">
        <v>0</v>
      </c>
      <c r="F188">
        <v>10</v>
      </c>
      <c r="G188">
        <v>45737.278229166666</v>
      </c>
      <c r="H188">
        <v>45737.678564814814</v>
      </c>
      <c r="I188" t="s">
        <v>153</v>
      </c>
      <c r="J188" t="s">
        <v>983</v>
      </c>
      <c r="K188" t="s">
        <v>984</v>
      </c>
      <c r="L188" t="s">
        <v>1936</v>
      </c>
      <c r="M188" t="s">
        <v>992</v>
      </c>
      <c r="N188">
        <v>45729.47351851852</v>
      </c>
      <c r="O188">
        <v>45737.28125</v>
      </c>
      <c r="P188">
        <v>45737.278229166666</v>
      </c>
      <c r="Q188">
        <v>45737.677083333336</v>
      </c>
      <c r="R188">
        <v>45737.678622685184</v>
      </c>
      <c r="S188" t="s">
        <v>984</v>
      </c>
      <c r="T188" t="s">
        <v>986</v>
      </c>
      <c r="U188">
        <v>9.61</v>
      </c>
      <c r="V188">
        <v>9.5</v>
      </c>
      <c r="W188">
        <v>148.26</v>
      </c>
      <c r="X188">
        <v>122.58</v>
      </c>
      <c r="Y188">
        <v>82.49</v>
      </c>
      <c r="Z188">
        <v>5.79</v>
      </c>
      <c r="AA188">
        <v>0</v>
      </c>
      <c r="AB188" t="s">
        <v>984</v>
      </c>
      <c r="AC188">
        <v>0</v>
      </c>
      <c r="AD188">
        <v>0</v>
      </c>
      <c r="AE188">
        <v>0</v>
      </c>
      <c r="AF188">
        <v>0</v>
      </c>
      <c r="AG188" t="s">
        <v>984</v>
      </c>
      <c r="AH188" t="s">
        <v>993</v>
      </c>
      <c r="AI188" t="s">
        <v>993</v>
      </c>
      <c r="AJ188" t="s">
        <v>988</v>
      </c>
      <c r="AK188" t="s">
        <v>989</v>
      </c>
      <c r="AL188" t="s">
        <v>990</v>
      </c>
      <c r="AM188">
        <v>0</v>
      </c>
      <c r="AN188">
        <v>2</v>
      </c>
      <c r="AO188">
        <v>0</v>
      </c>
      <c r="AP188">
        <v>0</v>
      </c>
      <c r="AQ188">
        <v>0</v>
      </c>
      <c r="AR188">
        <v>8</v>
      </c>
      <c r="AS188">
        <v>0</v>
      </c>
      <c r="AT188">
        <v>8.7899999999999991</v>
      </c>
      <c r="AU188">
        <v>0</v>
      </c>
      <c r="AV188">
        <v>0</v>
      </c>
      <c r="AW188">
        <v>0</v>
      </c>
      <c r="AX188">
        <v>1</v>
      </c>
      <c r="AY188">
        <v>9.5</v>
      </c>
      <c r="AZ188">
        <v>9.5</v>
      </c>
      <c r="BA188">
        <v>0</v>
      </c>
      <c r="BB188" t="s">
        <v>994</v>
      </c>
    </row>
    <row r="189" spans="1:59" x14ac:dyDescent="0.25">
      <c r="A189" t="s">
        <v>1416</v>
      </c>
      <c r="B189" t="s">
        <v>128</v>
      </c>
      <c r="C189" s="1">
        <v>45733</v>
      </c>
      <c r="D189">
        <v>8.58</v>
      </c>
      <c r="E189">
        <v>0</v>
      </c>
      <c r="F189">
        <v>10</v>
      </c>
      <c r="G189">
        <v>45733.249641203707</v>
      </c>
      <c r="H189">
        <v>45733.676296296297</v>
      </c>
      <c r="I189" t="s">
        <v>150</v>
      </c>
      <c r="J189" t="s">
        <v>983</v>
      </c>
      <c r="K189" t="s">
        <v>984</v>
      </c>
      <c r="L189" t="s">
        <v>1937</v>
      </c>
      <c r="M189" t="s">
        <v>1062</v>
      </c>
      <c r="N189">
        <v>45726.390752314815</v>
      </c>
      <c r="O189">
        <v>45733.25</v>
      </c>
      <c r="P189">
        <v>45733.249641203707</v>
      </c>
      <c r="Q189">
        <v>45733.6875</v>
      </c>
      <c r="R189">
        <v>45733.688969907409</v>
      </c>
      <c r="S189" t="s">
        <v>984</v>
      </c>
      <c r="T189" t="s">
        <v>986</v>
      </c>
      <c r="U189">
        <v>10.54</v>
      </c>
      <c r="V189">
        <v>10.5</v>
      </c>
      <c r="W189">
        <v>190.51</v>
      </c>
      <c r="X189">
        <v>158.01</v>
      </c>
      <c r="Y189">
        <v>71.52</v>
      </c>
      <c r="Z189">
        <v>6.28</v>
      </c>
      <c r="AA189">
        <v>0</v>
      </c>
      <c r="AB189" t="s">
        <v>984</v>
      </c>
      <c r="AC189">
        <v>0</v>
      </c>
      <c r="AD189">
        <v>0</v>
      </c>
      <c r="AE189">
        <v>0</v>
      </c>
      <c r="AF189">
        <v>0</v>
      </c>
      <c r="AG189" t="s">
        <v>984</v>
      </c>
      <c r="AH189" t="s">
        <v>1063</v>
      </c>
      <c r="AI189" t="s">
        <v>1063</v>
      </c>
      <c r="AJ189" t="s">
        <v>988</v>
      </c>
      <c r="AK189" t="s">
        <v>989</v>
      </c>
      <c r="AL189" t="s">
        <v>990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10</v>
      </c>
      <c r="AS189">
        <v>0</v>
      </c>
      <c r="AT189">
        <v>8.58</v>
      </c>
      <c r="AU189">
        <v>0</v>
      </c>
      <c r="AV189">
        <v>0</v>
      </c>
      <c r="AW189">
        <v>0</v>
      </c>
      <c r="AX189">
        <v>1</v>
      </c>
      <c r="AY189">
        <v>10.5</v>
      </c>
      <c r="AZ189">
        <v>10.5</v>
      </c>
      <c r="BA189">
        <v>0</v>
      </c>
      <c r="BB189" t="s">
        <v>1417</v>
      </c>
    </row>
    <row r="190" spans="1:59" x14ac:dyDescent="0.25">
      <c r="A190" t="s">
        <v>1416</v>
      </c>
      <c r="B190" t="s">
        <v>128</v>
      </c>
      <c r="C190" s="1">
        <v>45734</v>
      </c>
      <c r="D190">
        <v>8.43</v>
      </c>
      <c r="E190">
        <v>0</v>
      </c>
      <c r="F190">
        <v>10</v>
      </c>
      <c r="G190">
        <v>45734.281134259261</v>
      </c>
      <c r="H190">
        <v>45734.67454861111</v>
      </c>
      <c r="I190" t="s">
        <v>150</v>
      </c>
      <c r="J190" t="s">
        <v>983</v>
      </c>
      <c r="K190" t="s">
        <v>984</v>
      </c>
      <c r="L190" t="s">
        <v>1938</v>
      </c>
      <c r="M190" t="s">
        <v>1062</v>
      </c>
      <c r="N190">
        <v>45726.548148148147</v>
      </c>
      <c r="O190">
        <v>45734.28125</v>
      </c>
      <c r="P190">
        <v>45734.281134259261</v>
      </c>
      <c r="Q190">
        <v>45734.677083333336</v>
      </c>
      <c r="R190">
        <v>45734.674583333333</v>
      </c>
      <c r="S190" t="s">
        <v>984</v>
      </c>
      <c r="T190" t="s">
        <v>986</v>
      </c>
      <c r="U190">
        <v>9.44</v>
      </c>
      <c r="V190">
        <v>9.5</v>
      </c>
      <c r="W190">
        <v>242.94</v>
      </c>
      <c r="X190">
        <v>215.07</v>
      </c>
      <c r="Y190">
        <v>96.63</v>
      </c>
      <c r="Z190">
        <v>5.21</v>
      </c>
      <c r="AA190">
        <v>0</v>
      </c>
      <c r="AB190" t="s">
        <v>984</v>
      </c>
      <c r="AC190">
        <v>0</v>
      </c>
      <c r="AD190">
        <v>0</v>
      </c>
      <c r="AE190">
        <v>0</v>
      </c>
      <c r="AF190">
        <v>0</v>
      </c>
      <c r="AG190" t="s">
        <v>984</v>
      </c>
      <c r="AH190" t="s">
        <v>1063</v>
      </c>
      <c r="AI190" t="s">
        <v>1063</v>
      </c>
      <c r="AJ190" t="s">
        <v>988</v>
      </c>
      <c r="AK190" t="s">
        <v>989</v>
      </c>
      <c r="AL190" t="s">
        <v>990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10</v>
      </c>
      <c r="AS190">
        <v>0</v>
      </c>
      <c r="AT190">
        <v>8.43</v>
      </c>
      <c r="AU190">
        <v>0</v>
      </c>
      <c r="AV190">
        <v>0</v>
      </c>
      <c r="AW190">
        <v>0</v>
      </c>
      <c r="AX190">
        <v>1</v>
      </c>
      <c r="AY190">
        <v>9.44</v>
      </c>
      <c r="AZ190">
        <v>9.44</v>
      </c>
      <c r="BA190">
        <v>0</v>
      </c>
      <c r="BB190" t="s">
        <v>1417</v>
      </c>
    </row>
    <row r="191" spans="1:59" x14ac:dyDescent="0.25">
      <c r="A191" t="s">
        <v>1416</v>
      </c>
      <c r="B191" t="s">
        <v>128</v>
      </c>
      <c r="C191" s="1">
        <v>45737</v>
      </c>
      <c r="D191">
        <v>9.77</v>
      </c>
      <c r="E191">
        <v>0</v>
      </c>
      <c r="F191">
        <v>13</v>
      </c>
      <c r="G191">
        <v>45737.250081018516</v>
      </c>
      <c r="H191">
        <v>45737.696921296294</v>
      </c>
      <c r="I191" t="s">
        <v>150</v>
      </c>
      <c r="J191" t="s">
        <v>983</v>
      </c>
      <c r="K191" t="s">
        <v>984</v>
      </c>
      <c r="L191" t="s">
        <v>1939</v>
      </c>
      <c r="M191" t="s">
        <v>1062</v>
      </c>
      <c r="N191">
        <v>45729.473391203705</v>
      </c>
      <c r="O191">
        <v>45737.25</v>
      </c>
      <c r="P191">
        <v>45737.250081018516</v>
      </c>
      <c r="Q191">
        <v>45737.6875</v>
      </c>
      <c r="R191">
        <v>45737.696979166663</v>
      </c>
      <c r="S191" t="s">
        <v>984</v>
      </c>
      <c r="T191" t="s">
        <v>986</v>
      </c>
      <c r="U191">
        <v>10.73</v>
      </c>
      <c r="V191">
        <v>10.5</v>
      </c>
      <c r="W191">
        <v>302.93</v>
      </c>
      <c r="X191">
        <v>278.99</v>
      </c>
      <c r="Y191">
        <v>113.93</v>
      </c>
      <c r="Z191">
        <v>4.91</v>
      </c>
      <c r="AA191">
        <v>0</v>
      </c>
      <c r="AB191" t="s">
        <v>984</v>
      </c>
      <c r="AC191">
        <v>0</v>
      </c>
      <c r="AD191">
        <v>0</v>
      </c>
      <c r="AE191">
        <v>0</v>
      </c>
      <c r="AF191">
        <v>0</v>
      </c>
      <c r="AG191" t="s">
        <v>984</v>
      </c>
      <c r="AH191" t="s">
        <v>1063</v>
      </c>
      <c r="AI191" t="s">
        <v>1063</v>
      </c>
      <c r="AJ191" t="s">
        <v>988</v>
      </c>
      <c r="AK191" t="s">
        <v>989</v>
      </c>
      <c r="AL191" t="s">
        <v>990</v>
      </c>
      <c r="AM191">
        <v>0</v>
      </c>
      <c r="AN191">
        <v>1</v>
      </c>
      <c r="AO191">
        <v>0</v>
      </c>
      <c r="AP191">
        <v>0</v>
      </c>
      <c r="AQ191">
        <v>0</v>
      </c>
      <c r="AR191">
        <v>12</v>
      </c>
      <c r="AS191">
        <v>0</v>
      </c>
      <c r="AT191">
        <v>9.77</v>
      </c>
      <c r="AU191">
        <v>0</v>
      </c>
      <c r="AV191">
        <v>0</v>
      </c>
      <c r="AW191">
        <v>0</v>
      </c>
      <c r="AX191">
        <v>1</v>
      </c>
      <c r="AY191">
        <v>10.5</v>
      </c>
      <c r="AZ191">
        <v>10.5</v>
      </c>
      <c r="BA191">
        <v>0</v>
      </c>
      <c r="BB191" t="s">
        <v>1417</v>
      </c>
    </row>
    <row r="192" spans="1:59" x14ac:dyDescent="0.25">
      <c r="A192" t="s">
        <v>1416</v>
      </c>
      <c r="B192" t="s">
        <v>128</v>
      </c>
      <c r="C192" s="1">
        <v>45738</v>
      </c>
      <c r="D192">
        <v>6.81</v>
      </c>
      <c r="E192">
        <v>0</v>
      </c>
      <c r="F192">
        <v>9</v>
      </c>
      <c r="G192">
        <v>45738.187569444446</v>
      </c>
      <c r="H192">
        <v>45738.504814814813</v>
      </c>
      <c r="I192" t="s">
        <v>150</v>
      </c>
      <c r="J192" t="s">
        <v>983</v>
      </c>
      <c r="K192" t="s">
        <v>984</v>
      </c>
      <c r="L192" t="s">
        <v>1940</v>
      </c>
      <c r="M192" t="s">
        <v>1056</v>
      </c>
      <c r="N192">
        <v>45730.463310185187</v>
      </c>
      <c r="O192">
        <v>45738.1875</v>
      </c>
      <c r="P192">
        <v>45738.187569444446</v>
      </c>
      <c r="Q192">
        <v>45738.520833333336</v>
      </c>
      <c r="R192">
        <v>45738.504826388889</v>
      </c>
      <c r="S192" t="s">
        <v>984</v>
      </c>
      <c r="T192" t="s">
        <v>986</v>
      </c>
      <c r="U192">
        <v>7.61</v>
      </c>
      <c r="V192">
        <v>8</v>
      </c>
      <c r="W192">
        <v>176.25</v>
      </c>
      <c r="X192">
        <v>162.43</v>
      </c>
      <c r="Y192">
        <v>104.85</v>
      </c>
      <c r="Z192">
        <v>4.76</v>
      </c>
      <c r="AA192">
        <v>0</v>
      </c>
      <c r="AB192" t="s">
        <v>984</v>
      </c>
      <c r="AC192">
        <v>0</v>
      </c>
      <c r="AD192">
        <v>0</v>
      </c>
      <c r="AE192">
        <v>0</v>
      </c>
      <c r="AF192">
        <v>0</v>
      </c>
      <c r="AG192" t="s">
        <v>984</v>
      </c>
      <c r="AH192" t="s">
        <v>1063</v>
      </c>
      <c r="AI192" t="s">
        <v>1063</v>
      </c>
      <c r="AJ192" t="s">
        <v>988</v>
      </c>
      <c r="AK192" t="s">
        <v>989</v>
      </c>
      <c r="AL192" t="s">
        <v>990</v>
      </c>
      <c r="AM192">
        <v>0</v>
      </c>
      <c r="AN192">
        <v>2</v>
      </c>
      <c r="AO192">
        <v>0</v>
      </c>
      <c r="AP192">
        <v>0</v>
      </c>
      <c r="AQ192">
        <v>0</v>
      </c>
      <c r="AR192">
        <v>7</v>
      </c>
      <c r="AS192">
        <v>0</v>
      </c>
      <c r="AT192">
        <v>6.81</v>
      </c>
      <c r="AU192">
        <v>0</v>
      </c>
      <c r="AV192">
        <v>0</v>
      </c>
      <c r="AW192">
        <v>0</v>
      </c>
      <c r="AX192">
        <v>1</v>
      </c>
      <c r="AY192">
        <v>7.61</v>
      </c>
      <c r="AZ192">
        <v>7.61</v>
      </c>
      <c r="BA192">
        <v>0</v>
      </c>
      <c r="BB192" t="s">
        <v>1417</v>
      </c>
    </row>
    <row r="193" spans="1:65" x14ac:dyDescent="0.25">
      <c r="A193" t="s">
        <v>238</v>
      </c>
      <c r="B193" t="s">
        <v>128</v>
      </c>
      <c r="C193" s="1">
        <v>45733</v>
      </c>
      <c r="D193">
        <v>8.59</v>
      </c>
      <c r="E193">
        <v>0</v>
      </c>
      <c r="F193">
        <v>11</v>
      </c>
      <c r="G193">
        <v>45733.309652777774</v>
      </c>
      <c r="H193">
        <v>45733.705543981479</v>
      </c>
      <c r="I193" t="s">
        <v>142</v>
      </c>
      <c r="J193" t="s">
        <v>983</v>
      </c>
      <c r="K193" t="s">
        <v>984</v>
      </c>
      <c r="L193" t="s">
        <v>1941</v>
      </c>
      <c r="M193" t="s">
        <v>1042</v>
      </c>
      <c r="N193">
        <v>45733.168252314812</v>
      </c>
      <c r="O193">
        <v>45733.3125</v>
      </c>
      <c r="P193">
        <v>45733.309652777774</v>
      </c>
      <c r="Q193">
        <v>45733.6875</v>
      </c>
      <c r="R193">
        <v>45733.705601851849</v>
      </c>
      <c r="S193" t="s">
        <v>984</v>
      </c>
      <c r="T193" t="s">
        <v>986</v>
      </c>
      <c r="U193">
        <v>9.5</v>
      </c>
      <c r="V193">
        <v>9</v>
      </c>
      <c r="W193">
        <v>186.21</v>
      </c>
      <c r="X193">
        <v>164.48</v>
      </c>
      <c r="Y193">
        <v>67.11</v>
      </c>
      <c r="Z193">
        <v>5</v>
      </c>
      <c r="AA193">
        <v>85.32</v>
      </c>
      <c r="AB193" t="s">
        <v>1942</v>
      </c>
      <c r="AC193">
        <v>0</v>
      </c>
      <c r="AD193">
        <v>0</v>
      </c>
      <c r="AE193">
        <v>0</v>
      </c>
      <c r="AF193">
        <v>0</v>
      </c>
      <c r="AG193" t="s">
        <v>984</v>
      </c>
      <c r="AH193" t="s">
        <v>1008</v>
      </c>
      <c r="AI193" t="s">
        <v>1008</v>
      </c>
      <c r="AJ193" t="s">
        <v>988</v>
      </c>
      <c r="AK193" t="s">
        <v>989</v>
      </c>
      <c r="AL193" t="s">
        <v>990</v>
      </c>
      <c r="AM193">
        <v>0</v>
      </c>
      <c r="AN193">
        <v>1</v>
      </c>
      <c r="AO193">
        <v>0</v>
      </c>
      <c r="AP193">
        <v>0</v>
      </c>
      <c r="AQ193">
        <v>0</v>
      </c>
      <c r="AR193">
        <v>10</v>
      </c>
      <c r="AS193">
        <v>0</v>
      </c>
      <c r="AT193">
        <v>8.59</v>
      </c>
      <c r="AU193">
        <v>0</v>
      </c>
      <c r="AV193">
        <v>0</v>
      </c>
      <c r="AW193">
        <v>0</v>
      </c>
      <c r="AX193">
        <v>1</v>
      </c>
      <c r="AY193">
        <v>9</v>
      </c>
      <c r="AZ193">
        <v>9</v>
      </c>
      <c r="BA193">
        <v>0</v>
      </c>
      <c r="BB193" t="s">
        <v>999</v>
      </c>
    </row>
    <row r="194" spans="1:65" x14ac:dyDescent="0.25">
      <c r="A194" t="s">
        <v>238</v>
      </c>
      <c r="B194" t="s">
        <v>128</v>
      </c>
      <c r="C194" s="1">
        <v>45734</v>
      </c>
      <c r="D194">
        <v>7.26</v>
      </c>
      <c r="E194">
        <v>0</v>
      </c>
      <c r="F194">
        <v>13</v>
      </c>
      <c r="G194">
        <v>45734.298750000002</v>
      </c>
      <c r="H194">
        <v>45734.653043981481</v>
      </c>
      <c r="I194" t="s">
        <v>142</v>
      </c>
      <c r="J194" t="s">
        <v>983</v>
      </c>
      <c r="K194" t="s">
        <v>984</v>
      </c>
      <c r="L194" t="s">
        <v>1943</v>
      </c>
      <c r="M194" t="s">
        <v>1048</v>
      </c>
      <c r="N194">
        <v>45726.548171296294</v>
      </c>
      <c r="O194">
        <v>45734.302083333336</v>
      </c>
      <c r="P194">
        <v>45734.298750000002</v>
      </c>
      <c r="Q194">
        <v>45734.65625</v>
      </c>
      <c r="R194">
        <v>45734.653113425928</v>
      </c>
      <c r="S194" t="s">
        <v>984</v>
      </c>
      <c r="T194" t="s">
        <v>986</v>
      </c>
      <c r="U194">
        <v>8.5</v>
      </c>
      <c r="V194">
        <v>8.5</v>
      </c>
      <c r="W194">
        <v>115.16</v>
      </c>
      <c r="X194">
        <v>91.85</v>
      </c>
      <c r="Y194">
        <v>56.44</v>
      </c>
      <c r="Z194">
        <v>5.09</v>
      </c>
      <c r="AA194">
        <v>0</v>
      </c>
      <c r="AB194" t="s">
        <v>984</v>
      </c>
      <c r="AC194">
        <v>0</v>
      </c>
      <c r="AD194">
        <v>0</v>
      </c>
      <c r="AE194">
        <v>0</v>
      </c>
      <c r="AF194">
        <v>0</v>
      </c>
      <c r="AG194" t="s">
        <v>984</v>
      </c>
      <c r="AH194" t="s">
        <v>1032</v>
      </c>
      <c r="AI194" t="s">
        <v>1032</v>
      </c>
      <c r="AJ194" t="s">
        <v>988</v>
      </c>
      <c r="AK194" t="s">
        <v>989</v>
      </c>
      <c r="AL194" t="s">
        <v>990</v>
      </c>
      <c r="AM194">
        <v>0</v>
      </c>
      <c r="AN194">
        <v>1</v>
      </c>
      <c r="AO194">
        <v>0</v>
      </c>
      <c r="AP194">
        <v>0</v>
      </c>
      <c r="AQ194">
        <v>0</v>
      </c>
      <c r="AR194">
        <v>12</v>
      </c>
      <c r="AS194">
        <v>0</v>
      </c>
      <c r="AT194">
        <v>7.26</v>
      </c>
      <c r="AU194">
        <v>0</v>
      </c>
      <c r="AV194">
        <v>0</v>
      </c>
      <c r="AW194">
        <v>0</v>
      </c>
      <c r="AX194">
        <v>1</v>
      </c>
      <c r="AY194">
        <v>8.5</v>
      </c>
      <c r="AZ194">
        <v>8.5</v>
      </c>
      <c r="BA194">
        <v>0</v>
      </c>
      <c r="BB194" t="s">
        <v>999</v>
      </c>
    </row>
    <row r="195" spans="1:65" x14ac:dyDescent="0.25">
      <c r="A195" t="s">
        <v>238</v>
      </c>
      <c r="B195" t="s">
        <v>128</v>
      </c>
      <c r="C195" s="1">
        <v>45735</v>
      </c>
      <c r="D195">
        <v>7.02</v>
      </c>
      <c r="E195">
        <v>0</v>
      </c>
      <c r="F195">
        <v>7</v>
      </c>
      <c r="G195">
        <v>45735.320231481484</v>
      </c>
      <c r="H195">
        <v>45735.647361111114</v>
      </c>
      <c r="I195" t="s">
        <v>142</v>
      </c>
      <c r="J195" t="s">
        <v>983</v>
      </c>
      <c r="K195" t="s">
        <v>984</v>
      </c>
      <c r="L195" t="s">
        <v>1944</v>
      </c>
      <c r="M195" t="s">
        <v>1042</v>
      </c>
      <c r="N195">
        <v>45735.320011574076</v>
      </c>
      <c r="O195">
        <v>45735.322916666664</v>
      </c>
      <c r="P195">
        <v>45735.320231481484</v>
      </c>
      <c r="Q195">
        <v>45735.645833333336</v>
      </c>
      <c r="R195">
        <v>45735.647430555553</v>
      </c>
      <c r="S195" t="s">
        <v>984</v>
      </c>
      <c r="T195" t="s">
        <v>986</v>
      </c>
      <c r="U195">
        <v>7.85</v>
      </c>
      <c r="V195">
        <v>7.75</v>
      </c>
      <c r="W195">
        <v>162.78</v>
      </c>
      <c r="X195">
        <v>144.9</v>
      </c>
      <c r="Y195">
        <v>79.12</v>
      </c>
      <c r="Z195">
        <v>4.08</v>
      </c>
      <c r="AA195">
        <v>0</v>
      </c>
      <c r="AB195" t="s">
        <v>984</v>
      </c>
      <c r="AC195">
        <v>0</v>
      </c>
      <c r="AD195">
        <v>0</v>
      </c>
      <c r="AE195">
        <v>0</v>
      </c>
      <c r="AF195">
        <v>0</v>
      </c>
      <c r="AG195" t="s">
        <v>984</v>
      </c>
      <c r="AH195" t="s">
        <v>1032</v>
      </c>
      <c r="AI195" t="s">
        <v>1032</v>
      </c>
      <c r="AJ195" t="s">
        <v>988</v>
      </c>
      <c r="AK195" t="s">
        <v>989</v>
      </c>
      <c r="AL195" t="s">
        <v>990</v>
      </c>
      <c r="AM195">
        <v>0</v>
      </c>
      <c r="AN195">
        <v>1</v>
      </c>
      <c r="AO195">
        <v>0</v>
      </c>
      <c r="AP195">
        <v>0</v>
      </c>
      <c r="AQ195">
        <v>0</v>
      </c>
      <c r="AR195">
        <v>6</v>
      </c>
      <c r="AS195">
        <v>0</v>
      </c>
      <c r="AT195">
        <v>7.02</v>
      </c>
      <c r="AU195">
        <v>0</v>
      </c>
      <c r="AV195">
        <v>0</v>
      </c>
      <c r="AW195">
        <v>0</v>
      </c>
      <c r="AX195">
        <v>1</v>
      </c>
      <c r="AY195">
        <v>7.75</v>
      </c>
      <c r="AZ195">
        <v>7.75</v>
      </c>
      <c r="BA195">
        <v>0</v>
      </c>
      <c r="BB195" t="s">
        <v>999</v>
      </c>
    </row>
    <row r="196" spans="1:65" x14ac:dyDescent="0.25">
      <c r="A196" t="s">
        <v>238</v>
      </c>
      <c r="B196" t="s">
        <v>128</v>
      </c>
      <c r="C196" s="1">
        <v>45737</v>
      </c>
      <c r="D196">
        <v>8.7100000000000009</v>
      </c>
      <c r="E196">
        <v>0</v>
      </c>
      <c r="F196">
        <v>15</v>
      </c>
      <c r="G196">
        <v>45737.299189814818</v>
      </c>
      <c r="H196">
        <v>45737.737326388888</v>
      </c>
      <c r="I196" t="s">
        <v>142</v>
      </c>
      <c r="J196" t="s">
        <v>983</v>
      </c>
      <c r="K196" t="s">
        <v>984</v>
      </c>
      <c r="L196" t="s">
        <v>1945</v>
      </c>
      <c r="M196" t="s">
        <v>1050</v>
      </c>
      <c r="N196">
        <v>45729.473634259259</v>
      </c>
      <c r="O196">
        <v>45737.302083333336</v>
      </c>
      <c r="P196">
        <v>45737.299189814818</v>
      </c>
      <c r="Q196">
        <v>45737.739583333336</v>
      </c>
      <c r="R196">
        <v>45737.737372685187</v>
      </c>
      <c r="S196" t="s">
        <v>984</v>
      </c>
      <c r="T196" t="s">
        <v>986</v>
      </c>
      <c r="U196">
        <v>10.52</v>
      </c>
      <c r="V196">
        <v>10.5</v>
      </c>
      <c r="W196">
        <v>145.97</v>
      </c>
      <c r="X196">
        <v>124.59</v>
      </c>
      <c r="Y196">
        <v>82.29</v>
      </c>
      <c r="Z196">
        <v>7.39</v>
      </c>
      <c r="AA196">
        <v>0</v>
      </c>
      <c r="AB196" t="s">
        <v>984</v>
      </c>
      <c r="AC196">
        <v>0</v>
      </c>
      <c r="AD196">
        <v>0</v>
      </c>
      <c r="AE196">
        <v>0</v>
      </c>
      <c r="AF196">
        <v>0</v>
      </c>
      <c r="AG196" t="s">
        <v>984</v>
      </c>
      <c r="AH196" t="s">
        <v>1032</v>
      </c>
      <c r="AI196" t="s">
        <v>1032</v>
      </c>
      <c r="AJ196" t="s">
        <v>988</v>
      </c>
      <c r="AK196" t="s">
        <v>989</v>
      </c>
      <c r="AL196" t="s">
        <v>990</v>
      </c>
      <c r="AM196">
        <v>0</v>
      </c>
      <c r="AN196">
        <v>3</v>
      </c>
      <c r="AO196">
        <v>0</v>
      </c>
      <c r="AP196">
        <v>0</v>
      </c>
      <c r="AQ196">
        <v>0</v>
      </c>
      <c r="AR196">
        <v>12</v>
      </c>
      <c r="AS196">
        <v>0</v>
      </c>
      <c r="AT196">
        <v>8.7100000000000009</v>
      </c>
      <c r="AU196">
        <v>0</v>
      </c>
      <c r="AV196">
        <v>0</v>
      </c>
      <c r="AW196">
        <v>0</v>
      </c>
      <c r="AX196">
        <v>1</v>
      </c>
      <c r="AY196">
        <v>10.5</v>
      </c>
      <c r="AZ196">
        <v>10.5</v>
      </c>
      <c r="BA196">
        <v>0</v>
      </c>
      <c r="BB196" t="s">
        <v>999</v>
      </c>
    </row>
    <row r="197" spans="1:65" x14ac:dyDescent="0.25">
      <c r="A197" t="s">
        <v>238</v>
      </c>
      <c r="B197" t="s">
        <v>128</v>
      </c>
      <c r="C197" s="1">
        <v>45739</v>
      </c>
      <c r="D197">
        <v>7.01</v>
      </c>
      <c r="E197">
        <v>0</v>
      </c>
      <c r="F197">
        <v>7</v>
      </c>
      <c r="G197">
        <v>45739.246631944443</v>
      </c>
      <c r="H197">
        <v>45739.584768518522</v>
      </c>
      <c r="I197" t="s">
        <v>142</v>
      </c>
      <c r="J197" t="s">
        <v>983</v>
      </c>
      <c r="K197" t="s">
        <v>984</v>
      </c>
      <c r="L197" t="s">
        <v>1946</v>
      </c>
      <c r="M197" t="s">
        <v>1042</v>
      </c>
      <c r="N197">
        <v>45730.467881944445</v>
      </c>
      <c r="O197">
        <v>45739.25</v>
      </c>
      <c r="P197">
        <v>45739.246631944443</v>
      </c>
      <c r="Q197">
        <v>45739.583333333336</v>
      </c>
      <c r="R197">
        <v>45739.584803240738</v>
      </c>
      <c r="S197" t="s">
        <v>984</v>
      </c>
      <c r="T197" t="s">
        <v>986</v>
      </c>
      <c r="U197">
        <v>8.1199999999999992</v>
      </c>
      <c r="V197">
        <v>8</v>
      </c>
      <c r="W197">
        <v>164.9</v>
      </c>
      <c r="X197">
        <v>142.88</v>
      </c>
      <c r="Y197">
        <v>77.14</v>
      </c>
      <c r="Z197">
        <v>4.07</v>
      </c>
      <c r="AA197">
        <v>0</v>
      </c>
      <c r="AB197" t="s">
        <v>984</v>
      </c>
      <c r="AC197">
        <v>0</v>
      </c>
      <c r="AD197">
        <v>0</v>
      </c>
      <c r="AE197">
        <v>0</v>
      </c>
      <c r="AF197">
        <v>0</v>
      </c>
      <c r="AG197" t="s">
        <v>984</v>
      </c>
      <c r="AH197" t="s">
        <v>1032</v>
      </c>
      <c r="AI197" t="s">
        <v>1032</v>
      </c>
      <c r="AJ197" t="s">
        <v>988</v>
      </c>
      <c r="AK197" t="s">
        <v>989</v>
      </c>
      <c r="AL197" t="s">
        <v>990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7</v>
      </c>
      <c r="AS197">
        <v>0</v>
      </c>
      <c r="AT197">
        <v>7.01</v>
      </c>
      <c r="AU197">
        <v>0</v>
      </c>
      <c r="AV197">
        <v>0</v>
      </c>
      <c r="AW197">
        <v>0</v>
      </c>
      <c r="AX197">
        <v>1</v>
      </c>
      <c r="AY197">
        <v>8</v>
      </c>
      <c r="AZ197">
        <v>8</v>
      </c>
      <c r="BA197">
        <v>0</v>
      </c>
      <c r="BB197" t="s">
        <v>999</v>
      </c>
    </row>
    <row r="198" spans="1:65" x14ac:dyDescent="0.25">
      <c r="A198" t="s">
        <v>190</v>
      </c>
      <c r="B198" t="s">
        <v>128</v>
      </c>
      <c r="C198" s="1">
        <v>45733</v>
      </c>
      <c r="D198">
        <v>9.7200000000000006</v>
      </c>
      <c r="E198">
        <v>0</v>
      </c>
      <c r="F198">
        <v>20</v>
      </c>
      <c r="G198">
        <v>45733.250057870369</v>
      </c>
      <c r="H198">
        <v>45733.686793981484</v>
      </c>
      <c r="I198" t="s">
        <v>190</v>
      </c>
      <c r="J198" t="s">
        <v>983</v>
      </c>
      <c r="K198" t="s">
        <v>984</v>
      </c>
      <c r="L198" t="s">
        <v>1947</v>
      </c>
      <c r="M198" t="s">
        <v>1130</v>
      </c>
      <c r="N198">
        <v>45726.390752314815</v>
      </c>
      <c r="O198">
        <v>45733.25</v>
      </c>
      <c r="P198">
        <v>45733.250057870369</v>
      </c>
      <c r="Q198">
        <v>45733.6875</v>
      </c>
      <c r="R198">
        <v>45733.688969907409</v>
      </c>
      <c r="S198" t="s">
        <v>984</v>
      </c>
      <c r="T198" t="s">
        <v>986</v>
      </c>
      <c r="U198">
        <v>10.53</v>
      </c>
      <c r="V198">
        <v>10.5</v>
      </c>
      <c r="W198">
        <v>160.88</v>
      </c>
      <c r="X198">
        <v>149.85</v>
      </c>
      <c r="Y198">
        <v>52.54</v>
      </c>
      <c r="Z198">
        <v>4.68</v>
      </c>
      <c r="AA198">
        <v>0</v>
      </c>
      <c r="AB198" t="s">
        <v>984</v>
      </c>
      <c r="AC198">
        <v>0</v>
      </c>
      <c r="AD198">
        <v>0</v>
      </c>
      <c r="AE198">
        <v>0</v>
      </c>
      <c r="AF198">
        <v>0</v>
      </c>
      <c r="AG198" t="s">
        <v>984</v>
      </c>
      <c r="AH198" t="s">
        <v>1016</v>
      </c>
      <c r="AI198" t="s">
        <v>1016</v>
      </c>
      <c r="AJ198" t="s">
        <v>988</v>
      </c>
      <c r="AK198" t="s">
        <v>989</v>
      </c>
      <c r="AL198" t="s">
        <v>990</v>
      </c>
      <c r="AM198">
        <v>0</v>
      </c>
      <c r="AN198">
        <v>3</v>
      </c>
      <c r="AO198">
        <v>0</v>
      </c>
      <c r="AP198">
        <v>0</v>
      </c>
      <c r="AQ198">
        <v>0</v>
      </c>
      <c r="AR198">
        <v>17</v>
      </c>
      <c r="AS198">
        <v>0</v>
      </c>
      <c r="AT198">
        <v>9.7200000000000006</v>
      </c>
      <c r="AU198">
        <v>0</v>
      </c>
      <c r="AV198">
        <v>0</v>
      </c>
      <c r="AW198">
        <v>0</v>
      </c>
      <c r="AX198">
        <v>1</v>
      </c>
      <c r="AY198">
        <v>10.5</v>
      </c>
      <c r="AZ198">
        <v>10.5</v>
      </c>
      <c r="BA198">
        <v>0</v>
      </c>
      <c r="BB198" t="s">
        <v>1127</v>
      </c>
    </row>
    <row r="199" spans="1:65" x14ac:dyDescent="0.25">
      <c r="A199" t="s">
        <v>190</v>
      </c>
      <c r="B199" t="s">
        <v>128</v>
      </c>
      <c r="C199" s="1">
        <v>45737</v>
      </c>
      <c r="D199">
        <v>9.34</v>
      </c>
      <c r="E199">
        <v>0</v>
      </c>
      <c r="F199">
        <v>10</v>
      </c>
      <c r="G199">
        <v>45737.227986111109</v>
      </c>
      <c r="H199">
        <v>45737.668067129627</v>
      </c>
      <c r="I199" t="s">
        <v>190</v>
      </c>
      <c r="J199" t="s">
        <v>983</v>
      </c>
      <c r="K199" t="s">
        <v>984</v>
      </c>
      <c r="L199" t="s">
        <v>1948</v>
      </c>
      <c r="M199" t="s">
        <v>1130</v>
      </c>
      <c r="N199">
        <v>45729.473321759258</v>
      </c>
      <c r="O199">
        <v>45737.229166666664</v>
      </c>
      <c r="P199">
        <v>45737.227986111109</v>
      </c>
      <c r="Q199">
        <v>45737.666666666664</v>
      </c>
      <c r="R199">
        <v>45737.668113425927</v>
      </c>
      <c r="S199" t="s">
        <v>984</v>
      </c>
      <c r="T199" t="s">
        <v>986</v>
      </c>
      <c r="U199">
        <v>10.56</v>
      </c>
      <c r="V199">
        <v>10.5</v>
      </c>
      <c r="W199">
        <v>216.92</v>
      </c>
      <c r="X199">
        <v>170.64</v>
      </c>
      <c r="Y199">
        <v>103.91</v>
      </c>
      <c r="Z199">
        <v>6.92</v>
      </c>
      <c r="AA199">
        <v>0</v>
      </c>
      <c r="AB199" t="s">
        <v>984</v>
      </c>
      <c r="AC199">
        <v>0</v>
      </c>
      <c r="AD199">
        <v>0</v>
      </c>
      <c r="AE199">
        <v>0</v>
      </c>
      <c r="AF199">
        <v>0</v>
      </c>
      <c r="AG199" t="s">
        <v>984</v>
      </c>
      <c r="AH199" t="s">
        <v>1016</v>
      </c>
      <c r="AI199" t="s">
        <v>1016</v>
      </c>
      <c r="AJ199" t="s">
        <v>988</v>
      </c>
      <c r="AK199" t="s">
        <v>989</v>
      </c>
      <c r="AL199" t="s">
        <v>990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10</v>
      </c>
      <c r="AS199">
        <v>0</v>
      </c>
      <c r="AT199">
        <v>9.34</v>
      </c>
      <c r="AU199">
        <v>0</v>
      </c>
      <c r="AV199">
        <v>0</v>
      </c>
      <c r="AW199">
        <v>0</v>
      </c>
      <c r="AX199">
        <v>1</v>
      </c>
      <c r="AY199">
        <v>10.5</v>
      </c>
      <c r="AZ199">
        <v>10.5</v>
      </c>
      <c r="BA199">
        <v>0</v>
      </c>
      <c r="BB199" t="s">
        <v>1127</v>
      </c>
      <c r="BI199">
        <v>9.4991666666666674</v>
      </c>
      <c r="BJ199">
        <f>BI199*87%</f>
        <v>8.2642750000000014</v>
      </c>
      <c r="BK199">
        <v>8.4</v>
      </c>
      <c r="BL199">
        <f>BJ199-BK199</f>
        <v>-0.13572499999999899</v>
      </c>
      <c r="BM199">
        <f>IF(BK199&gt;BJ199,0,BJ199-BK199)</f>
        <v>0</v>
      </c>
    </row>
    <row r="200" spans="1:65" x14ac:dyDescent="0.25">
      <c r="A200" t="s">
        <v>138</v>
      </c>
      <c r="B200" t="s">
        <v>128</v>
      </c>
      <c r="C200" s="1">
        <v>45733</v>
      </c>
      <c r="D200">
        <v>10.35</v>
      </c>
      <c r="E200">
        <v>0</v>
      </c>
      <c r="F200">
        <v>14</v>
      </c>
      <c r="G200">
        <v>45733.196967592594</v>
      </c>
      <c r="H200">
        <v>45733.64502314815</v>
      </c>
      <c r="I200" t="s">
        <v>139</v>
      </c>
      <c r="J200" t="s">
        <v>983</v>
      </c>
      <c r="K200" t="s">
        <v>984</v>
      </c>
      <c r="L200" t="s">
        <v>1949</v>
      </c>
      <c r="M200" t="s">
        <v>1001</v>
      </c>
      <c r="N200">
        <v>45726.390740740739</v>
      </c>
      <c r="O200">
        <v>45733.197916666664</v>
      </c>
      <c r="P200">
        <v>45733.196967592594</v>
      </c>
      <c r="Q200">
        <v>45733.635416666664</v>
      </c>
      <c r="R200">
        <v>45733.645046296297</v>
      </c>
      <c r="S200" t="s">
        <v>984</v>
      </c>
      <c r="T200" t="s">
        <v>986</v>
      </c>
      <c r="U200">
        <v>10.75</v>
      </c>
      <c r="V200">
        <v>10.5</v>
      </c>
      <c r="W200">
        <v>390.71</v>
      </c>
      <c r="X200">
        <v>377.96</v>
      </c>
      <c r="Y200">
        <v>136.71</v>
      </c>
      <c r="Z200">
        <v>4.8099999999999996</v>
      </c>
      <c r="AA200">
        <v>0</v>
      </c>
      <c r="AB200" t="s">
        <v>984</v>
      </c>
      <c r="AC200">
        <v>0</v>
      </c>
      <c r="AD200">
        <v>0</v>
      </c>
      <c r="AE200">
        <v>0</v>
      </c>
      <c r="AF200">
        <v>0</v>
      </c>
      <c r="AG200" t="s">
        <v>984</v>
      </c>
      <c r="AH200" t="s">
        <v>1002</v>
      </c>
      <c r="AI200" t="s">
        <v>1002</v>
      </c>
      <c r="AJ200" t="s">
        <v>988</v>
      </c>
      <c r="AK200" t="s">
        <v>989</v>
      </c>
      <c r="AL200" t="s">
        <v>990</v>
      </c>
      <c r="AM200">
        <v>0</v>
      </c>
      <c r="AN200">
        <v>2</v>
      </c>
      <c r="AO200">
        <v>0</v>
      </c>
      <c r="AP200">
        <v>0</v>
      </c>
      <c r="AQ200">
        <v>0</v>
      </c>
      <c r="AR200">
        <v>12</v>
      </c>
      <c r="AS200">
        <v>0</v>
      </c>
      <c r="AT200">
        <v>10.35</v>
      </c>
      <c r="AU200">
        <v>0</v>
      </c>
      <c r="AV200">
        <v>0</v>
      </c>
      <c r="AW200">
        <v>0</v>
      </c>
      <c r="AX200">
        <v>1</v>
      </c>
      <c r="AY200">
        <v>10.5</v>
      </c>
      <c r="AZ200">
        <v>10.5</v>
      </c>
      <c r="BA200">
        <v>0</v>
      </c>
      <c r="BB200" t="s">
        <v>1003</v>
      </c>
      <c r="BI200">
        <v>9.5</v>
      </c>
      <c r="BJ200">
        <f t="shared" ref="BJ200:BJ203" si="0">BI200*87%</f>
        <v>8.2650000000000006</v>
      </c>
      <c r="BK200">
        <v>8.81</v>
      </c>
      <c r="BL200">
        <f t="shared" ref="BL200:BL203" si="1">BJ200-BK200</f>
        <v>-0.54499999999999993</v>
      </c>
      <c r="BM200">
        <f t="shared" ref="BM200:BM203" si="2">IF(BK200&gt;BJ200,0,BJ200-BK200)</f>
        <v>0</v>
      </c>
    </row>
    <row r="201" spans="1:65" x14ac:dyDescent="0.25">
      <c r="A201" t="s">
        <v>138</v>
      </c>
      <c r="B201" t="s">
        <v>128</v>
      </c>
      <c r="C201" s="1">
        <v>45734</v>
      </c>
      <c r="D201">
        <v>10.17</v>
      </c>
      <c r="E201">
        <v>0</v>
      </c>
      <c r="F201">
        <v>12</v>
      </c>
      <c r="G201">
        <v>45734.197523148148</v>
      </c>
      <c r="H201">
        <v>45734.636932870373</v>
      </c>
      <c r="I201" t="s">
        <v>139</v>
      </c>
      <c r="J201" t="s">
        <v>983</v>
      </c>
      <c r="K201" t="s">
        <v>984</v>
      </c>
      <c r="L201" t="s">
        <v>1950</v>
      </c>
      <c r="M201" t="s">
        <v>1001</v>
      </c>
      <c r="N201">
        <v>45726.548113425924</v>
      </c>
      <c r="O201">
        <v>45734.197916666664</v>
      </c>
      <c r="P201">
        <v>45734.197523148148</v>
      </c>
      <c r="Q201">
        <v>45734.635416666664</v>
      </c>
      <c r="R201">
        <v>45734.636932870373</v>
      </c>
      <c r="S201" t="s">
        <v>984</v>
      </c>
      <c r="T201" t="s">
        <v>986</v>
      </c>
      <c r="U201">
        <v>10.55</v>
      </c>
      <c r="V201">
        <v>10.5</v>
      </c>
      <c r="W201">
        <v>270.29000000000002</v>
      </c>
      <c r="X201">
        <v>260.08999999999997</v>
      </c>
      <c r="Y201">
        <v>111.69</v>
      </c>
      <c r="Z201">
        <v>5.63</v>
      </c>
      <c r="AA201">
        <v>0.05</v>
      </c>
      <c r="AB201" t="s">
        <v>984</v>
      </c>
      <c r="AC201">
        <v>0</v>
      </c>
      <c r="AD201">
        <v>0</v>
      </c>
      <c r="AE201">
        <v>0</v>
      </c>
      <c r="AF201">
        <v>0</v>
      </c>
      <c r="AG201" t="s">
        <v>984</v>
      </c>
      <c r="AH201" t="s">
        <v>1002</v>
      </c>
      <c r="AI201" t="s">
        <v>1002</v>
      </c>
      <c r="AJ201" t="s">
        <v>988</v>
      </c>
      <c r="AK201" t="s">
        <v>989</v>
      </c>
      <c r="AL201" t="s">
        <v>990</v>
      </c>
      <c r="AM201">
        <v>0</v>
      </c>
      <c r="AN201">
        <v>3</v>
      </c>
      <c r="AO201">
        <v>0</v>
      </c>
      <c r="AP201">
        <v>0</v>
      </c>
      <c r="AQ201">
        <v>0</v>
      </c>
      <c r="AR201">
        <v>9</v>
      </c>
      <c r="AS201">
        <v>0</v>
      </c>
      <c r="AT201">
        <v>10.17</v>
      </c>
      <c r="AU201">
        <v>0</v>
      </c>
      <c r="AV201">
        <v>0</v>
      </c>
      <c r="AW201">
        <v>0</v>
      </c>
      <c r="AX201">
        <v>1</v>
      </c>
      <c r="AY201">
        <v>10.5</v>
      </c>
      <c r="AZ201">
        <v>10.5</v>
      </c>
      <c r="BA201">
        <v>0</v>
      </c>
      <c r="BB201" t="s">
        <v>1003</v>
      </c>
      <c r="BI201">
        <v>9.5</v>
      </c>
      <c r="BJ201">
        <f t="shared" si="0"/>
        <v>8.2650000000000006</v>
      </c>
      <c r="BK201">
        <v>6.4</v>
      </c>
      <c r="BL201">
        <f t="shared" si="1"/>
        <v>1.8650000000000002</v>
      </c>
      <c r="BM201">
        <f t="shared" si="2"/>
        <v>1.8650000000000002</v>
      </c>
    </row>
    <row r="202" spans="1:65" x14ac:dyDescent="0.25">
      <c r="A202" t="s">
        <v>138</v>
      </c>
      <c r="B202" t="s">
        <v>128</v>
      </c>
      <c r="C202" s="1">
        <v>45735</v>
      </c>
      <c r="D202">
        <v>8.64</v>
      </c>
      <c r="E202">
        <v>0</v>
      </c>
      <c r="F202">
        <v>5</v>
      </c>
      <c r="G202">
        <v>45735.197488425925</v>
      </c>
      <c r="H202">
        <v>45735.700787037036</v>
      </c>
      <c r="I202" t="s">
        <v>139</v>
      </c>
      <c r="J202" t="s">
        <v>983</v>
      </c>
      <c r="K202" t="s">
        <v>984</v>
      </c>
      <c r="L202" t="s">
        <v>1951</v>
      </c>
      <c r="M202" t="s">
        <v>1001</v>
      </c>
      <c r="N202">
        <v>45727.463171296295</v>
      </c>
      <c r="O202">
        <v>45735.197916666664</v>
      </c>
      <c r="P202">
        <v>45735.197488425925</v>
      </c>
      <c r="Q202">
        <v>45735.635416666664</v>
      </c>
      <c r="R202">
        <v>45735.700798611113</v>
      </c>
      <c r="S202" t="s">
        <v>984</v>
      </c>
      <c r="T202" t="s">
        <v>986</v>
      </c>
      <c r="U202">
        <v>12.08</v>
      </c>
      <c r="V202">
        <v>10.5</v>
      </c>
      <c r="W202">
        <v>223.54</v>
      </c>
      <c r="X202">
        <v>174.62</v>
      </c>
      <c r="Y202">
        <v>109.31</v>
      </c>
      <c r="Z202">
        <v>7.92</v>
      </c>
      <c r="AA202">
        <v>10.220000000000001</v>
      </c>
      <c r="AB202" t="s">
        <v>1128</v>
      </c>
      <c r="AC202">
        <v>0</v>
      </c>
      <c r="AD202">
        <v>0</v>
      </c>
      <c r="AE202">
        <v>0</v>
      </c>
      <c r="AF202">
        <v>0</v>
      </c>
      <c r="AG202" t="s">
        <v>984</v>
      </c>
      <c r="AH202" t="s">
        <v>1002</v>
      </c>
      <c r="AI202" t="s">
        <v>1002</v>
      </c>
      <c r="AJ202" t="s">
        <v>988</v>
      </c>
      <c r="AK202" t="s">
        <v>989</v>
      </c>
      <c r="AL202" t="s">
        <v>990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5</v>
      </c>
      <c r="AS202">
        <v>0</v>
      </c>
      <c r="AT202">
        <v>8.64</v>
      </c>
      <c r="AU202">
        <v>0</v>
      </c>
      <c r="AV202">
        <v>0</v>
      </c>
      <c r="AW202">
        <v>0</v>
      </c>
      <c r="AX202">
        <v>1</v>
      </c>
      <c r="AY202">
        <v>10.5</v>
      </c>
      <c r="AZ202">
        <v>10.5</v>
      </c>
      <c r="BA202">
        <v>0</v>
      </c>
      <c r="BB202" t="s">
        <v>1003</v>
      </c>
      <c r="BI202">
        <v>10</v>
      </c>
      <c r="BJ202">
        <f t="shared" si="0"/>
        <v>8.6999999999999993</v>
      </c>
      <c r="BK202">
        <v>8.25</v>
      </c>
      <c r="BL202">
        <f t="shared" si="1"/>
        <v>0.44999999999999929</v>
      </c>
      <c r="BM202">
        <f t="shared" si="2"/>
        <v>0.44999999999999929</v>
      </c>
    </row>
    <row r="203" spans="1:65" x14ac:dyDescent="0.25">
      <c r="A203" t="s">
        <v>138</v>
      </c>
      <c r="B203" t="s">
        <v>128</v>
      </c>
      <c r="C203" s="1">
        <v>45736</v>
      </c>
      <c r="D203">
        <v>4.07</v>
      </c>
      <c r="E203">
        <v>0</v>
      </c>
      <c r="F203">
        <v>4</v>
      </c>
      <c r="G203">
        <v>45736.37400462963</v>
      </c>
      <c r="H203">
        <v>45736.584733796299</v>
      </c>
      <c r="I203" t="s">
        <v>139</v>
      </c>
      <c r="J203" t="s">
        <v>983</v>
      </c>
      <c r="K203" t="s">
        <v>984</v>
      </c>
      <c r="L203" t="s">
        <v>1952</v>
      </c>
      <c r="M203" t="s">
        <v>1001</v>
      </c>
      <c r="N203">
        <v>45727.426493055558</v>
      </c>
      <c r="O203">
        <v>45736.375</v>
      </c>
      <c r="P203">
        <v>45736.37400462963</v>
      </c>
      <c r="Q203">
        <v>45736.583333333336</v>
      </c>
      <c r="R203">
        <v>45736.584791666668</v>
      </c>
      <c r="S203" t="s">
        <v>984</v>
      </c>
      <c r="T203" t="s">
        <v>986</v>
      </c>
      <c r="U203">
        <v>5.0599999999999996</v>
      </c>
      <c r="V203">
        <v>5</v>
      </c>
      <c r="W203">
        <v>132.29</v>
      </c>
      <c r="X203">
        <v>97.39</v>
      </c>
      <c r="Y203">
        <v>67.8</v>
      </c>
      <c r="Z203">
        <v>3.4</v>
      </c>
      <c r="AA203">
        <v>20.399999999999999</v>
      </c>
      <c r="AB203" t="s">
        <v>1953</v>
      </c>
      <c r="AC203">
        <v>0</v>
      </c>
      <c r="AD203">
        <v>0</v>
      </c>
      <c r="AE203">
        <v>0</v>
      </c>
      <c r="AF203">
        <v>0</v>
      </c>
      <c r="AG203" t="s">
        <v>984</v>
      </c>
      <c r="AH203" t="s">
        <v>1002</v>
      </c>
      <c r="AI203" t="s">
        <v>1002</v>
      </c>
      <c r="AJ203" t="s">
        <v>988</v>
      </c>
      <c r="AK203" t="s">
        <v>989</v>
      </c>
      <c r="AL203" t="s">
        <v>990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4</v>
      </c>
      <c r="AS203">
        <v>0</v>
      </c>
      <c r="AT203">
        <v>4.07</v>
      </c>
      <c r="AU203">
        <v>0</v>
      </c>
      <c r="AV203">
        <v>0</v>
      </c>
      <c r="AW203">
        <v>0</v>
      </c>
      <c r="AX203">
        <v>1</v>
      </c>
      <c r="AY203">
        <v>5</v>
      </c>
      <c r="AZ203">
        <v>5</v>
      </c>
      <c r="BA203">
        <v>0</v>
      </c>
      <c r="BB203" t="s">
        <v>1003</v>
      </c>
      <c r="BI203">
        <v>10</v>
      </c>
      <c r="BJ203">
        <f t="shared" si="0"/>
        <v>8.6999999999999993</v>
      </c>
      <c r="BK203">
        <v>6.57</v>
      </c>
      <c r="BL203">
        <f t="shared" si="1"/>
        <v>2.129999999999999</v>
      </c>
      <c r="BM203">
        <f t="shared" si="2"/>
        <v>2.129999999999999</v>
      </c>
    </row>
    <row r="204" spans="1:65" x14ac:dyDescent="0.25">
      <c r="A204" t="s">
        <v>140</v>
      </c>
      <c r="B204" t="s">
        <v>128</v>
      </c>
      <c r="C204" s="1">
        <v>45733</v>
      </c>
      <c r="D204">
        <v>8.09</v>
      </c>
      <c r="E204">
        <v>0</v>
      </c>
      <c r="F204">
        <v>12</v>
      </c>
      <c r="G204">
        <v>45733.372303240743</v>
      </c>
      <c r="H204">
        <v>45733.772372685184</v>
      </c>
      <c r="I204" t="s">
        <v>126</v>
      </c>
      <c r="J204" t="s">
        <v>983</v>
      </c>
      <c r="K204" t="s">
        <v>984</v>
      </c>
      <c r="L204" t="s">
        <v>1954</v>
      </c>
      <c r="M204" t="s">
        <v>1061</v>
      </c>
      <c r="N204">
        <v>45726.390787037039</v>
      </c>
      <c r="O204">
        <v>45733.375</v>
      </c>
      <c r="P204">
        <v>45733.372303240743</v>
      </c>
      <c r="Q204">
        <v>45733.770833333336</v>
      </c>
      <c r="R204">
        <v>45733.772372685184</v>
      </c>
      <c r="S204" t="s">
        <v>984</v>
      </c>
      <c r="T204" t="s">
        <v>986</v>
      </c>
      <c r="U204">
        <v>9.6</v>
      </c>
      <c r="V204">
        <v>9.5</v>
      </c>
      <c r="W204">
        <v>377.83</v>
      </c>
      <c r="X204">
        <v>324.27999999999997</v>
      </c>
      <c r="Y204">
        <v>101.9</v>
      </c>
      <c r="Z204">
        <v>3.74</v>
      </c>
      <c r="AA204">
        <v>0</v>
      </c>
      <c r="AB204" t="s">
        <v>984</v>
      </c>
      <c r="AC204">
        <v>0</v>
      </c>
      <c r="AD204">
        <v>0</v>
      </c>
      <c r="AE204">
        <v>0</v>
      </c>
      <c r="AF204">
        <v>0</v>
      </c>
      <c r="AG204" t="s">
        <v>984</v>
      </c>
      <c r="AH204" t="s">
        <v>1004</v>
      </c>
      <c r="AI204" t="s">
        <v>1004</v>
      </c>
      <c r="AJ204" t="s">
        <v>988</v>
      </c>
      <c r="AK204" t="s">
        <v>989</v>
      </c>
      <c r="AL204" t="s">
        <v>990</v>
      </c>
      <c r="AM204">
        <v>0</v>
      </c>
      <c r="AN204">
        <v>2</v>
      </c>
      <c r="AO204">
        <v>0</v>
      </c>
      <c r="AP204">
        <v>0</v>
      </c>
      <c r="AQ204">
        <v>0</v>
      </c>
      <c r="AR204">
        <v>10</v>
      </c>
      <c r="AS204">
        <v>0</v>
      </c>
      <c r="AT204">
        <v>8.09</v>
      </c>
      <c r="AU204">
        <v>0</v>
      </c>
      <c r="AV204">
        <v>0</v>
      </c>
      <c r="AW204">
        <v>0</v>
      </c>
      <c r="AX204">
        <v>1</v>
      </c>
      <c r="AY204">
        <v>9.5</v>
      </c>
      <c r="AZ204">
        <v>9.5</v>
      </c>
      <c r="BA204">
        <v>0</v>
      </c>
      <c r="BB204" t="s">
        <v>1005</v>
      </c>
      <c r="BC204">
        <v>5</v>
      </c>
      <c r="BD204">
        <v>45</v>
      </c>
      <c r="BE204">
        <v>40.94</v>
      </c>
      <c r="BF204">
        <v>4.0600000000000005</v>
      </c>
      <c r="BG204">
        <v>4.5488888888888885</v>
      </c>
    </row>
    <row r="205" spans="1:65" x14ac:dyDescent="0.25">
      <c r="A205" t="s">
        <v>140</v>
      </c>
      <c r="B205" t="s">
        <v>128</v>
      </c>
      <c r="C205" s="1">
        <v>45734</v>
      </c>
      <c r="D205">
        <v>9.36</v>
      </c>
      <c r="E205">
        <v>0</v>
      </c>
      <c r="F205">
        <v>9</v>
      </c>
      <c r="G205">
        <v>45734.539953703701</v>
      </c>
      <c r="H205">
        <v>45734.959803240738</v>
      </c>
      <c r="I205" t="s">
        <v>126</v>
      </c>
      <c r="J205" t="s">
        <v>983</v>
      </c>
      <c r="K205" t="s">
        <v>984</v>
      </c>
      <c r="L205" t="s">
        <v>1955</v>
      </c>
      <c r="M205" t="s">
        <v>1026</v>
      </c>
      <c r="N205">
        <v>45726.548194444447</v>
      </c>
      <c r="O205">
        <v>45734.541666666664</v>
      </c>
      <c r="P205">
        <v>45734.539953703701</v>
      </c>
      <c r="Q205">
        <v>45734.958333333336</v>
      </c>
      <c r="R205">
        <v>45734.959803240738</v>
      </c>
      <c r="S205" t="s">
        <v>984</v>
      </c>
      <c r="T205" t="s">
        <v>986</v>
      </c>
      <c r="U205">
        <v>10.08</v>
      </c>
      <c r="V205">
        <v>10</v>
      </c>
      <c r="W205">
        <v>266.95999999999998</v>
      </c>
      <c r="X205">
        <v>228.42</v>
      </c>
      <c r="Y205">
        <v>179.04</v>
      </c>
      <c r="Z205">
        <v>7.39</v>
      </c>
      <c r="AA205">
        <v>0</v>
      </c>
      <c r="AB205" t="s">
        <v>984</v>
      </c>
      <c r="AC205">
        <v>0</v>
      </c>
      <c r="AD205">
        <v>0</v>
      </c>
      <c r="AE205">
        <v>0</v>
      </c>
      <c r="AF205">
        <v>0</v>
      </c>
      <c r="AG205" t="s">
        <v>984</v>
      </c>
      <c r="AH205" t="s">
        <v>1004</v>
      </c>
      <c r="AI205" t="s">
        <v>1004</v>
      </c>
      <c r="AJ205" t="s">
        <v>988</v>
      </c>
      <c r="AK205" t="s">
        <v>989</v>
      </c>
      <c r="AL205" t="s">
        <v>990</v>
      </c>
      <c r="AM205">
        <v>0</v>
      </c>
      <c r="AN205">
        <v>3</v>
      </c>
      <c r="AO205">
        <v>0</v>
      </c>
      <c r="AP205">
        <v>0</v>
      </c>
      <c r="AQ205">
        <v>0</v>
      </c>
      <c r="AR205">
        <v>6</v>
      </c>
      <c r="AS205">
        <v>0</v>
      </c>
      <c r="AT205">
        <v>9.36</v>
      </c>
      <c r="AU205">
        <v>0</v>
      </c>
      <c r="AV205">
        <v>0</v>
      </c>
      <c r="AW205">
        <v>0</v>
      </c>
      <c r="AX205">
        <v>1</v>
      </c>
      <c r="AY205">
        <v>10</v>
      </c>
      <c r="AZ205">
        <v>10</v>
      </c>
      <c r="BA205">
        <v>0</v>
      </c>
      <c r="BB205" t="s">
        <v>1005</v>
      </c>
      <c r="BC205">
        <v>5</v>
      </c>
      <c r="BD205">
        <v>45</v>
      </c>
      <c r="BE205">
        <v>40.94</v>
      </c>
      <c r="BF205">
        <v>4.0600000000000005</v>
      </c>
      <c r="BG205">
        <v>4.5488888888888885</v>
      </c>
    </row>
    <row r="206" spans="1:65" x14ac:dyDescent="0.25">
      <c r="A206" t="s">
        <v>140</v>
      </c>
      <c r="B206" t="s">
        <v>128</v>
      </c>
      <c r="C206" s="1">
        <v>45735</v>
      </c>
      <c r="D206">
        <v>7.47</v>
      </c>
      <c r="E206">
        <v>0</v>
      </c>
      <c r="F206">
        <v>10</v>
      </c>
      <c r="G206">
        <v>45735.538275462961</v>
      </c>
      <c r="H206">
        <v>45735.959861111114</v>
      </c>
      <c r="I206" t="s">
        <v>126</v>
      </c>
      <c r="J206" t="s">
        <v>983</v>
      </c>
      <c r="K206" t="s">
        <v>984</v>
      </c>
      <c r="L206" t="s">
        <v>1956</v>
      </c>
      <c r="M206" t="s">
        <v>1026</v>
      </c>
      <c r="N206">
        <v>45727.463182870371</v>
      </c>
      <c r="O206">
        <v>45735.541666666664</v>
      </c>
      <c r="P206">
        <v>45735.538287037038</v>
      </c>
      <c r="Q206">
        <v>45735.958333333336</v>
      </c>
      <c r="R206">
        <v>45735.959872685184</v>
      </c>
      <c r="S206" t="s">
        <v>984</v>
      </c>
      <c r="T206" t="s">
        <v>986</v>
      </c>
      <c r="U206">
        <v>10.119999999999999</v>
      </c>
      <c r="V206">
        <v>10</v>
      </c>
      <c r="W206">
        <v>272.11</v>
      </c>
      <c r="X206">
        <v>237.56</v>
      </c>
      <c r="Y206">
        <v>94.75</v>
      </c>
      <c r="Z206">
        <v>5.37</v>
      </c>
      <c r="AA206">
        <v>0</v>
      </c>
      <c r="AB206" t="s">
        <v>984</v>
      </c>
      <c r="AC206">
        <v>0</v>
      </c>
      <c r="AD206">
        <v>0</v>
      </c>
      <c r="AE206">
        <v>0</v>
      </c>
      <c r="AF206">
        <v>0</v>
      </c>
      <c r="AG206" t="s">
        <v>984</v>
      </c>
      <c r="AH206" t="s">
        <v>1004</v>
      </c>
      <c r="AI206" t="s">
        <v>1004</v>
      </c>
      <c r="AJ206" t="s">
        <v>988</v>
      </c>
      <c r="AK206" t="s">
        <v>989</v>
      </c>
      <c r="AL206" t="s">
        <v>990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10</v>
      </c>
      <c r="AS206">
        <v>0</v>
      </c>
      <c r="AT206">
        <v>7.47</v>
      </c>
      <c r="AU206">
        <v>0</v>
      </c>
      <c r="AV206">
        <v>0</v>
      </c>
      <c r="AW206">
        <v>0</v>
      </c>
      <c r="AX206">
        <v>1</v>
      </c>
      <c r="AY206">
        <v>10</v>
      </c>
      <c r="AZ206">
        <v>10</v>
      </c>
      <c r="BA206">
        <v>0</v>
      </c>
      <c r="BB206" t="s">
        <v>1005</v>
      </c>
      <c r="BC206">
        <v>5</v>
      </c>
      <c r="BD206">
        <v>45</v>
      </c>
      <c r="BE206">
        <v>40.94</v>
      </c>
      <c r="BF206">
        <v>4.0600000000000005</v>
      </c>
      <c r="BG206">
        <v>4.5488888888888885</v>
      </c>
    </row>
    <row r="207" spans="1:65" x14ac:dyDescent="0.25">
      <c r="A207" t="s">
        <v>140</v>
      </c>
      <c r="B207" t="s">
        <v>128</v>
      </c>
      <c r="C207" s="1">
        <v>45736</v>
      </c>
      <c r="D207">
        <v>6.78</v>
      </c>
      <c r="E207">
        <v>0</v>
      </c>
      <c r="F207">
        <v>8</v>
      </c>
      <c r="G207">
        <v>45736.538321759261</v>
      </c>
      <c r="H207">
        <v>45736.959837962961</v>
      </c>
      <c r="I207" t="s">
        <v>126</v>
      </c>
      <c r="J207" t="s">
        <v>983</v>
      </c>
      <c r="K207" t="s">
        <v>984</v>
      </c>
      <c r="L207" t="s">
        <v>1957</v>
      </c>
      <c r="M207" t="s">
        <v>1082</v>
      </c>
      <c r="N207">
        <v>45727.426504629628</v>
      </c>
      <c r="O207">
        <v>45736.541666666664</v>
      </c>
      <c r="P207">
        <v>45736.538321759261</v>
      </c>
      <c r="Q207">
        <v>45736.958333333336</v>
      </c>
      <c r="R207">
        <v>45736.959872685184</v>
      </c>
      <c r="S207" t="s">
        <v>984</v>
      </c>
      <c r="T207" t="s">
        <v>986</v>
      </c>
      <c r="U207">
        <v>10.119999999999999</v>
      </c>
      <c r="V207">
        <v>10</v>
      </c>
      <c r="W207">
        <v>226.88</v>
      </c>
      <c r="X207">
        <v>158.30000000000001</v>
      </c>
      <c r="Y207">
        <v>133.38999999999999</v>
      </c>
      <c r="Z207">
        <v>7.25</v>
      </c>
      <c r="AA207">
        <v>0</v>
      </c>
      <c r="AB207" t="s">
        <v>984</v>
      </c>
      <c r="AC207">
        <v>0</v>
      </c>
      <c r="AD207">
        <v>0</v>
      </c>
      <c r="AE207">
        <v>0</v>
      </c>
      <c r="AF207">
        <v>0</v>
      </c>
      <c r="AG207" t="s">
        <v>984</v>
      </c>
      <c r="AH207" t="s">
        <v>1004</v>
      </c>
      <c r="AI207" t="s">
        <v>1004</v>
      </c>
      <c r="AJ207" t="s">
        <v>988</v>
      </c>
      <c r="AK207" t="s">
        <v>989</v>
      </c>
      <c r="AL207" t="s">
        <v>990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8</v>
      </c>
      <c r="AS207">
        <v>0</v>
      </c>
      <c r="AT207">
        <v>6.78</v>
      </c>
      <c r="AU207">
        <v>0</v>
      </c>
      <c r="AV207">
        <v>0</v>
      </c>
      <c r="AW207">
        <v>0</v>
      </c>
      <c r="AX207">
        <v>1</v>
      </c>
      <c r="AY207">
        <v>10</v>
      </c>
      <c r="AZ207">
        <v>10</v>
      </c>
      <c r="BA207">
        <v>0</v>
      </c>
      <c r="BB207" t="s">
        <v>1005</v>
      </c>
      <c r="BC207">
        <v>5</v>
      </c>
      <c r="BD207">
        <v>45</v>
      </c>
      <c r="BE207">
        <v>40.94</v>
      </c>
      <c r="BF207">
        <v>4.0600000000000005</v>
      </c>
      <c r="BG207">
        <v>4.5488888888888885</v>
      </c>
    </row>
    <row r="208" spans="1:65" x14ac:dyDescent="0.25">
      <c r="A208" t="s">
        <v>140</v>
      </c>
      <c r="B208" t="s">
        <v>128</v>
      </c>
      <c r="C208" s="1">
        <v>45737</v>
      </c>
      <c r="D208">
        <v>9.24</v>
      </c>
      <c r="E208">
        <v>0</v>
      </c>
      <c r="F208">
        <v>13</v>
      </c>
      <c r="G208">
        <v>45737.580069444448</v>
      </c>
      <c r="H208">
        <v>45738.002800925926</v>
      </c>
      <c r="I208" t="s">
        <v>126</v>
      </c>
      <c r="J208" t="s">
        <v>983</v>
      </c>
      <c r="K208" t="s">
        <v>984</v>
      </c>
      <c r="L208" t="s">
        <v>1958</v>
      </c>
      <c r="M208" t="s">
        <v>1009</v>
      </c>
      <c r="N208">
        <v>45729.473773148151</v>
      </c>
      <c r="O208">
        <v>45737.583333333336</v>
      </c>
      <c r="P208">
        <v>45737.580069444448</v>
      </c>
      <c r="Q208">
        <v>45738</v>
      </c>
      <c r="R208">
        <v>45738.002812500003</v>
      </c>
      <c r="S208" t="s">
        <v>984</v>
      </c>
      <c r="T208" t="s">
        <v>986</v>
      </c>
      <c r="U208">
        <v>10.15</v>
      </c>
      <c r="V208">
        <v>10</v>
      </c>
      <c r="W208">
        <v>360.66</v>
      </c>
      <c r="X208">
        <v>333.04</v>
      </c>
      <c r="Y208">
        <v>112.26</v>
      </c>
      <c r="Z208">
        <v>4.76</v>
      </c>
      <c r="AA208">
        <v>0</v>
      </c>
      <c r="AB208" t="s">
        <v>984</v>
      </c>
      <c r="AC208">
        <v>0</v>
      </c>
      <c r="AD208">
        <v>0</v>
      </c>
      <c r="AE208">
        <v>0</v>
      </c>
      <c r="AF208">
        <v>0</v>
      </c>
      <c r="AG208" t="s">
        <v>984</v>
      </c>
      <c r="AH208" t="s">
        <v>1004</v>
      </c>
      <c r="AI208" t="s">
        <v>1004</v>
      </c>
      <c r="AJ208" t="s">
        <v>988</v>
      </c>
      <c r="AK208" t="s">
        <v>989</v>
      </c>
      <c r="AL208" t="s">
        <v>990</v>
      </c>
      <c r="AM208">
        <v>0</v>
      </c>
      <c r="AN208">
        <v>1</v>
      </c>
      <c r="AO208">
        <v>0</v>
      </c>
      <c r="AP208">
        <v>0</v>
      </c>
      <c r="AQ208">
        <v>0</v>
      </c>
      <c r="AR208">
        <v>12</v>
      </c>
      <c r="AS208">
        <v>0</v>
      </c>
      <c r="AT208">
        <v>9.24</v>
      </c>
      <c r="AU208">
        <v>0</v>
      </c>
      <c r="AV208">
        <v>0</v>
      </c>
      <c r="AW208">
        <v>0</v>
      </c>
      <c r="AX208">
        <v>1</v>
      </c>
      <c r="AY208">
        <v>10</v>
      </c>
      <c r="AZ208">
        <v>10</v>
      </c>
      <c r="BA208">
        <v>0</v>
      </c>
      <c r="BB208" t="s">
        <v>1005</v>
      </c>
      <c r="BC208">
        <v>5</v>
      </c>
      <c r="BD208">
        <v>45</v>
      </c>
      <c r="BE208">
        <v>40.94</v>
      </c>
      <c r="BF208">
        <v>4.0600000000000005</v>
      </c>
      <c r="BG208">
        <v>4.5488888888888885</v>
      </c>
    </row>
    <row r="209" spans="1:59" x14ac:dyDescent="0.25">
      <c r="A209" t="s">
        <v>140</v>
      </c>
      <c r="B209" t="s">
        <v>128</v>
      </c>
      <c r="C209" s="1">
        <v>45738</v>
      </c>
      <c r="D209">
        <v>8.44</v>
      </c>
      <c r="E209">
        <v>0</v>
      </c>
      <c r="F209">
        <v>10</v>
      </c>
      <c r="G209">
        <v>45738.623761574076</v>
      </c>
      <c r="H209">
        <v>45739.001423611109</v>
      </c>
      <c r="I209" t="s">
        <v>126</v>
      </c>
      <c r="J209" t="s">
        <v>983</v>
      </c>
      <c r="K209" t="s">
        <v>984</v>
      </c>
      <c r="L209" t="s">
        <v>1959</v>
      </c>
      <c r="M209" t="s">
        <v>1082</v>
      </c>
      <c r="N209">
        <v>45730.463483796295</v>
      </c>
      <c r="O209">
        <v>45738.625</v>
      </c>
      <c r="P209">
        <v>45738.623761574076</v>
      </c>
      <c r="Q209">
        <v>45739</v>
      </c>
      <c r="R209">
        <v>45739.001516203702</v>
      </c>
      <c r="S209" t="s">
        <v>984</v>
      </c>
      <c r="T209" t="s">
        <v>986</v>
      </c>
      <c r="U209">
        <v>9.07</v>
      </c>
      <c r="V209">
        <v>9</v>
      </c>
      <c r="W209">
        <v>228.94</v>
      </c>
      <c r="X209">
        <v>213.13</v>
      </c>
      <c r="Y209">
        <v>88.54</v>
      </c>
      <c r="Z209">
        <v>4.9800000000000004</v>
      </c>
      <c r="AA209">
        <v>2.77</v>
      </c>
      <c r="AB209" t="s">
        <v>984</v>
      </c>
      <c r="AC209">
        <v>0</v>
      </c>
      <c r="AD209">
        <v>0</v>
      </c>
      <c r="AE209">
        <v>0</v>
      </c>
      <c r="AF209">
        <v>0</v>
      </c>
      <c r="AG209" t="s">
        <v>984</v>
      </c>
      <c r="AH209" t="s">
        <v>1004</v>
      </c>
      <c r="AI209" t="s">
        <v>1004</v>
      </c>
      <c r="AJ209" t="s">
        <v>988</v>
      </c>
      <c r="AK209" t="s">
        <v>989</v>
      </c>
      <c r="AL209" t="s">
        <v>990</v>
      </c>
      <c r="AM209">
        <v>0</v>
      </c>
      <c r="AN209">
        <v>1</v>
      </c>
      <c r="AO209">
        <v>0</v>
      </c>
      <c r="AP209">
        <v>0</v>
      </c>
      <c r="AQ209">
        <v>0</v>
      </c>
      <c r="AR209">
        <v>9</v>
      </c>
      <c r="AS209">
        <v>0</v>
      </c>
      <c r="AT209">
        <v>8.44</v>
      </c>
      <c r="AU209">
        <v>0</v>
      </c>
      <c r="AV209">
        <v>0</v>
      </c>
      <c r="AW209">
        <v>0</v>
      </c>
      <c r="AX209">
        <v>1</v>
      </c>
      <c r="AY209">
        <v>9</v>
      </c>
      <c r="AZ209">
        <v>9</v>
      </c>
      <c r="BA209">
        <v>0</v>
      </c>
      <c r="BB209" t="s">
        <v>1005</v>
      </c>
      <c r="BC209">
        <v>5</v>
      </c>
      <c r="BD209">
        <v>45</v>
      </c>
      <c r="BE209">
        <v>40.94</v>
      </c>
      <c r="BF209">
        <v>4.0600000000000005</v>
      </c>
      <c r="BG209">
        <v>4.5488888888888885</v>
      </c>
    </row>
    <row r="210" spans="1:59" x14ac:dyDescent="0.25">
      <c r="A210" t="s">
        <v>154</v>
      </c>
      <c r="B210" t="s">
        <v>128</v>
      </c>
      <c r="C210" s="1">
        <v>45733</v>
      </c>
      <c r="D210">
        <v>7.32</v>
      </c>
      <c r="E210">
        <v>0</v>
      </c>
      <c r="F210">
        <v>10</v>
      </c>
      <c r="G210">
        <v>45733.2890162037</v>
      </c>
      <c r="H210">
        <v>45733.647372685184</v>
      </c>
      <c r="I210" t="s">
        <v>130</v>
      </c>
      <c r="J210" t="s">
        <v>983</v>
      </c>
      <c r="K210" t="s">
        <v>984</v>
      </c>
      <c r="L210" t="s">
        <v>1960</v>
      </c>
      <c r="M210" t="s">
        <v>1056</v>
      </c>
      <c r="N210">
        <v>45726.390775462962</v>
      </c>
      <c r="O210">
        <v>45733.292361111111</v>
      </c>
      <c r="P210">
        <v>45733.289027777777</v>
      </c>
      <c r="Q210">
        <v>45733.645833333336</v>
      </c>
      <c r="R210">
        <v>45733.647407407407</v>
      </c>
      <c r="S210" t="s">
        <v>984</v>
      </c>
      <c r="T210" t="s">
        <v>986</v>
      </c>
      <c r="U210">
        <v>8.6</v>
      </c>
      <c r="V210">
        <v>8.48</v>
      </c>
      <c r="W210">
        <v>240.46</v>
      </c>
      <c r="X210">
        <v>173.29</v>
      </c>
      <c r="Y210">
        <v>94.19</v>
      </c>
      <c r="Z210">
        <v>3.35</v>
      </c>
      <c r="AA210">
        <v>0</v>
      </c>
      <c r="AB210" t="s">
        <v>984</v>
      </c>
      <c r="AC210">
        <v>0</v>
      </c>
      <c r="AD210">
        <v>0</v>
      </c>
      <c r="AE210">
        <v>0</v>
      </c>
      <c r="AF210">
        <v>0</v>
      </c>
      <c r="AG210" t="s">
        <v>984</v>
      </c>
      <c r="AH210" t="s">
        <v>1013</v>
      </c>
      <c r="AI210" t="s">
        <v>1013</v>
      </c>
      <c r="AJ210" t="s">
        <v>988</v>
      </c>
      <c r="AK210" t="s">
        <v>989</v>
      </c>
      <c r="AL210" t="s">
        <v>990</v>
      </c>
      <c r="AM210">
        <v>0</v>
      </c>
      <c r="AN210">
        <v>1</v>
      </c>
      <c r="AO210">
        <v>0</v>
      </c>
      <c r="AP210">
        <v>0</v>
      </c>
      <c r="AQ210">
        <v>0</v>
      </c>
      <c r="AR210">
        <v>9</v>
      </c>
      <c r="AS210">
        <v>0</v>
      </c>
      <c r="AT210">
        <v>7.32</v>
      </c>
      <c r="AU210">
        <v>0</v>
      </c>
      <c r="AV210">
        <v>0</v>
      </c>
      <c r="AW210">
        <v>0</v>
      </c>
      <c r="AX210">
        <v>1</v>
      </c>
      <c r="AY210">
        <v>8.48</v>
      </c>
      <c r="AZ210">
        <v>8.48</v>
      </c>
      <c r="BA210">
        <v>0</v>
      </c>
      <c r="BB210" t="s">
        <v>1014</v>
      </c>
      <c r="BC210">
        <v>5</v>
      </c>
      <c r="BD210">
        <v>45</v>
      </c>
      <c r="BE210">
        <v>41.980000000000004</v>
      </c>
      <c r="BF210">
        <v>3.0199999999999996</v>
      </c>
      <c r="BG210">
        <v>4.6644444444444444</v>
      </c>
    </row>
    <row r="211" spans="1:59" x14ac:dyDescent="0.25">
      <c r="A211" t="s">
        <v>154</v>
      </c>
      <c r="B211" t="s">
        <v>128</v>
      </c>
      <c r="C211" s="1">
        <v>45734</v>
      </c>
      <c r="D211">
        <v>8.56</v>
      </c>
      <c r="E211">
        <v>0</v>
      </c>
      <c r="F211">
        <v>12</v>
      </c>
      <c r="G211">
        <v>45734.329988425925</v>
      </c>
      <c r="H211">
        <v>45734.710104166668</v>
      </c>
      <c r="I211" t="s">
        <v>130</v>
      </c>
      <c r="J211" t="s">
        <v>983</v>
      </c>
      <c r="K211" t="s">
        <v>984</v>
      </c>
      <c r="L211" t="s">
        <v>1961</v>
      </c>
      <c r="M211" t="s">
        <v>1076</v>
      </c>
      <c r="N211">
        <v>45726.548171296294</v>
      </c>
      <c r="O211">
        <v>45734.333333333336</v>
      </c>
      <c r="P211">
        <v>45734.329988425925</v>
      </c>
      <c r="Q211">
        <v>45734.708333333336</v>
      </c>
      <c r="R211">
        <v>45734.71020833333</v>
      </c>
      <c r="S211" t="s">
        <v>984</v>
      </c>
      <c r="T211" t="s">
        <v>986</v>
      </c>
      <c r="U211">
        <v>9.1300000000000008</v>
      </c>
      <c r="V211">
        <v>9</v>
      </c>
      <c r="W211">
        <v>308.5</v>
      </c>
      <c r="X211">
        <v>292.12</v>
      </c>
      <c r="Y211">
        <v>99.18</v>
      </c>
      <c r="Z211">
        <v>4.3600000000000003</v>
      </c>
      <c r="AA211">
        <v>0</v>
      </c>
      <c r="AB211" t="s">
        <v>984</v>
      </c>
      <c r="AC211">
        <v>0</v>
      </c>
      <c r="AD211">
        <v>0</v>
      </c>
      <c r="AE211">
        <v>0</v>
      </c>
      <c r="AF211">
        <v>0</v>
      </c>
      <c r="AG211" t="s">
        <v>984</v>
      </c>
      <c r="AH211" t="s">
        <v>1013</v>
      </c>
      <c r="AI211" t="s">
        <v>1013</v>
      </c>
      <c r="AJ211" t="s">
        <v>988</v>
      </c>
      <c r="AK211" t="s">
        <v>989</v>
      </c>
      <c r="AL211" t="s">
        <v>990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12</v>
      </c>
      <c r="AS211">
        <v>0</v>
      </c>
      <c r="AT211">
        <v>8.56</v>
      </c>
      <c r="AU211">
        <v>0</v>
      </c>
      <c r="AV211">
        <v>0</v>
      </c>
      <c r="AW211">
        <v>0</v>
      </c>
      <c r="AX211">
        <v>1</v>
      </c>
      <c r="AY211">
        <v>9</v>
      </c>
      <c r="AZ211">
        <v>9</v>
      </c>
      <c r="BA211">
        <v>0</v>
      </c>
      <c r="BB211" t="s">
        <v>1014</v>
      </c>
      <c r="BC211">
        <v>5</v>
      </c>
      <c r="BD211">
        <v>45</v>
      </c>
      <c r="BE211">
        <v>41.980000000000004</v>
      </c>
      <c r="BF211">
        <v>3.0199999999999996</v>
      </c>
      <c r="BG211">
        <v>4.6644444444444444</v>
      </c>
    </row>
    <row r="212" spans="1:59" x14ac:dyDescent="0.25">
      <c r="A212" t="s">
        <v>154</v>
      </c>
      <c r="B212" t="s">
        <v>128</v>
      </c>
      <c r="C212" s="1">
        <v>45735</v>
      </c>
      <c r="D212">
        <v>8.6</v>
      </c>
      <c r="E212">
        <v>0</v>
      </c>
      <c r="F212">
        <v>13</v>
      </c>
      <c r="G212">
        <v>45735.278009259258</v>
      </c>
      <c r="H212">
        <v>45735.678576388891</v>
      </c>
      <c r="I212" t="s">
        <v>130</v>
      </c>
      <c r="J212" t="s">
        <v>983</v>
      </c>
      <c r="K212" t="s">
        <v>984</v>
      </c>
      <c r="L212" t="s">
        <v>1962</v>
      </c>
      <c r="M212" t="s">
        <v>1097</v>
      </c>
      <c r="N212">
        <v>45727.463171296295</v>
      </c>
      <c r="O212">
        <v>45735.28125</v>
      </c>
      <c r="P212">
        <v>45735.278020833335</v>
      </c>
      <c r="Q212">
        <v>45735.677083333336</v>
      </c>
      <c r="R212">
        <v>45735.67863425926</v>
      </c>
      <c r="S212" t="s">
        <v>984</v>
      </c>
      <c r="T212" t="s">
        <v>986</v>
      </c>
      <c r="U212">
        <v>9.61</v>
      </c>
      <c r="V212">
        <v>9.5</v>
      </c>
      <c r="W212">
        <v>344.93</v>
      </c>
      <c r="X212">
        <v>296.75</v>
      </c>
      <c r="Y212">
        <v>130.62</v>
      </c>
      <c r="Z212">
        <v>4.55</v>
      </c>
      <c r="AA212">
        <v>0</v>
      </c>
      <c r="AB212" t="s">
        <v>984</v>
      </c>
      <c r="AC212">
        <v>0</v>
      </c>
      <c r="AD212">
        <v>0</v>
      </c>
      <c r="AE212">
        <v>0</v>
      </c>
      <c r="AF212">
        <v>0</v>
      </c>
      <c r="AG212" t="s">
        <v>984</v>
      </c>
      <c r="AH212" t="s">
        <v>1013</v>
      </c>
      <c r="AI212" t="s">
        <v>1013</v>
      </c>
      <c r="AJ212" t="s">
        <v>988</v>
      </c>
      <c r="AK212" t="s">
        <v>989</v>
      </c>
      <c r="AL212" t="s">
        <v>990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13</v>
      </c>
      <c r="AS212">
        <v>0</v>
      </c>
      <c r="AT212">
        <v>8.6</v>
      </c>
      <c r="AU212">
        <v>0</v>
      </c>
      <c r="AV212">
        <v>0</v>
      </c>
      <c r="AW212">
        <v>0</v>
      </c>
      <c r="AX212">
        <v>1</v>
      </c>
      <c r="AY212">
        <v>9.5</v>
      </c>
      <c r="AZ212">
        <v>9.5</v>
      </c>
      <c r="BA212">
        <v>0</v>
      </c>
      <c r="BB212" t="s">
        <v>1014</v>
      </c>
      <c r="BC212">
        <v>5</v>
      </c>
      <c r="BD212">
        <v>45</v>
      </c>
      <c r="BE212">
        <v>41.980000000000004</v>
      </c>
      <c r="BF212">
        <v>3.0199999999999996</v>
      </c>
      <c r="BG212">
        <v>4.6644444444444444</v>
      </c>
    </row>
    <row r="213" spans="1:59" x14ac:dyDescent="0.25">
      <c r="A213" t="s">
        <v>154</v>
      </c>
      <c r="B213" t="s">
        <v>128</v>
      </c>
      <c r="C213" s="1">
        <v>45736</v>
      </c>
      <c r="D213">
        <v>9.1999999999999993</v>
      </c>
      <c r="E213">
        <v>0</v>
      </c>
      <c r="F213">
        <v>12</v>
      </c>
      <c r="G213">
        <v>45736.329965277779</v>
      </c>
      <c r="H213">
        <v>45736.714062500003</v>
      </c>
      <c r="I213" t="s">
        <v>130</v>
      </c>
      <c r="J213" t="s">
        <v>983</v>
      </c>
      <c r="K213" t="s">
        <v>984</v>
      </c>
      <c r="L213" t="s">
        <v>1963</v>
      </c>
      <c r="M213" t="s">
        <v>1070</v>
      </c>
      <c r="N213">
        <v>45727.426493055558</v>
      </c>
      <c r="O213">
        <v>45736.333333333336</v>
      </c>
      <c r="P213">
        <v>45736.329965277779</v>
      </c>
      <c r="Q213">
        <v>45736.708333333336</v>
      </c>
      <c r="R213">
        <v>45736.714120370372</v>
      </c>
      <c r="S213" t="s">
        <v>984</v>
      </c>
      <c r="T213" t="s">
        <v>986</v>
      </c>
      <c r="U213">
        <v>9.2200000000000006</v>
      </c>
      <c r="V213">
        <v>9</v>
      </c>
      <c r="W213">
        <v>164.07</v>
      </c>
      <c r="X213">
        <v>164.06</v>
      </c>
      <c r="Y213">
        <v>66.97</v>
      </c>
      <c r="Z213">
        <v>5.61</v>
      </c>
      <c r="AA213">
        <v>0</v>
      </c>
      <c r="AB213" t="s">
        <v>984</v>
      </c>
      <c r="AC213">
        <v>0</v>
      </c>
      <c r="AD213">
        <v>0</v>
      </c>
      <c r="AE213">
        <v>0</v>
      </c>
      <c r="AF213">
        <v>0</v>
      </c>
      <c r="AG213" t="s">
        <v>984</v>
      </c>
      <c r="AH213" t="s">
        <v>1013</v>
      </c>
      <c r="AI213" t="s">
        <v>1013</v>
      </c>
      <c r="AJ213" t="s">
        <v>988</v>
      </c>
      <c r="AK213" t="s">
        <v>989</v>
      </c>
      <c r="AL213" t="s">
        <v>990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12</v>
      </c>
      <c r="AS213">
        <v>0</v>
      </c>
      <c r="AT213">
        <v>9.1999999999999993</v>
      </c>
      <c r="AU213">
        <v>0</v>
      </c>
      <c r="AV213">
        <v>0</v>
      </c>
      <c r="AW213">
        <v>0</v>
      </c>
      <c r="AX213">
        <v>1</v>
      </c>
      <c r="AY213">
        <v>9</v>
      </c>
      <c r="AZ213">
        <v>9</v>
      </c>
      <c r="BA213">
        <v>0</v>
      </c>
      <c r="BB213" t="s">
        <v>1014</v>
      </c>
      <c r="BC213">
        <v>5</v>
      </c>
      <c r="BD213">
        <v>45</v>
      </c>
      <c r="BE213">
        <v>41.980000000000004</v>
      </c>
      <c r="BF213">
        <v>3.0199999999999996</v>
      </c>
      <c r="BG213">
        <v>4.6644444444444444</v>
      </c>
    </row>
    <row r="214" spans="1:59" x14ac:dyDescent="0.25">
      <c r="A214" t="s">
        <v>154</v>
      </c>
      <c r="B214" t="s">
        <v>128</v>
      </c>
      <c r="C214" s="1">
        <v>45737</v>
      </c>
      <c r="D214">
        <v>8.3000000000000007</v>
      </c>
      <c r="E214">
        <v>0</v>
      </c>
      <c r="F214">
        <v>12</v>
      </c>
      <c r="G214">
        <v>45737.37195601852</v>
      </c>
      <c r="H214">
        <v>45737.772337962961</v>
      </c>
      <c r="I214" t="s">
        <v>130</v>
      </c>
      <c r="J214" t="s">
        <v>983</v>
      </c>
      <c r="K214" t="s">
        <v>984</v>
      </c>
      <c r="L214" t="s">
        <v>1964</v>
      </c>
      <c r="M214" t="s">
        <v>1061</v>
      </c>
      <c r="N214">
        <v>45729.473668981482</v>
      </c>
      <c r="O214">
        <v>45737.375</v>
      </c>
      <c r="P214">
        <v>45737.371828703705</v>
      </c>
      <c r="Q214">
        <v>45737.770833333336</v>
      </c>
      <c r="R214">
        <v>45737.772372685184</v>
      </c>
      <c r="S214" t="s">
        <v>984</v>
      </c>
      <c r="T214" t="s">
        <v>986</v>
      </c>
      <c r="U214">
        <v>9.61</v>
      </c>
      <c r="V214">
        <v>9.5</v>
      </c>
      <c r="W214">
        <v>366.82</v>
      </c>
      <c r="X214">
        <v>315.57</v>
      </c>
      <c r="Y214">
        <v>136.74</v>
      </c>
      <c r="Z214">
        <v>3.98</v>
      </c>
      <c r="AA214">
        <v>12.38</v>
      </c>
      <c r="AB214" t="s">
        <v>984</v>
      </c>
      <c r="AC214">
        <v>0</v>
      </c>
      <c r="AD214">
        <v>0</v>
      </c>
      <c r="AE214">
        <v>0</v>
      </c>
      <c r="AF214">
        <v>0</v>
      </c>
      <c r="AG214" t="s">
        <v>984</v>
      </c>
      <c r="AH214" t="s">
        <v>1013</v>
      </c>
      <c r="AI214" t="s">
        <v>1013</v>
      </c>
      <c r="AJ214" t="s">
        <v>988</v>
      </c>
      <c r="AK214" t="s">
        <v>989</v>
      </c>
      <c r="AL214" t="s">
        <v>990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12</v>
      </c>
      <c r="AS214">
        <v>0</v>
      </c>
      <c r="AT214">
        <v>8.3000000000000007</v>
      </c>
      <c r="AU214">
        <v>0</v>
      </c>
      <c r="AV214">
        <v>0</v>
      </c>
      <c r="AW214">
        <v>0</v>
      </c>
      <c r="AX214">
        <v>1</v>
      </c>
      <c r="AY214">
        <v>9.5</v>
      </c>
      <c r="AZ214">
        <v>9.5</v>
      </c>
      <c r="BA214">
        <v>0</v>
      </c>
      <c r="BB214" t="s">
        <v>1014</v>
      </c>
      <c r="BC214">
        <v>5</v>
      </c>
      <c r="BD214">
        <v>45</v>
      </c>
      <c r="BE214">
        <v>41.980000000000004</v>
      </c>
      <c r="BF214">
        <v>3.0199999999999996</v>
      </c>
      <c r="BG214">
        <v>4.6644444444444444</v>
      </c>
    </row>
    <row r="215" spans="1:59" x14ac:dyDescent="0.25">
      <c r="A215" t="s">
        <v>154</v>
      </c>
      <c r="B215" t="s">
        <v>128</v>
      </c>
      <c r="C215" s="1">
        <v>45738</v>
      </c>
      <c r="D215">
        <v>6.61</v>
      </c>
      <c r="E215">
        <v>0</v>
      </c>
      <c r="F215">
        <v>12</v>
      </c>
      <c r="G215">
        <v>45738.319594907407</v>
      </c>
      <c r="H215">
        <v>45738.657708333332</v>
      </c>
      <c r="I215" t="s">
        <v>130</v>
      </c>
      <c r="J215" t="s">
        <v>983</v>
      </c>
      <c r="K215" t="s">
        <v>984</v>
      </c>
      <c r="L215" t="s">
        <v>1965</v>
      </c>
      <c r="M215" t="s">
        <v>1065</v>
      </c>
      <c r="N215">
        <v>45730.463356481479</v>
      </c>
      <c r="O215">
        <v>45738.322916666664</v>
      </c>
      <c r="P215">
        <v>45738.319606481484</v>
      </c>
      <c r="Q215">
        <v>45738.65625</v>
      </c>
      <c r="R215">
        <v>45738.657719907409</v>
      </c>
      <c r="S215" t="s">
        <v>984</v>
      </c>
      <c r="T215" t="s">
        <v>986</v>
      </c>
      <c r="U215">
        <v>8.11</v>
      </c>
      <c r="V215">
        <v>8</v>
      </c>
      <c r="W215">
        <v>239.51</v>
      </c>
      <c r="X215">
        <v>167.23</v>
      </c>
      <c r="Y215">
        <v>167.4</v>
      </c>
      <c r="Z215">
        <v>5.63</v>
      </c>
      <c r="AA215">
        <v>0</v>
      </c>
      <c r="AB215" t="s">
        <v>984</v>
      </c>
      <c r="AC215">
        <v>0</v>
      </c>
      <c r="AD215">
        <v>0</v>
      </c>
      <c r="AE215">
        <v>0</v>
      </c>
      <c r="AF215">
        <v>0</v>
      </c>
      <c r="AG215" t="s">
        <v>984</v>
      </c>
      <c r="AH215" t="s">
        <v>1013</v>
      </c>
      <c r="AI215" t="s">
        <v>1013</v>
      </c>
      <c r="AJ215" t="s">
        <v>988</v>
      </c>
      <c r="AK215" t="s">
        <v>989</v>
      </c>
      <c r="AL215" t="s">
        <v>990</v>
      </c>
      <c r="AM215">
        <v>0</v>
      </c>
      <c r="AN215">
        <v>1</v>
      </c>
      <c r="AO215">
        <v>0</v>
      </c>
      <c r="AP215">
        <v>0</v>
      </c>
      <c r="AQ215">
        <v>0</v>
      </c>
      <c r="AR215">
        <v>11</v>
      </c>
      <c r="AS215">
        <v>0</v>
      </c>
      <c r="AT215">
        <v>6.61</v>
      </c>
      <c r="AU215">
        <v>0</v>
      </c>
      <c r="AV215">
        <v>0</v>
      </c>
      <c r="AW215">
        <v>0</v>
      </c>
      <c r="AX215">
        <v>1</v>
      </c>
      <c r="AY215">
        <v>8</v>
      </c>
      <c r="AZ215">
        <v>8</v>
      </c>
      <c r="BA215">
        <v>0</v>
      </c>
      <c r="BB215" t="s">
        <v>1014</v>
      </c>
      <c r="BC215">
        <v>5</v>
      </c>
      <c r="BD215">
        <v>45</v>
      </c>
      <c r="BE215">
        <v>41.980000000000004</v>
      </c>
      <c r="BF215">
        <v>3.0199999999999996</v>
      </c>
      <c r="BG215">
        <v>4.6644444444444444</v>
      </c>
    </row>
    <row r="216" spans="1:59" x14ac:dyDescent="0.25">
      <c r="A216" t="s">
        <v>211</v>
      </c>
      <c r="B216" t="s">
        <v>128</v>
      </c>
      <c r="C216" s="1">
        <v>45733</v>
      </c>
      <c r="D216">
        <v>8.52</v>
      </c>
      <c r="E216">
        <v>0</v>
      </c>
      <c r="F216">
        <v>9</v>
      </c>
      <c r="G216">
        <v>45733.2265162037</v>
      </c>
      <c r="H216">
        <v>45733.66815972222</v>
      </c>
      <c r="I216" t="s">
        <v>189</v>
      </c>
      <c r="J216" t="s">
        <v>983</v>
      </c>
      <c r="K216" t="s">
        <v>984</v>
      </c>
      <c r="L216" t="s">
        <v>1966</v>
      </c>
      <c r="M216" t="s">
        <v>1020</v>
      </c>
      <c r="N216">
        <v>45726.390740740739</v>
      </c>
      <c r="O216">
        <v>45733.229166666664</v>
      </c>
      <c r="P216">
        <v>45733.2265162037</v>
      </c>
      <c r="Q216">
        <v>45733.666666666664</v>
      </c>
      <c r="R216">
        <v>45733.668171296296</v>
      </c>
      <c r="S216" t="s">
        <v>984</v>
      </c>
      <c r="T216" t="s">
        <v>986</v>
      </c>
      <c r="U216">
        <v>10.6</v>
      </c>
      <c r="V216">
        <v>10.5</v>
      </c>
      <c r="W216">
        <v>162.41</v>
      </c>
      <c r="X216">
        <v>138.88999999999999</v>
      </c>
      <c r="Y216">
        <v>74.61</v>
      </c>
      <c r="Z216">
        <v>6.43</v>
      </c>
      <c r="AA216">
        <v>0</v>
      </c>
      <c r="AB216" t="s">
        <v>984</v>
      </c>
      <c r="AC216">
        <v>0</v>
      </c>
      <c r="AD216">
        <v>0</v>
      </c>
      <c r="AE216">
        <v>0</v>
      </c>
      <c r="AF216">
        <v>0</v>
      </c>
      <c r="AG216" t="s">
        <v>984</v>
      </c>
      <c r="AH216" t="s">
        <v>1021</v>
      </c>
      <c r="AI216" t="s">
        <v>1021</v>
      </c>
      <c r="AJ216" t="s">
        <v>988</v>
      </c>
      <c r="AK216" t="s">
        <v>989</v>
      </c>
      <c r="AL216" t="s">
        <v>990</v>
      </c>
      <c r="AM216">
        <v>0</v>
      </c>
      <c r="AN216">
        <v>2</v>
      </c>
      <c r="AO216">
        <v>0</v>
      </c>
      <c r="AP216">
        <v>0</v>
      </c>
      <c r="AQ216">
        <v>0</v>
      </c>
      <c r="AR216">
        <v>7</v>
      </c>
      <c r="AS216">
        <v>0</v>
      </c>
      <c r="AT216">
        <v>8.52</v>
      </c>
      <c r="AU216">
        <v>0</v>
      </c>
      <c r="AV216">
        <v>0</v>
      </c>
      <c r="AW216">
        <v>0</v>
      </c>
      <c r="AX216">
        <v>1</v>
      </c>
      <c r="AY216">
        <v>10.5</v>
      </c>
      <c r="AZ216">
        <v>10.5</v>
      </c>
      <c r="BA216">
        <v>0</v>
      </c>
      <c r="BB216" t="s">
        <v>1022</v>
      </c>
    </row>
    <row r="217" spans="1:59" x14ac:dyDescent="0.25">
      <c r="A217" t="s">
        <v>211</v>
      </c>
      <c r="B217" t="s">
        <v>128</v>
      </c>
      <c r="C217" s="1">
        <v>45734</v>
      </c>
      <c r="D217">
        <v>8.9</v>
      </c>
      <c r="E217">
        <v>0</v>
      </c>
      <c r="F217">
        <v>13</v>
      </c>
      <c r="G217">
        <v>45734.227870370371</v>
      </c>
      <c r="H217">
        <v>45734.668113425927</v>
      </c>
      <c r="I217" t="s">
        <v>189</v>
      </c>
      <c r="J217" t="s">
        <v>983</v>
      </c>
      <c r="K217" t="s">
        <v>984</v>
      </c>
      <c r="L217" t="s">
        <v>1967</v>
      </c>
      <c r="M217" t="s">
        <v>1020</v>
      </c>
      <c r="N217">
        <v>45726.548125000001</v>
      </c>
      <c r="O217">
        <v>45734.229166666664</v>
      </c>
      <c r="P217">
        <v>45734.227870370371</v>
      </c>
      <c r="Q217">
        <v>45734.666666666664</v>
      </c>
      <c r="R217">
        <v>45734.668113425927</v>
      </c>
      <c r="S217" t="s">
        <v>984</v>
      </c>
      <c r="T217" t="s">
        <v>986</v>
      </c>
      <c r="U217">
        <v>10.57</v>
      </c>
      <c r="V217">
        <v>10.5</v>
      </c>
      <c r="W217">
        <v>156.6</v>
      </c>
      <c r="X217">
        <v>132.87</v>
      </c>
      <c r="Y217">
        <v>69.849999999999994</v>
      </c>
      <c r="Z217">
        <v>6.36</v>
      </c>
      <c r="AA217">
        <v>0</v>
      </c>
      <c r="AB217" t="s">
        <v>984</v>
      </c>
      <c r="AC217">
        <v>0</v>
      </c>
      <c r="AD217">
        <v>0</v>
      </c>
      <c r="AE217">
        <v>0</v>
      </c>
      <c r="AF217">
        <v>0</v>
      </c>
      <c r="AG217" t="s">
        <v>984</v>
      </c>
      <c r="AH217" t="s">
        <v>1021</v>
      </c>
      <c r="AI217" t="s">
        <v>1021</v>
      </c>
      <c r="AJ217" t="s">
        <v>988</v>
      </c>
      <c r="AK217" t="s">
        <v>989</v>
      </c>
      <c r="AL217" t="s">
        <v>990</v>
      </c>
      <c r="AM217">
        <v>0</v>
      </c>
      <c r="AN217">
        <v>3</v>
      </c>
      <c r="AO217">
        <v>0</v>
      </c>
      <c r="AP217">
        <v>0</v>
      </c>
      <c r="AQ217">
        <v>0</v>
      </c>
      <c r="AR217">
        <v>10</v>
      </c>
      <c r="AS217">
        <v>0</v>
      </c>
      <c r="AT217">
        <v>8.9</v>
      </c>
      <c r="AU217">
        <v>0</v>
      </c>
      <c r="AV217">
        <v>0</v>
      </c>
      <c r="AW217">
        <v>0</v>
      </c>
      <c r="AX217">
        <v>1</v>
      </c>
      <c r="AY217">
        <v>10.5</v>
      </c>
      <c r="AZ217">
        <v>10.5</v>
      </c>
      <c r="BA217">
        <v>0</v>
      </c>
      <c r="BB217" t="s">
        <v>1022</v>
      </c>
    </row>
    <row r="218" spans="1:59" x14ac:dyDescent="0.25">
      <c r="A218" t="s">
        <v>211</v>
      </c>
      <c r="B218" t="s">
        <v>128</v>
      </c>
      <c r="C218" s="1">
        <v>45735</v>
      </c>
      <c r="D218">
        <v>8.2899999999999991</v>
      </c>
      <c r="E218">
        <v>0</v>
      </c>
      <c r="F218">
        <v>10</v>
      </c>
      <c r="G218">
        <v>45735.228090277778</v>
      </c>
      <c r="H218">
        <v>45735.646608796298</v>
      </c>
      <c r="I218" t="s">
        <v>189</v>
      </c>
      <c r="J218" t="s">
        <v>983</v>
      </c>
      <c r="K218" t="s">
        <v>984</v>
      </c>
      <c r="L218" t="s">
        <v>1968</v>
      </c>
      <c r="M218" t="s">
        <v>1020</v>
      </c>
      <c r="N218">
        <v>45727.463171296295</v>
      </c>
      <c r="O218">
        <v>45735.229166666664</v>
      </c>
      <c r="P218">
        <v>45735.228101851855</v>
      </c>
      <c r="Q218">
        <v>45735.666666666664</v>
      </c>
      <c r="R218">
        <v>45735.668356481481</v>
      </c>
      <c r="S218" t="s">
        <v>984</v>
      </c>
      <c r="T218" t="s">
        <v>986</v>
      </c>
      <c r="U218">
        <v>10.57</v>
      </c>
      <c r="V218">
        <v>10.5</v>
      </c>
      <c r="W218">
        <v>178.09</v>
      </c>
      <c r="X218">
        <v>145.66999999999999</v>
      </c>
      <c r="Y218">
        <v>81.95</v>
      </c>
      <c r="Z218">
        <v>6.4</v>
      </c>
      <c r="AA218">
        <v>0</v>
      </c>
      <c r="AB218" t="s">
        <v>984</v>
      </c>
      <c r="AC218">
        <v>0</v>
      </c>
      <c r="AD218">
        <v>0</v>
      </c>
      <c r="AE218">
        <v>0</v>
      </c>
      <c r="AF218">
        <v>0</v>
      </c>
      <c r="AG218" t="s">
        <v>984</v>
      </c>
      <c r="AH218" t="s">
        <v>1021</v>
      </c>
      <c r="AI218" t="s">
        <v>1021</v>
      </c>
      <c r="AJ218" t="s">
        <v>988</v>
      </c>
      <c r="AK218" t="s">
        <v>989</v>
      </c>
      <c r="AL218" t="s">
        <v>990</v>
      </c>
      <c r="AM218">
        <v>0</v>
      </c>
      <c r="AN218">
        <v>3</v>
      </c>
      <c r="AO218">
        <v>0</v>
      </c>
      <c r="AP218">
        <v>0</v>
      </c>
      <c r="AQ218">
        <v>0</v>
      </c>
      <c r="AR218">
        <v>7</v>
      </c>
      <c r="AS218">
        <v>0</v>
      </c>
      <c r="AT218">
        <v>8.2899999999999991</v>
      </c>
      <c r="AU218">
        <v>0</v>
      </c>
      <c r="AV218">
        <v>0</v>
      </c>
      <c r="AW218">
        <v>0</v>
      </c>
      <c r="AX218">
        <v>1</v>
      </c>
      <c r="AY218">
        <v>10.5</v>
      </c>
      <c r="AZ218">
        <v>10.5</v>
      </c>
      <c r="BA218">
        <v>0</v>
      </c>
      <c r="BB218" t="s">
        <v>1022</v>
      </c>
    </row>
    <row r="219" spans="1:59" x14ac:dyDescent="0.25">
      <c r="A219" t="s">
        <v>211</v>
      </c>
      <c r="B219" t="s">
        <v>128</v>
      </c>
      <c r="C219" s="1">
        <v>45736</v>
      </c>
      <c r="D219">
        <v>7.2</v>
      </c>
      <c r="E219">
        <v>0</v>
      </c>
      <c r="F219">
        <v>8</v>
      </c>
      <c r="G219">
        <v>45736.212708333333</v>
      </c>
      <c r="H219">
        <v>45736.617175925923</v>
      </c>
      <c r="I219" t="s">
        <v>189</v>
      </c>
      <c r="J219" t="s">
        <v>983</v>
      </c>
      <c r="K219" t="s">
        <v>984</v>
      </c>
      <c r="L219" t="s">
        <v>1969</v>
      </c>
      <c r="M219" t="s">
        <v>1020</v>
      </c>
      <c r="N219">
        <v>45736.207719907405</v>
      </c>
      <c r="O219">
        <v>45736.215277777781</v>
      </c>
      <c r="P219">
        <v>45736.212708333333</v>
      </c>
      <c r="Q219">
        <v>45736.635416666664</v>
      </c>
      <c r="R219">
        <v>45736.63689814815</v>
      </c>
      <c r="S219" t="s">
        <v>984</v>
      </c>
      <c r="T219" t="s">
        <v>986</v>
      </c>
      <c r="U219">
        <v>10.18</v>
      </c>
      <c r="V219">
        <v>10.08</v>
      </c>
      <c r="W219">
        <v>128.29</v>
      </c>
      <c r="X219">
        <v>110.4</v>
      </c>
      <c r="Y219">
        <v>55.45</v>
      </c>
      <c r="Z219">
        <v>6.24</v>
      </c>
      <c r="AA219">
        <v>0</v>
      </c>
      <c r="AB219" t="s">
        <v>984</v>
      </c>
      <c r="AC219">
        <v>0</v>
      </c>
      <c r="AD219">
        <v>0</v>
      </c>
      <c r="AE219">
        <v>0</v>
      </c>
      <c r="AF219">
        <v>0</v>
      </c>
      <c r="AG219" t="s">
        <v>984</v>
      </c>
      <c r="AH219" t="s">
        <v>1021</v>
      </c>
      <c r="AI219" t="s">
        <v>1021</v>
      </c>
      <c r="AJ219" t="s">
        <v>988</v>
      </c>
      <c r="AK219" t="s">
        <v>989</v>
      </c>
      <c r="AL219" t="s">
        <v>990</v>
      </c>
      <c r="AM219">
        <v>0</v>
      </c>
      <c r="AN219">
        <v>1</v>
      </c>
      <c r="AO219">
        <v>0</v>
      </c>
      <c r="AP219">
        <v>0</v>
      </c>
      <c r="AQ219">
        <v>0</v>
      </c>
      <c r="AR219">
        <v>7</v>
      </c>
      <c r="AS219">
        <v>0</v>
      </c>
      <c r="AT219">
        <v>7.2</v>
      </c>
      <c r="AU219">
        <v>0</v>
      </c>
      <c r="AV219">
        <v>0</v>
      </c>
      <c r="AW219">
        <v>0</v>
      </c>
      <c r="AX219">
        <v>1</v>
      </c>
      <c r="AY219">
        <v>10.08</v>
      </c>
      <c r="AZ219">
        <v>10.08</v>
      </c>
      <c r="BA219">
        <v>0</v>
      </c>
      <c r="BB219" t="s">
        <v>1022</v>
      </c>
    </row>
    <row r="220" spans="1:59" x14ac:dyDescent="0.25">
      <c r="A220" t="s">
        <v>211</v>
      </c>
      <c r="B220" t="s">
        <v>128</v>
      </c>
      <c r="C220" s="1">
        <v>45737</v>
      </c>
      <c r="D220">
        <v>7.73</v>
      </c>
      <c r="E220">
        <v>0</v>
      </c>
      <c r="F220">
        <v>10</v>
      </c>
      <c r="G220">
        <v>45737.196064814816</v>
      </c>
      <c r="H220">
        <v>45737.632916666669</v>
      </c>
      <c r="I220" t="s">
        <v>189</v>
      </c>
      <c r="J220" t="s">
        <v>983</v>
      </c>
      <c r="K220" t="s">
        <v>984</v>
      </c>
      <c r="L220" t="s">
        <v>1970</v>
      </c>
      <c r="M220" t="s">
        <v>1020</v>
      </c>
      <c r="N220">
        <v>45729.473275462966</v>
      </c>
      <c r="O220">
        <v>45737.197916666664</v>
      </c>
      <c r="P220">
        <v>45737.196064814816</v>
      </c>
      <c r="Q220">
        <v>45737.635416666664</v>
      </c>
      <c r="R220">
        <v>45737.636932870373</v>
      </c>
      <c r="S220" t="s">
        <v>984</v>
      </c>
      <c r="T220" t="s">
        <v>986</v>
      </c>
      <c r="U220">
        <v>10.58</v>
      </c>
      <c r="V220">
        <v>10.5</v>
      </c>
      <c r="W220">
        <v>166.63</v>
      </c>
      <c r="X220">
        <v>140.22999999999999</v>
      </c>
      <c r="Y220">
        <v>80.56</v>
      </c>
      <c r="Z220">
        <v>6.58</v>
      </c>
      <c r="AA220">
        <v>0</v>
      </c>
      <c r="AB220" t="s">
        <v>984</v>
      </c>
      <c r="AC220">
        <v>0</v>
      </c>
      <c r="AD220">
        <v>0</v>
      </c>
      <c r="AE220">
        <v>0</v>
      </c>
      <c r="AF220">
        <v>0</v>
      </c>
      <c r="AG220" t="s">
        <v>984</v>
      </c>
      <c r="AH220" t="s">
        <v>1021</v>
      </c>
      <c r="AI220" t="s">
        <v>1021</v>
      </c>
      <c r="AJ220" t="s">
        <v>988</v>
      </c>
      <c r="AK220" t="s">
        <v>989</v>
      </c>
      <c r="AL220" t="s">
        <v>990</v>
      </c>
      <c r="AM220">
        <v>0</v>
      </c>
      <c r="AN220">
        <v>2</v>
      </c>
      <c r="AO220">
        <v>0</v>
      </c>
      <c r="AP220">
        <v>0</v>
      </c>
      <c r="AQ220">
        <v>0</v>
      </c>
      <c r="AR220">
        <v>8</v>
      </c>
      <c r="AS220">
        <v>0</v>
      </c>
      <c r="AT220">
        <v>7.73</v>
      </c>
      <c r="AU220">
        <v>0</v>
      </c>
      <c r="AV220">
        <v>0</v>
      </c>
      <c r="AW220">
        <v>0</v>
      </c>
      <c r="AX220">
        <v>1</v>
      </c>
      <c r="AY220">
        <v>10.5</v>
      </c>
      <c r="AZ220">
        <v>10.5</v>
      </c>
      <c r="BA220">
        <v>0</v>
      </c>
      <c r="BB220" t="s">
        <v>1022</v>
      </c>
    </row>
    <row r="221" spans="1:59" x14ac:dyDescent="0.25">
      <c r="A221" t="s">
        <v>283</v>
      </c>
      <c r="B221" t="s">
        <v>128</v>
      </c>
      <c r="C221" s="1">
        <v>45733</v>
      </c>
      <c r="D221">
        <v>7.68</v>
      </c>
      <c r="E221">
        <v>0</v>
      </c>
      <c r="F221">
        <v>9</v>
      </c>
      <c r="G221">
        <v>45733.28230324074</v>
      </c>
      <c r="H221">
        <v>45733.674467592595</v>
      </c>
      <c r="I221" t="s">
        <v>197</v>
      </c>
      <c r="J221" t="s">
        <v>983</v>
      </c>
      <c r="K221" t="s">
        <v>984</v>
      </c>
      <c r="L221" t="s">
        <v>1971</v>
      </c>
      <c r="M221" t="s">
        <v>1023</v>
      </c>
      <c r="N221">
        <v>45726.390763888892</v>
      </c>
      <c r="O221">
        <v>45733.28125</v>
      </c>
      <c r="P221">
        <v>45733.27784722222</v>
      </c>
      <c r="Q221">
        <v>45733.677083333336</v>
      </c>
      <c r="R221">
        <v>45733.678726851853</v>
      </c>
      <c r="S221" t="s">
        <v>984</v>
      </c>
      <c r="T221" t="s">
        <v>986</v>
      </c>
      <c r="U221">
        <v>9.6199999999999992</v>
      </c>
      <c r="V221">
        <v>9.5</v>
      </c>
      <c r="W221">
        <v>199.41</v>
      </c>
      <c r="X221">
        <v>134.38</v>
      </c>
      <c r="Y221">
        <v>113.2</v>
      </c>
      <c r="Z221">
        <v>5.73</v>
      </c>
      <c r="AA221">
        <v>0</v>
      </c>
      <c r="AB221" t="s">
        <v>984</v>
      </c>
      <c r="AC221">
        <v>0</v>
      </c>
      <c r="AD221">
        <v>0</v>
      </c>
      <c r="AE221">
        <v>0</v>
      </c>
      <c r="AF221">
        <v>0</v>
      </c>
      <c r="AG221" t="s">
        <v>984</v>
      </c>
      <c r="AH221" t="s">
        <v>1024</v>
      </c>
      <c r="AI221" t="s">
        <v>1024</v>
      </c>
      <c r="AJ221" t="s">
        <v>988</v>
      </c>
      <c r="AK221" t="s">
        <v>989</v>
      </c>
      <c r="AL221" t="s">
        <v>990</v>
      </c>
      <c r="AM221">
        <v>0</v>
      </c>
      <c r="AN221">
        <v>2</v>
      </c>
      <c r="AO221">
        <v>0</v>
      </c>
      <c r="AP221">
        <v>0</v>
      </c>
      <c r="AQ221">
        <v>0</v>
      </c>
      <c r="AR221">
        <v>7</v>
      </c>
      <c r="AS221">
        <v>0</v>
      </c>
      <c r="AT221">
        <v>7.68</v>
      </c>
      <c r="AU221">
        <v>0</v>
      </c>
      <c r="AV221">
        <v>0</v>
      </c>
      <c r="AW221">
        <v>0</v>
      </c>
      <c r="AX221">
        <v>1</v>
      </c>
      <c r="AY221">
        <v>9.5</v>
      </c>
      <c r="AZ221">
        <v>9.5</v>
      </c>
      <c r="BA221">
        <v>0</v>
      </c>
      <c r="BB221" t="s">
        <v>1025</v>
      </c>
    </row>
    <row r="222" spans="1:59" x14ac:dyDescent="0.25">
      <c r="A222" t="s">
        <v>283</v>
      </c>
      <c r="B222" t="s">
        <v>128</v>
      </c>
      <c r="C222" s="1">
        <v>45734</v>
      </c>
      <c r="D222">
        <v>7.96</v>
      </c>
      <c r="E222">
        <v>0</v>
      </c>
      <c r="F222">
        <v>12</v>
      </c>
      <c r="G222">
        <v>45734.282118055555</v>
      </c>
      <c r="H222">
        <v>45734.673379629632</v>
      </c>
      <c r="I222" t="s">
        <v>197</v>
      </c>
      <c r="J222" t="s">
        <v>983</v>
      </c>
      <c r="K222" t="s">
        <v>984</v>
      </c>
      <c r="L222" t="s">
        <v>1972</v>
      </c>
      <c r="M222" t="s">
        <v>1023</v>
      </c>
      <c r="N222">
        <v>45726.548148148147</v>
      </c>
      <c r="O222">
        <v>45734.28125</v>
      </c>
      <c r="P222">
        <v>45734.277928240743</v>
      </c>
      <c r="Q222">
        <v>45734.677083333336</v>
      </c>
      <c r="R222">
        <v>45734.678715277776</v>
      </c>
      <c r="S222" t="s">
        <v>984</v>
      </c>
      <c r="T222" t="s">
        <v>986</v>
      </c>
      <c r="U222">
        <v>9.6199999999999992</v>
      </c>
      <c r="V222">
        <v>9.5</v>
      </c>
      <c r="W222">
        <v>199.41</v>
      </c>
      <c r="X222">
        <v>129.36000000000001</v>
      </c>
      <c r="Y222">
        <v>125.41</v>
      </c>
      <c r="Z222">
        <v>6.02</v>
      </c>
      <c r="AA222">
        <v>0</v>
      </c>
      <c r="AB222" t="s">
        <v>984</v>
      </c>
      <c r="AC222">
        <v>0</v>
      </c>
      <c r="AD222">
        <v>0</v>
      </c>
      <c r="AE222">
        <v>0</v>
      </c>
      <c r="AF222">
        <v>0</v>
      </c>
      <c r="AG222" t="s">
        <v>984</v>
      </c>
      <c r="AH222" t="s">
        <v>1024</v>
      </c>
      <c r="AI222" t="s">
        <v>1024</v>
      </c>
      <c r="AJ222" t="s">
        <v>988</v>
      </c>
      <c r="AK222" t="s">
        <v>989</v>
      </c>
      <c r="AL222" t="s">
        <v>990</v>
      </c>
      <c r="AM222">
        <v>0</v>
      </c>
      <c r="AN222">
        <v>3</v>
      </c>
      <c r="AO222">
        <v>0</v>
      </c>
      <c r="AP222">
        <v>0</v>
      </c>
      <c r="AQ222">
        <v>0</v>
      </c>
      <c r="AR222">
        <v>9</v>
      </c>
      <c r="AS222">
        <v>0</v>
      </c>
      <c r="AT222">
        <v>7.96</v>
      </c>
      <c r="AU222">
        <v>0</v>
      </c>
      <c r="AV222">
        <v>0</v>
      </c>
      <c r="AW222">
        <v>0</v>
      </c>
      <c r="AX222">
        <v>1</v>
      </c>
      <c r="AY222">
        <v>9.5</v>
      </c>
      <c r="AZ222">
        <v>9.5</v>
      </c>
      <c r="BA222">
        <v>0</v>
      </c>
      <c r="BB222" t="s">
        <v>1025</v>
      </c>
    </row>
    <row r="223" spans="1:59" x14ac:dyDescent="0.25">
      <c r="A223" t="s">
        <v>141</v>
      </c>
      <c r="B223" t="s">
        <v>128</v>
      </c>
      <c r="C223" s="1">
        <v>45734</v>
      </c>
      <c r="D223">
        <v>8.98</v>
      </c>
      <c r="E223">
        <v>0</v>
      </c>
      <c r="F223">
        <v>8</v>
      </c>
      <c r="G223">
        <v>45734.58</v>
      </c>
      <c r="H223">
        <v>45735.001539351855</v>
      </c>
      <c r="I223" t="s">
        <v>142</v>
      </c>
      <c r="J223" t="s">
        <v>983</v>
      </c>
      <c r="K223" t="s">
        <v>984</v>
      </c>
      <c r="L223" t="s">
        <v>1973</v>
      </c>
      <c r="M223" t="s">
        <v>1007</v>
      </c>
      <c r="N223">
        <v>45726.548194444447</v>
      </c>
      <c r="O223">
        <v>45734.583333333336</v>
      </c>
      <c r="P223">
        <v>45734.58</v>
      </c>
      <c r="Q223">
        <v>45735</v>
      </c>
      <c r="R223">
        <v>45735.001550925925</v>
      </c>
      <c r="S223" t="s">
        <v>984</v>
      </c>
      <c r="T223" t="s">
        <v>986</v>
      </c>
      <c r="U223">
        <v>10.119999999999999</v>
      </c>
      <c r="V223">
        <v>10</v>
      </c>
      <c r="W223">
        <v>301.11</v>
      </c>
      <c r="X223">
        <v>276.29000000000002</v>
      </c>
      <c r="Y223">
        <v>87.48</v>
      </c>
      <c r="Z223">
        <v>4.74</v>
      </c>
      <c r="AA223">
        <v>10.73</v>
      </c>
      <c r="AB223" t="s">
        <v>984</v>
      </c>
      <c r="AC223">
        <v>0</v>
      </c>
      <c r="AD223">
        <v>0</v>
      </c>
      <c r="AE223">
        <v>0</v>
      </c>
      <c r="AF223">
        <v>0</v>
      </c>
      <c r="AG223" t="s">
        <v>984</v>
      </c>
      <c r="AH223" t="s">
        <v>1029</v>
      </c>
      <c r="AI223" t="s">
        <v>1029</v>
      </c>
      <c r="AJ223" t="s">
        <v>988</v>
      </c>
      <c r="AK223" t="s">
        <v>989</v>
      </c>
      <c r="AL223" t="s">
        <v>990</v>
      </c>
      <c r="AM223">
        <v>0</v>
      </c>
      <c r="AN223">
        <v>4</v>
      </c>
      <c r="AO223">
        <v>0</v>
      </c>
      <c r="AP223">
        <v>0</v>
      </c>
      <c r="AQ223">
        <v>0</v>
      </c>
      <c r="AR223">
        <v>4</v>
      </c>
      <c r="AS223">
        <v>0</v>
      </c>
      <c r="AT223">
        <v>8.98</v>
      </c>
      <c r="AU223">
        <v>0</v>
      </c>
      <c r="AV223">
        <v>0</v>
      </c>
      <c r="AW223">
        <v>0</v>
      </c>
      <c r="AX223">
        <v>1</v>
      </c>
      <c r="AY223">
        <v>10</v>
      </c>
      <c r="AZ223">
        <v>10</v>
      </c>
      <c r="BA223">
        <v>0</v>
      </c>
      <c r="BB223" t="s">
        <v>1030</v>
      </c>
    </row>
    <row r="224" spans="1:59" x14ac:dyDescent="0.25">
      <c r="A224" t="s">
        <v>141</v>
      </c>
      <c r="B224" t="s">
        <v>128</v>
      </c>
      <c r="C224" s="1">
        <v>45735</v>
      </c>
      <c r="D224">
        <v>8.56</v>
      </c>
      <c r="E224">
        <v>0</v>
      </c>
      <c r="F224">
        <v>11</v>
      </c>
      <c r="G224">
        <v>45735.579930555556</v>
      </c>
      <c r="H224">
        <v>45736.001585648148</v>
      </c>
      <c r="I224" t="s">
        <v>142</v>
      </c>
      <c r="J224" t="s">
        <v>983</v>
      </c>
      <c r="K224" t="s">
        <v>984</v>
      </c>
      <c r="L224" t="s">
        <v>1974</v>
      </c>
      <c r="M224" t="s">
        <v>1007</v>
      </c>
      <c r="N224">
        <v>45727.463182870371</v>
      </c>
      <c r="O224">
        <v>45735.583333333336</v>
      </c>
      <c r="P224">
        <v>45735.579942129632</v>
      </c>
      <c r="Q224">
        <v>45736</v>
      </c>
      <c r="R224">
        <v>45736.001620370371</v>
      </c>
      <c r="S224" t="s">
        <v>984</v>
      </c>
      <c r="T224" t="s">
        <v>986</v>
      </c>
      <c r="U224">
        <v>10.119999999999999</v>
      </c>
      <c r="V224">
        <v>10</v>
      </c>
      <c r="W224">
        <v>208.09</v>
      </c>
      <c r="X224">
        <v>177.68</v>
      </c>
      <c r="Y224">
        <v>98.33</v>
      </c>
      <c r="Z224">
        <v>5.56</v>
      </c>
      <c r="AA224">
        <v>0</v>
      </c>
      <c r="AB224" t="s">
        <v>984</v>
      </c>
      <c r="AC224">
        <v>0</v>
      </c>
      <c r="AD224">
        <v>0</v>
      </c>
      <c r="AE224">
        <v>0</v>
      </c>
      <c r="AF224">
        <v>0</v>
      </c>
      <c r="AG224" t="s">
        <v>984</v>
      </c>
      <c r="AH224" t="s">
        <v>1008</v>
      </c>
      <c r="AI224" t="s">
        <v>1008</v>
      </c>
      <c r="AJ224" t="s">
        <v>988</v>
      </c>
      <c r="AK224" t="s">
        <v>989</v>
      </c>
      <c r="AL224" t="s">
        <v>990</v>
      </c>
      <c r="AM224">
        <v>0</v>
      </c>
      <c r="AN224">
        <v>1</v>
      </c>
      <c r="AO224">
        <v>0</v>
      </c>
      <c r="AP224">
        <v>0</v>
      </c>
      <c r="AQ224">
        <v>0</v>
      </c>
      <c r="AR224">
        <v>10</v>
      </c>
      <c r="AS224">
        <v>0</v>
      </c>
      <c r="AT224">
        <v>8.56</v>
      </c>
      <c r="AU224">
        <v>0</v>
      </c>
      <c r="AV224">
        <v>0</v>
      </c>
      <c r="AW224">
        <v>0</v>
      </c>
      <c r="AX224">
        <v>1</v>
      </c>
      <c r="AY224">
        <v>10</v>
      </c>
      <c r="AZ224">
        <v>10</v>
      </c>
      <c r="BA224">
        <v>0</v>
      </c>
      <c r="BB224" t="s">
        <v>1030</v>
      </c>
    </row>
    <row r="225" spans="1:54" x14ac:dyDescent="0.25">
      <c r="A225" t="s">
        <v>212</v>
      </c>
      <c r="B225" t="s">
        <v>128</v>
      </c>
      <c r="C225" s="1">
        <v>45733</v>
      </c>
      <c r="D225">
        <v>8.83</v>
      </c>
      <c r="E225">
        <v>0</v>
      </c>
      <c r="F225">
        <v>9</v>
      </c>
      <c r="G225">
        <v>45733.583495370367</v>
      </c>
      <c r="H225">
        <v>45734.001400462963</v>
      </c>
      <c r="I225" t="s">
        <v>199</v>
      </c>
      <c r="J225" t="s">
        <v>983</v>
      </c>
      <c r="K225" t="s">
        <v>984</v>
      </c>
      <c r="L225" t="s">
        <v>1975</v>
      </c>
      <c r="M225" t="s">
        <v>1034</v>
      </c>
      <c r="N225">
        <v>45726.390798611108</v>
      </c>
      <c r="O225">
        <v>45733.583333333336</v>
      </c>
      <c r="P225">
        <v>45733.583495370367</v>
      </c>
      <c r="Q225">
        <v>45734</v>
      </c>
      <c r="R225">
        <v>45734.001446759263</v>
      </c>
      <c r="S225" t="s">
        <v>984</v>
      </c>
      <c r="T225" t="s">
        <v>986</v>
      </c>
      <c r="U225">
        <v>10.029999999999999</v>
      </c>
      <c r="V225">
        <v>10</v>
      </c>
      <c r="W225">
        <v>343.61</v>
      </c>
      <c r="X225">
        <v>324.42</v>
      </c>
      <c r="Y225">
        <v>215.44</v>
      </c>
      <c r="Z225">
        <v>7.33</v>
      </c>
      <c r="AA225">
        <v>16.399999999999999</v>
      </c>
      <c r="AB225" t="s">
        <v>984</v>
      </c>
      <c r="AC225">
        <v>0</v>
      </c>
      <c r="AD225">
        <v>0</v>
      </c>
      <c r="AE225">
        <v>0</v>
      </c>
      <c r="AF225">
        <v>0</v>
      </c>
      <c r="AG225" t="s">
        <v>984</v>
      </c>
      <c r="AH225" t="s">
        <v>1035</v>
      </c>
      <c r="AI225" t="s">
        <v>1035</v>
      </c>
      <c r="AJ225" t="s">
        <v>988</v>
      </c>
      <c r="AK225" t="s">
        <v>989</v>
      </c>
      <c r="AL225" t="s">
        <v>990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9</v>
      </c>
      <c r="AS225">
        <v>0</v>
      </c>
      <c r="AT225">
        <v>8.83</v>
      </c>
      <c r="AU225">
        <v>0</v>
      </c>
      <c r="AV225">
        <v>0</v>
      </c>
      <c r="AW225">
        <v>0</v>
      </c>
      <c r="AX225">
        <v>1</v>
      </c>
      <c r="AY225">
        <v>10</v>
      </c>
      <c r="AZ225">
        <v>10</v>
      </c>
      <c r="BA225">
        <v>0</v>
      </c>
      <c r="BB225" t="s">
        <v>1036</v>
      </c>
    </row>
    <row r="226" spans="1:54" x14ac:dyDescent="0.25">
      <c r="A226" t="s">
        <v>212</v>
      </c>
      <c r="B226" t="s">
        <v>128</v>
      </c>
      <c r="C226" s="1">
        <v>45734</v>
      </c>
      <c r="D226">
        <v>8.91</v>
      </c>
      <c r="E226">
        <v>0</v>
      </c>
      <c r="F226">
        <v>11</v>
      </c>
      <c r="G226">
        <v>45734.583298611113</v>
      </c>
      <c r="H226">
        <v>45735.001481481479</v>
      </c>
      <c r="I226" t="s">
        <v>199</v>
      </c>
      <c r="J226" t="s">
        <v>983</v>
      </c>
      <c r="K226" t="s">
        <v>984</v>
      </c>
      <c r="L226" t="s">
        <v>1976</v>
      </c>
      <c r="M226" t="s">
        <v>1034</v>
      </c>
      <c r="N226">
        <v>45726.548194444447</v>
      </c>
      <c r="O226">
        <v>45734.583333333336</v>
      </c>
      <c r="P226">
        <v>45734.583298611113</v>
      </c>
      <c r="Q226">
        <v>45735</v>
      </c>
      <c r="R226">
        <v>45735.001574074071</v>
      </c>
      <c r="S226" t="s">
        <v>984</v>
      </c>
      <c r="T226" t="s">
        <v>986</v>
      </c>
      <c r="U226">
        <v>10.039999999999999</v>
      </c>
      <c r="V226">
        <v>10</v>
      </c>
      <c r="W226">
        <v>291.16000000000003</v>
      </c>
      <c r="X226">
        <v>276.38</v>
      </c>
      <c r="Y226">
        <v>118.9</v>
      </c>
      <c r="Z226">
        <v>5.15</v>
      </c>
      <c r="AA226">
        <v>14.1</v>
      </c>
      <c r="AB226" t="s">
        <v>984</v>
      </c>
      <c r="AC226">
        <v>0</v>
      </c>
      <c r="AD226">
        <v>0</v>
      </c>
      <c r="AE226">
        <v>0</v>
      </c>
      <c r="AF226">
        <v>0</v>
      </c>
      <c r="AG226" t="s">
        <v>984</v>
      </c>
      <c r="AH226" t="s">
        <v>1035</v>
      </c>
      <c r="AI226" t="s">
        <v>1035</v>
      </c>
      <c r="AJ226" t="s">
        <v>988</v>
      </c>
      <c r="AK226" t="s">
        <v>989</v>
      </c>
      <c r="AL226" t="s">
        <v>990</v>
      </c>
      <c r="AM226">
        <v>0</v>
      </c>
      <c r="AN226">
        <v>2</v>
      </c>
      <c r="AO226">
        <v>0</v>
      </c>
      <c r="AP226">
        <v>0</v>
      </c>
      <c r="AQ226">
        <v>0</v>
      </c>
      <c r="AR226">
        <v>9</v>
      </c>
      <c r="AS226">
        <v>0</v>
      </c>
      <c r="AT226">
        <v>8.91</v>
      </c>
      <c r="AU226">
        <v>0</v>
      </c>
      <c r="AV226">
        <v>0</v>
      </c>
      <c r="AW226">
        <v>0</v>
      </c>
      <c r="AX226">
        <v>1</v>
      </c>
      <c r="AY226">
        <v>10</v>
      </c>
      <c r="AZ226">
        <v>10</v>
      </c>
      <c r="BA226">
        <v>0</v>
      </c>
      <c r="BB226" t="s">
        <v>1036</v>
      </c>
    </row>
    <row r="227" spans="1:54" x14ac:dyDescent="0.25">
      <c r="A227" t="s">
        <v>212</v>
      </c>
      <c r="B227" t="s">
        <v>128</v>
      </c>
      <c r="C227" s="1">
        <v>45735</v>
      </c>
      <c r="D227">
        <v>10.64</v>
      </c>
      <c r="E227">
        <v>0</v>
      </c>
      <c r="F227">
        <v>12</v>
      </c>
      <c r="G227">
        <v>45735.584270833337</v>
      </c>
      <c r="H227">
        <v>45736.052141203705</v>
      </c>
      <c r="I227" t="s">
        <v>199</v>
      </c>
      <c r="J227" t="s">
        <v>983</v>
      </c>
      <c r="K227" t="s">
        <v>984</v>
      </c>
      <c r="L227" t="s">
        <v>1977</v>
      </c>
      <c r="M227" t="s">
        <v>1034</v>
      </c>
      <c r="N227">
        <v>45727.463182870371</v>
      </c>
      <c r="O227">
        <v>45735.583333333336</v>
      </c>
      <c r="P227">
        <v>45735.584270833337</v>
      </c>
      <c r="Q227">
        <v>45736</v>
      </c>
      <c r="R227">
        <v>45736.052152777775</v>
      </c>
      <c r="S227" t="s">
        <v>984</v>
      </c>
      <c r="T227" t="s">
        <v>986</v>
      </c>
      <c r="U227">
        <v>11.23</v>
      </c>
      <c r="V227">
        <v>10</v>
      </c>
      <c r="W227">
        <v>394.14</v>
      </c>
      <c r="X227">
        <v>383.38</v>
      </c>
      <c r="Y227">
        <v>122.37</v>
      </c>
      <c r="Z227">
        <v>5.58</v>
      </c>
      <c r="AA227">
        <v>0</v>
      </c>
      <c r="AB227" t="s">
        <v>1037</v>
      </c>
      <c r="AC227">
        <v>0</v>
      </c>
      <c r="AD227">
        <v>0</v>
      </c>
      <c r="AE227">
        <v>0</v>
      </c>
      <c r="AF227">
        <v>0</v>
      </c>
      <c r="AG227" t="s">
        <v>984</v>
      </c>
      <c r="AH227" t="s">
        <v>1035</v>
      </c>
      <c r="AI227" t="s">
        <v>1035</v>
      </c>
      <c r="AJ227" t="s">
        <v>988</v>
      </c>
      <c r="AK227" t="s">
        <v>989</v>
      </c>
      <c r="AL227" t="s">
        <v>990</v>
      </c>
      <c r="AM227">
        <v>0</v>
      </c>
      <c r="AN227">
        <v>1</v>
      </c>
      <c r="AO227">
        <v>0</v>
      </c>
      <c r="AP227">
        <v>0</v>
      </c>
      <c r="AQ227">
        <v>0</v>
      </c>
      <c r="AR227">
        <v>11</v>
      </c>
      <c r="AS227">
        <v>0</v>
      </c>
      <c r="AT227">
        <v>10.64</v>
      </c>
      <c r="AU227">
        <v>0</v>
      </c>
      <c r="AV227">
        <v>0</v>
      </c>
      <c r="AW227">
        <v>0</v>
      </c>
      <c r="AX227">
        <v>1</v>
      </c>
      <c r="AY227">
        <v>10</v>
      </c>
      <c r="AZ227">
        <v>10</v>
      </c>
      <c r="BA227">
        <v>0</v>
      </c>
      <c r="BB227" t="s">
        <v>1036</v>
      </c>
    </row>
    <row r="228" spans="1:54" x14ac:dyDescent="0.25">
      <c r="A228" t="s">
        <v>212</v>
      </c>
      <c r="B228" t="s">
        <v>128</v>
      </c>
      <c r="C228" s="1">
        <v>45736</v>
      </c>
      <c r="D228">
        <v>10.62</v>
      </c>
      <c r="E228">
        <v>0</v>
      </c>
      <c r="F228">
        <v>10</v>
      </c>
      <c r="G228">
        <v>45736.583182870374</v>
      </c>
      <c r="H228">
        <v>45737.056967592594</v>
      </c>
      <c r="I228" t="s">
        <v>199</v>
      </c>
      <c r="J228" t="s">
        <v>983</v>
      </c>
      <c r="K228" t="s">
        <v>984</v>
      </c>
      <c r="L228" t="s">
        <v>1978</v>
      </c>
      <c r="M228" t="s">
        <v>1034</v>
      </c>
      <c r="N228">
        <v>45727.426516203705</v>
      </c>
      <c r="O228">
        <v>45736.583333333336</v>
      </c>
      <c r="P228">
        <v>45736.583182870374</v>
      </c>
      <c r="Q228">
        <v>45737</v>
      </c>
      <c r="R228">
        <v>45737.056990740741</v>
      </c>
      <c r="S228" t="s">
        <v>984</v>
      </c>
      <c r="T228" t="s">
        <v>986</v>
      </c>
      <c r="U228">
        <v>11.37</v>
      </c>
      <c r="V228">
        <v>10</v>
      </c>
      <c r="W228">
        <v>204.43</v>
      </c>
      <c r="X228">
        <v>198.4</v>
      </c>
      <c r="Y228">
        <v>90.88</v>
      </c>
      <c r="Z228">
        <v>7.62</v>
      </c>
      <c r="AA228">
        <v>14.48</v>
      </c>
      <c r="AB228" t="s">
        <v>984</v>
      </c>
      <c r="AC228">
        <v>0</v>
      </c>
      <c r="AD228">
        <v>0</v>
      </c>
      <c r="AE228">
        <v>0</v>
      </c>
      <c r="AF228">
        <v>0</v>
      </c>
      <c r="AG228" t="s">
        <v>984</v>
      </c>
      <c r="AH228" t="s">
        <v>1035</v>
      </c>
      <c r="AI228" t="s">
        <v>1035</v>
      </c>
      <c r="AJ228" t="s">
        <v>988</v>
      </c>
      <c r="AK228" t="s">
        <v>989</v>
      </c>
      <c r="AL228" t="s">
        <v>990</v>
      </c>
      <c r="AM228">
        <v>0</v>
      </c>
      <c r="AN228">
        <v>2</v>
      </c>
      <c r="AO228">
        <v>0</v>
      </c>
      <c r="AP228">
        <v>0</v>
      </c>
      <c r="AQ228">
        <v>0</v>
      </c>
      <c r="AR228">
        <v>8</v>
      </c>
      <c r="AS228">
        <v>0</v>
      </c>
      <c r="AT228">
        <v>10.62</v>
      </c>
      <c r="AU228">
        <v>0</v>
      </c>
      <c r="AV228">
        <v>0</v>
      </c>
      <c r="AW228">
        <v>0</v>
      </c>
      <c r="AX228">
        <v>1</v>
      </c>
      <c r="AY228">
        <v>10</v>
      </c>
      <c r="AZ228">
        <v>10</v>
      </c>
      <c r="BA228">
        <v>0</v>
      </c>
      <c r="BB228" t="s">
        <v>1036</v>
      </c>
    </row>
    <row r="229" spans="1:54" x14ac:dyDescent="0.25">
      <c r="A229" t="s">
        <v>151</v>
      </c>
      <c r="B229" t="s">
        <v>128</v>
      </c>
      <c r="C229" s="1">
        <v>45733</v>
      </c>
      <c r="D229">
        <v>10.37</v>
      </c>
      <c r="E229">
        <v>0</v>
      </c>
      <c r="F229">
        <v>15</v>
      </c>
      <c r="G229">
        <v>45733.277881944443</v>
      </c>
      <c r="H229">
        <v>45733.723611111112</v>
      </c>
      <c r="I229" t="s">
        <v>152</v>
      </c>
      <c r="J229" t="s">
        <v>983</v>
      </c>
      <c r="K229" t="s">
        <v>984</v>
      </c>
      <c r="L229" t="s">
        <v>1979</v>
      </c>
      <c r="M229" t="s">
        <v>1038</v>
      </c>
      <c r="N229">
        <v>45726.390775462962</v>
      </c>
      <c r="O229">
        <v>45733.28125</v>
      </c>
      <c r="P229">
        <v>45733.277881944443</v>
      </c>
      <c r="Q229">
        <v>45733.71875</v>
      </c>
      <c r="R229">
        <v>45733.723657407405</v>
      </c>
      <c r="S229" t="s">
        <v>984</v>
      </c>
      <c r="T229" t="s">
        <v>986</v>
      </c>
      <c r="U229">
        <v>10.7</v>
      </c>
      <c r="V229">
        <v>10.5</v>
      </c>
      <c r="W229">
        <v>212.89</v>
      </c>
      <c r="X229">
        <v>207.63</v>
      </c>
      <c r="Y229">
        <v>25.4</v>
      </c>
      <c r="Z229">
        <v>2.82</v>
      </c>
      <c r="AA229">
        <v>0</v>
      </c>
      <c r="AB229" t="s">
        <v>984</v>
      </c>
      <c r="AC229">
        <v>0</v>
      </c>
      <c r="AD229">
        <v>0</v>
      </c>
      <c r="AE229">
        <v>0</v>
      </c>
      <c r="AF229">
        <v>0</v>
      </c>
      <c r="AG229" t="s">
        <v>984</v>
      </c>
      <c r="AH229" t="s">
        <v>1039</v>
      </c>
      <c r="AI229" t="s">
        <v>1039</v>
      </c>
      <c r="AJ229" t="s">
        <v>988</v>
      </c>
      <c r="AK229" t="s">
        <v>989</v>
      </c>
      <c r="AL229" t="s">
        <v>990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15</v>
      </c>
      <c r="AS229">
        <v>0</v>
      </c>
      <c r="AT229">
        <v>10.37</v>
      </c>
      <c r="AU229">
        <v>0</v>
      </c>
      <c r="AV229">
        <v>0</v>
      </c>
      <c r="AW229">
        <v>0</v>
      </c>
      <c r="AX229">
        <v>1</v>
      </c>
      <c r="AY229">
        <v>10.5</v>
      </c>
      <c r="AZ229">
        <v>10.5</v>
      </c>
      <c r="BA229">
        <v>0</v>
      </c>
      <c r="BB229" t="s">
        <v>1040</v>
      </c>
    </row>
    <row r="230" spans="1:54" x14ac:dyDescent="0.25">
      <c r="A230" t="s">
        <v>151</v>
      </c>
      <c r="B230" t="s">
        <v>128</v>
      </c>
      <c r="C230" s="1">
        <v>45735</v>
      </c>
      <c r="D230">
        <v>9.2899999999999991</v>
      </c>
      <c r="E230">
        <v>0</v>
      </c>
      <c r="F230">
        <v>10</v>
      </c>
      <c r="G230">
        <v>45735.251585648148</v>
      </c>
      <c r="H230">
        <v>45735.688819444447</v>
      </c>
      <c r="I230" t="s">
        <v>152</v>
      </c>
      <c r="J230" t="s">
        <v>983</v>
      </c>
      <c r="K230" t="s">
        <v>984</v>
      </c>
      <c r="L230" t="s">
        <v>1980</v>
      </c>
      <c r="M230" t="s">
        <v>1038</v>
      </c>
      <c r="N230">
        <v>45727.463171296295</v>
      </c>
      <c r="O230">
        <v>45735.25</v>
      </c>
      <c r="P230">
        <v>45735.251585648148</v>
      </c>
      <c r="Q230">
        <v>45735.6875</v>
      </c>
      <c r="R230">
        <v>45735.689097222225</v>
      </c>
      <c r="S230" t="s">
        <v>984</v>
      </c>
      <c r="T230" t="s">
        <v>986</v>
      </c>
      <c r="U230">
        <v>10.5</v>
      </c>
      <c r="V230">
        <v>10.5</v>
      </c>
      <c r="W230">
        <v>238.65</v>
      </c>
      <c r="X230">
        <v>206.63</v>
      </c>
      <c r="Y230">
        <v>116.36</v>
      </c>
      <c r="Z230">
        <v>5.32</v>
      </c>
      <c r="AA230">
        <v>0</v>
      </c>
      <c r="AB230" t="s">
        <v>984</v>
      </c>
      <c r="AC230">
        <v>0</v>
      </c>
      <c r="AD230">
        <v>0</v>
      </c>
      <c r="AE230">
        <v>0</v>
      </c>
      <c r="AF230">
        <v>0</v>
      </c>
      <c r="AG230" t="s">
        <v>984</v>
      </c>
      <c r="AH230" t="s">
        <v>1039</v>
      </c>
      <c r="AI230" t="s">
        <v>1039</v>
      </c>
      <c r="AJ230" t="s">
        <v>988</v>
      </c>
      <c r="AK230" t="s">
        <v>989</v>
      </c>
      <c r="AL230" t="s">
        <v>990</v>
      </c>
      <c r="AM230">
        <v>0</v>
      </c>
      <c r="AN230">
        <v>2</v>
      </c>
      <c r="AO230">
        <v>0</v>
      </c>
      <c r="AP230">
        <v>0</v>
      </c>
      <c r="AQ230">
        <v>0</v>
      </c>
      <c r="AR230">
        <v>8</v>
      </c>
      <c r="AS230">
        <v>0</v>
      </c>
      <c r="AT230">
        <v>9.2899999999999991</v>
      </c>
      <c r="AU230">
        <v>0</v>
      </c>
      <c r="AV230">
        <v>0</v>
      </c>
      <c r="AW230">
        <v>0</v>
      </c>
      <c r="AX230">
        <v>1</v>
      </c>
      <c r="AY230">
        <v>10.5</v>
      </c>
      <c r="AZ230">
        <v>10.5</v>
      </c>
      <c r="BA230">
        <v>0</v>
      </c>
      <c r="BB230" t="s">
        <v>1040</v>
      </c>
    </row>
    <row r="231" spans="1:54" x14ac:dyDescent="0.25">
      <c r="A231" t="s">
        <v>151</v>
      </c>
      <c r="B231" t="s">
        <v>128</v>
      </c>
      <c r="C231" s="1">
        <v>45736</v>
      </c>
      <c r="D231">
        <v>8.15</v>
      </c>
      <c r="E231">
        <v>0</v>
      </c>
      <c r="F231">
        <v>11</v>
      </c>
      <c r="G231">
        <v>45736.246562499997</v>
      </c>
      <c r="H231">
        <v>45736.673009259262</v>
      </c>
      <c r="I231" t="s">
        <v>152</v>
      </c>
      <c r="J231" t="s">
        <v>983</v>
      </c>
      <c r="K231" t="s">
        <v>984</v>
      </c>
      <c r="L231" t="s">
        <v>1981</v>
      </c>
      <c r="M231" t="s">
        <v>1038</v>
      </c>
      <c r="N231">
        <v>45727.426458333335</v>
      </c>
      <c r="O231">
        <v>45736.25</v>
      </c>
      <c r="P231">
        <v>45736.246574074074</v>
      </c>
      <c r="Q231">
        <v>45736.6875</v>
      </c>
      <c r="R231">
        <v>45736.689062500001</v>
      </c>
      <c r="S231" t="s">
        <v>984</v>
      </c>
      <c r="T231" t="s">
        <v>986</v>
      </c>
      <c r="U231">
        <v>10.62</v>
      </c>
      <c r="V231">
        <v>10.5</v>
      </c>
      <c r="W231">
        <v>244.46</v>
      </c>
      <c r="X231">
        <v>192.91</v>
      </c>
      <c r="Y231">
        <v>122.97</v>
      </c>
      <c r="Z231">
        <v>7.22</v>
      </c>
      <c r="AA231">
        <v>0</v>
      </c>
      <c r="AB231" t="s">
        <v>1041</v>
      </c>
      <c r="AC231">
        <v>0</v>
      </c>
      <c r="AD231">
        <v>0</v>
      </c>
      <c r="AE231">
        <v>0</v>
      </c>
      <c r="AF231">
        <v>0</v>
      </c>
      <c r="AG231" t="s">
        <v>984</v>
      </c>
      <c r="AH231" t="s">
        <v>1039</v>
      </c>
      <c r="AI231" t="s">
        <v>1039</v>
      </c>
      <c r="AJ231" t="s">
        <v>988</v>
      </c>
      <c r="AK231" t="s">
        <v>989</v>
      </c>
      <c r="AL231" t="s">
        <v>990</v>
      </c>
      <c r="AM231">
        <v>0</v>
      </c>
      <c r="AN231">
        <v>2</v>
      </c>
      <c r="AO231">
        <v>0</v>
      </c>
      <c r="AP231">
        <v>0</v>
      </c>
      <c r="AQ231">
        <v>0</v>
      </c>
      <c r="AR231">
        <v>9</v>
      </c>
      <c r="AS231">
        <v>0</v>
      </c>
      <c r="AT231">
        <v>8.15</v>
      </c>
      <c r="AU231">
        <v>0</v>
      </c>
      <c r="AV231">
        <v>0</v>
      </c>
      <c r="AW231">
        <v>0</v>
      </c>
      <c r="AX231">
        <v>1</v>
      </c>
      <c r="AY231">
        <v>10.5</v>
      </c>
      <c r="AZ231">
        <v>10.5</v>
      </c>
      <c r="BA231">
        <v>0</v>
      </c>
      <c r="BB231" t="s">
        <v>1040</v>
      </c>
    </row>
    <row r="232" spans="1:54" x14ac:dyDescent="0.25">
      <c r="A232" t="s">
        <v>151</v>
      </c>
      <c r="B232" t="s">
        <v>128</v>
      </c>
      <c r="C232" s="1">
        <v>45737</v>
      </c>
      <c r="D232">
        <v>8.76</v>
      </c>
      <c r="E232">
        <v>0</v>
      </c>
      <c r="F232">
        <v>11</v>
      </c>
      <c r="G232">
        <v>45737.24664351852</v>
      </c>
      <c r="H232">
        <v>45737.688946759263</v>
      </c>
      <c r="I232" t="s">
        <v>152</v>
      </c>
      <c r="J232" t="s">
        <v>983</v>
      </c>
      <c r="K232" t="s">
        <v>984</v>
      </c>
      <c r="L232" t="s">
        <v>1982</v>
      </c>
      <c r="M232" t="s">
        <v>1038</v>
      </c>
      <c r="N232">
        <v>45729.473379629628</v>
      </c>
      <c r="O232">
        <v>45737.25</v>
      </c>
      <c r="P232">
        <v>45737.24664351852</v>
      </c>
      <c r="Q232">
        <v>45737.6875</v>
      </c>
      <c r="R232">
        <v>45737.688946759263</v>
      </c>
      <c r="S232" t="s">
        <v>984</v>
      </c>
      <c r="T232" t="s">
        <v>986</v>
      </c>
      <c r="U232">
        <v>10.62</v>
      </c>
      <c r="V232">
        <v>10.5</v>
      </c>
      <c r="W232">
        <v>240.56</v>
      </c>
      <c r="X232">
        <v>186.15</v>
      </c>
      <c r="Y232">
        <v>119.14</v>
      </c>
      <c r="Z232">
        <v>5.83</v>
      </c>
      <c r="AA232">
        <v>0</v>
      </c>
      <c r="AB232" t="s">
        <v>984</v>
      </c>
      <c r="AC232">
        <v>0</v>
      </c>
      <c r="AD232">
        <v>0</v>
      </c>
      <c r="AE232">
        <v>0</v>
      </c>
      <c r="AF232">
        <v>0</v>
      </c>
      <c r="AG232" t="s">
        <v>984</v>
      </c>
      <c r="AH232" t="s">
        <v>1039</v>
      </c>
      <c r="AI232" t="s">
        <v>1039</v>
      </c>
      <c r="AJ232" t="s">
        <v>988</v>
      </c>
      <c r="AK232" t="s">
        <v>989</v>
      </c>
      <c r="AL232" t="s">
        <v>990</v>
      </c>
      <c r="AM232">
        <v>0</v>
      </c>
      <c r="AN232">
        <v>1</v>
      </c>
      <c r="AO232">
        <v>0</v>
      </c>
      <c r="AP232">
        <v>0</v>
      </c>
      <c r="AQ232">
        <v>0</v>
      </c>
      <c r="AR232">
        <v>10</v>
      </c>
      <c r="AS232">
        <v>0</v>
      </c>
      <c r="AT232">
        <v>8.76</v>
      </c>
      <c r="AU232">
        <v>0</v>
      </c>
      <c r="AV232">
        <v>0</v>
      </c>
      <c r="AW232">
        <v>0</v>
      </c>
      <c r="AX232">
        <v>1</v>
      </c>
      <c r="AY232">
        <v>10.5</v>
      </c>
      <c r="AZ232">
        <v>10.5</v>
      </c>
      <c r="BA232">
        <v>0</v>
      </c>
      <c r="BB232" t="s">
        <v>1040</v>
      </c>
    </row>
    <row r="233" spans="1:54" x14ac:dyDescent="0.25">
      <c r="A233" t="s">
        <v>298</v>
      </c>
      <c r="B233" t="s">
        <v>128</v>
      </c>
      <c r="C233" s="1">
        <v>45733</v>
      </c>
      <c r="D233">
        <v>8.14</v>
      </c>
      <c r="E233">
        <v>0</v>
      </c>
      <c r="F233">
        <v>11</v>
      </c>
      <c r="G233">
        <v>45733.29378472222</v>
      </c>
      <c r="H233">
        <v>45733.688888888886</v>
      </c>
      <c r="I233" t="s">
        <v>142</v>
      </c>
      <c r="J233" t="s">
        <v>983</v>
      </c>
      <c r="K233" t="s">
        <v>984</v>
      </c>
      <c r="L233" t="s">
        <v>1983</v>
      </c>
      <c r="M233" t="s">
        <v>1031</v>
      </c>
      <c r="N233">
        <v>45726.390775462962</v>
      </c>
      <c r="O233">
        <v>45733.291666666664</v>
      </c>
      <c r="P233">
        <v>45733.29378472222</v>
      </c>
      <c r="Q233">
        <v>45733.6875</v>
      </c>
      <c r="R233">
        <v>45733.688981481479</v>
      </c>
      <c r="S233" t="s">
        <v>984</v>
      </c>
      <c r="T233" t="s">
        <v>986</v>
      </c>
      <c r="U233">
        <v>9.48</v>
      </c>
      <c r="V233">
        <v>9.5</v>
      </c>
      <c r="W233">
        <v>268.41000000000003</v>
      </c>
      <c r="X233">
        <v>228.07</v>
      </c>
      <c r="Y233">
        <v>176.62</v>
      </c>
      <c r="Z233">
        <v>5.99</v>
      </c>
      <c r="AA233">
        <v>89.03</v>
      </c>
      <c r="AB233" t="s">
        <v>1942</v>
      </c>
      <c r="AC233">
        <v>0</v>
      </c>
      <c r="AD233">
        <v>0</v>
      </c>
      <c r="AE233">
        <v>0</v>
      </c>
      <c r="AF233">
        <v>0</v>
      </c>
      <c r="AG233" t="s">
        <v>984</v>
      </c>
      <c r="AH233" t="s">
        <v>998</v>
      </c>
      <c r="AI233" t="s">
        <v>998</v>
      </c>
      <c r="AJ233" t="s">
        <v>988</v>
      </c>
      <c r="AK233" t="s">
        <v>989</v>
      </c>
      <c r="AL233" t="s">
        <v>990</v>
      </c>
      <c r="AM233">
        <v>0</v>
      </c>
      <c r="AN233">
        <v>3</v>
      </c>
      <c r="AO233">
        <v>0</v>
      </c>
      <c r="AP233">
        <v>0</v>
      </c>
      <c r="AQ233">
        <v>0</v>
      </c>
      <c r="AR233">
        <v>8</v>
      </c>
      <c r="AS233">
        <v>0</v>
      </c>
      <c r="AT233">
        <v>8.14</v>
      </c>
      <c r="AU233">
        <v>0</v>
      </c>
      <c r="AV233">
        <v>0</v>
      </c>
      <c r="AW233">
        <v>0</v>
      </c>
      <c r="AX233">
        <v>1</v>
      </c>
      <c r="AY233">
        <v>9.48</v>
      </c>
      <c r="AZ233">
        <v>9.48</v>
      </c>
      <c r="BA233">
        <v>0</v>
      </c>
      <c r="BB233" t="s">
        <v>1043</v>
      </c>
    </row>
    <row r="234" spans="1:54" x14ac:dyDescent="0.25">
      <c r="A234" t="s">
        <v>230</v>
      </c>
      <c r="B234" t="s">
        <v>128</v>
      </c>
      <c r="C234" s="1">
        <v>45735</v>
      </c>
      <c r="D234">
        <v>6.86</v>
      </c>
      <c r="E234">
        <v>0</v>
      </c>
      <c r="F234">
        <v>6</v>
      </c>
      <c r="G234">
        <v>45735.541030092594</v>
      </c>
      <c r="H234">
        <v>45735.957187499997</v>
      </c>
      <c r="I234" t="s">
        <v>156</v>
      </c>
      <c r="J234" t="s">
        <v>983</v>
      </c>
      <c r="K234" t="s">
        <v>984</v>
      </c>
      <c r="L234" t="s">
        <v>1984</v>
      </c>
      <c r="M234" t="s">
        <v>1045</v>
      </c>
      <c r="N234">
        <v>45734.616805555554</v>
      </c>
      <c r="O234">
        <v>45735.541666666664</v>
      </c>
      <c r="P234">
        <v>45735.541030092594</v>
      </c>
      <c r="Q234">
        <v>45735.958333333336</v>
      </c>
      <c r="R234">
        <v>45735.95721064815</v>
      </c>
      <c r="S234" t="s">
        <v>984</v>
      </c>
      <c r="T234" t="s">
        <v>986</v>
      </c>
      <c r="U234">
        <v>9.99</v>
      </c>
      <c r="V234">
        <v>10</v>
      </c>
      <c r="W234">
        <v>285.39</v>
      </c>
      <c r="X234">
        <v>184.21</v>
      </c>
      <c r="Y234">
        <v>169.79</v>
      </c>
      <c r="Z234">
        <v>7.56</v>
      </c>
      <c r="AA234">
        <v>0.78</v>
      </c>
      <c r="AB234" t="s">
        <v>984</v>
      </c>
      <c r="AC234">
        <v>0.51694444444444443</v>
      </c>
      <c r="AD234">
        <v>1</v>
      </c>
      <c r="AE234">
        <v>0.5</v>
      </c>
      <c r="AF234">
        <v>0.93</v>
      </c>
      <c r="AG234" t="s">
        <v>1985</v>
      </c>
      <c r="AH234" t="s">
        <v>1046</v>
      </c>
      <c r="AI234" t="s">
        <v>1046</v>
      </c>
      <c r="AJ234" t="s">
        <v>988</v>
      </c>
      <c r="AK234" t="s">
        <v>989</v>
      </c>
      <c r="AL234" t="s">
        <v>990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6</v>
      </c>
      <c r="AS234">
        <v>0</v>
      </c>
      <c r="AT234">
        <v>6.86</v>
      </c>
      <c r="AU234">
        <v>0</v>
      </c>
      <c r="AV234">
        <v>0</v>
      </c>
      <c r="AW234">
        <v>0</v>
      </c>
      <c r="AX234">
        <v>1</v>
      </c>
      <c r="AY234">
        <v>9.99</v>
      </c>
      <c r="AZ234">
        <v>9.4730555555555558</v>
      </c>
      <c r="BA234">
        <v>0</v>
      </c>
      <c r="BB234" t="s">
        <v>1047</v>
      </c>
    </row>
    <row r="235" spans="1:54" x14ac:dyDescent="0.25">
      <c r="A235" t="s">
        <v>230</v>
      </c>
      <c r="B235" t="s">
        <v>128</v>
      </c>
      <c r="C235" s="1">
        <v>45736</v>
      </c>
      <c r="D235">
        <v>5.72</v>
      </c>
      <c r="E235">
        <v>0</v>
      </c>
      <c r="F235">
        <v>5</v>
      </c>
      <c r="G235">
        <v>45736.5390625</v>
      </c>
      <c r="H235">
        <v>45736.959537037037</v>
      </c>
      <c r="I235" t="s">
        <v>156</v>
      </c>
      <c r="J235" t="s">
        <v>983</v>
      </c>
      <c r="K235" t="s">
        <v>984</v>
      </c>
      <c r="L235" t="s">
        <v>1986</v>
      </c>
      <c r="M235" t="s">
        <v>1045</v>
      </c>
      <c r="N235">
        <v>45727.426504629628</v>
      </c>
      <c r="O235">
        <v>45736.541666666664</v>
      </c>
      <c r="P235">
        <v>45736.5390625</v>
      </c>
      <c r="Q235">
        <v>45736.958333333336</v>
      </c>
      <c r="R235">
        <v>45736.959872685184</v>
      </c>
      <c r="S235" t="s">
        <v>984</v>
      </c>
      <c r="T235" t="s">
        <v>986</v>
      </c>
      <c r="U235">
        <v>10.1</v>
      </c>
      <c r="V235">
        <v>10</v>
      </c>
      <c r="W235">
        <v>377.16</v>
      </c>
      <c r="X235">
        <v>253.07</v>
      </c>
      <c r="Y235">
        <v>166.68</v>
      </c>
      <c r="Z235">
        <v>6.33</v>
      </c>
      <c r="AA235">
        <v>0</v>
      </c>
      <c r="AB235" t="s">
        <v>984</v>
      </c>
      <c r="AC235">
        <v>0.5163888888888889</v>
      </c>
      <c r="AD235">
        <v>1</v>
      </c>
      <c r="AE235">
        <v>0.5</v>
      </c>
      <c r="AF235">
        <v>2.14</v>
      </c>
      <c r="AG235" t="s">
        <v>1987</v>
      </c>
      <c r="AH235" t="s">
        <v>1046</v>
      </c>
      <c r="AI235" t="s">
        <v>1046</v>
      </c>
      <c r="AJ235" t="s">
        <v>988</v>
      </c>
      <c r="AK235" t="s">
        <v>989</v>
      </c>
      <c r="AL235" t="s">
        <v>990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5</v>
      </c>
      <c r="AS235">
        <v>0</v>
      </c>
      <c r="AT235">
        <v>5.72</v>
      </c>
      <c r="AU235">
        <v>0</v>
      </c>
      <c r="AV235">
        <v>0</v>
      </c>
      <c r="AW235">
        <v>0</v>
      </c>
      <c r="AX235">
        <v>1</v>
      </c>
      <c r="AY235">
        <v>10</v>
      </c>
      <c r="AZ235">
        <v>9.4836111111111112</v>
      </c>
      <c r="BA235">
        <v>0</v>
      </c>
      <c r="BB235" t="s">
        <v>1047</v>
      </c>
    </row>
    <row r="236" spans="1:54" x14ac:dyDescent="0.25">
      <c r="A236" t="s">
        <v>230</v>
      </c>
      <c r="B236" t="s">
        <v>128</v>
      </c>
      <c r="C236" s="1">
        <v>45737</v>
      </c>
      <c r="D236">
        <v>8.91</v>
      </c>
      <c r="E236">
        <v>0</v>
      </c>
      <c r="F236">
        <v>8</v>
      </c>
      <c r="G236">
        <v>45737.580289351848</v>
      </c>
      <c r="H236">
        <v>45738.00141203704</v>
      </c>
      <c r="I236" t="s">
        <v>156</v>
      </c>
      <c r="J236" t="s">
        <v>983</v>
      </c>
      <c r="K236" t="s">
        <v>984</v>
      </c>
      <c r="L236" t="s">
        <v>1988</v>
      </c>
      <c r="M236" t="s">
        <v>1045</v>
      </c>
      <c r="N236">
        <v>45729.47378472222</v>
      </c>
      <c r="O236">
        <v>45737.583333333336</v>
      </c>
      <c r="P236">
        <v>45737.580289351848</v>
      </c>
      <c r="Q236">
        <v>45738</v>
      </c>
      <c r="R236">
        <v>45738.001435185186</v>
      </c>
      <c r="S236" t="s">
        <v>984</v>
      </c>
      <c r="T236" t="s">
        <v>986</v>
      </c>
      <c r="U236">
        <v>10.11</v>
      </c>
      <c r="V236">
        <v>10</v>
      </c>
      <c r="W236">
        <v>319.45</v>
      </c>
      <c r="X236">
        <v>308</v>
      </c>
      <c r="Y236">
        <v>142.91</v>
      </c>
      <c r="Z236">
        <v>7.39</v>
      </c>
      <c r="AA236">
        <v>4.28</v>
      </c>
      <c r="AB236" t="s">
        <v>984</v>
      </c>
      <c r="AC236">
        <v>0.5</v>
      </c>
      <c r="AD236">
        <v>2</v>
      </c>
      <c r="AE236">
        <v>1</v>
      </c>
      <c r="AF236">
        <v>3.44</v>
      </c>
      <c r="AG236" t="s">
        <v>1989</v>
      </c>
      <c r="AH236" t="s">
        <v>1046</v>
      </c>
      <c r="AI236" t="s">
        <v>1046</v>
      </c>
      <c r="AJ236" t="s">
        <v>988</v>
      </c>
      <c r="AK236" t="s">
        <v>989</v>
      </c>
      <c r="AL236" t="s">
        <v>990</v>
      </c>
      <c r="AM236">
        <v>0</v>
      </c>
      <c r="AN236">
        <v>2</v>
      </c>
      <c r="AO236">
        <v>0</v>
      </c>
      <c r="AP236">
        <v>0</v>
      </c>
      <c r="AQ236">
        <v>0</v>
      </c>
      <c r="AR236">
        <v>6</v>
      </c>
      <c r="AS236">
        <v>0</v>
      </c>
      <c r="AT236">
        <v>8.91</v>
      </c>
      <c r="AU236">
        <v>0</v>
      </c>
      <c r="AV236">
        <v>0</v>
      </c>
      <c r="AW236">
        <v>0</v>
      </c>
      <c r="AX236">
        <v>1</v>
      </c>
      <c r="AY236">
        <v>10</v>
      </c>
      <c r="AZ236">
        <v>9.5</v>
      </c>
      <c r="BA236">
        <v>0</v>
      </c>
      <c r="BB236" t="s">
        <v>1047</v>
      </c>
    </row>
    <row r="237" spans="1:54" x14ac:dyDescent="0.25">
      <c r="A237" t="s">
        <v>230</v>
      </c>
      <c r="B237" t="s">
        <v>128</v>
      </c>
      <c r="C237" s="1">
        <v>45738</v>
      </c>
      <c r="D237">
        <v>8.2799999999999994</v>
      </c>
      <c r="E237">
        <v>0</v>
      </c>
      <c r="F237">
        <v>10</v>
      </c>
      <c r="G237">
        <v>45738.621805555558</v>
      </c>
      <c r="H237">
        <v>45739.001493055555</v>
      </c>
      <c r="I237" t="s">
        <v>156</v>
      </c>
      <c r="J237" t="s">
        <v>983</v>
      </c>
      <c r="K237" t="s">
        <v>984</v>
      </c>
      <c r="L237" t="s">
        <v>1990</v>
      </c>
      <c r="M237" t="s">
        <v>1045</v>
      </c>
      <c r="N237">
        <v>45730.463483796295</v>
      </c>
      <c r="O237">
        <v>45738.625</v>
      </c>
      <c r="P237">
        <v>45738.621805555558</v>
      </c>
      <c r="Q237">
        <v>45739</v>
      </c>
      <c r="R237">
        <v>45739.001516203702</v>
      </c>
      <c r="S237" t="s">
        <v>984</v>
      </c>
      <c r="T237" t="s">
        <v>986</v>
      </c>
      <c r="U237">
        <v>9.11</v>
      </c>
      <c r="V237">
        <v>9</v>
      </c>
      <c r="W237">
        <v>295.70999999999998</v>
      </c>
      <c r="X237">
        <v>271.08999999999997</v>
      </c>
      <c r="Y237">
        <v>188.22</v>
      </c>
      <c r="Z237">
        <v>6.01</v>
      </c>
      <c r="AA237">
        <v>16.05</v>
      </c>
      <c r="AB237" t="s">
        <v>984</v>
      </c>
      <c r="AC237">
        <v>0</v>
      </c>
      <c r="AD237">
        <v>0</v>
      </c>
      <c r="AE237">
        <v>0</v>
      </c>
      <c r="AF237">
        <v>0</v>
      </c>
      <c r="AG237" t="s">
        <v>984</v>
      </c>
      <c r="AH237" t="s">
        <v>1046</v>
      </c>
      <c r="AI237" t="s">
        <v>1046</v>
      </c>
      <c r="AJ237" t="s">
        <v>988</v>
      </c>
      <c r="AK237" t="s">
        <v>989</v>
      </c>
      <c r="AL237" t="s">
        <v>990</v>
      </c>
      <c r="AM237">
        <v>0</v>
      </c>
      <c r="AN237">
        <v>1</v>
      </c>
      <c r="AO237">
        <v>0</v>
      </c>
      <c r="AP237">
        <v>0</v>
      </c>
      <c r="AQ237">
        <v>0</v>
      </c>
      <c r="AR237">
        <v>9</v>
      </c>
      <c r="AS237">
        <v>0</v>
      </c>
      <c r="AT237">
        <v>8.2799999999999994</v>
      </c>
      <c r="AU237">
        <v>0</v>
      </c>
      <c r="AV237">
        <v>0</v>
      </c>
      <c r="AW237">
        <v>0</v>
      </c>
      <c r="AX237">
        <v>1</v>
      </c>
      <c r="AY237">
        <v>9</v>
      </c>
      <c r="AZ237">
        <v>9</v>
      </c>
      <c r="BA237">
        <v>0</v>
      </c>
      <c r="BB237" t="s">
        <v>1047</v>
      </c>
    </row>
    <row r="238" spans="1:54" x14ac:dyDescent="0.25">
      <c r="A238" t="s">
        <v>230</v>
      </c>
      <c r="B238" t="s">
        <v>128</v>
      </c>
      <c r="C238" s="1">
        <v>45739</v>
      </c>
      <c r="D238">
        <v>6.86</v>
      </c>
      <c r="E238">
        <v>0</v>
      </c>
      <c r="F238">
        <v>6</v>
      </c>
      <c r="G238">
        <v>45739.665601851855</v>
      </c>
      <c r="H238">
        <v>45740.000763888886</v>
      </c>
      <c r="I238" t="s">
        <v>156</v>
      </c>
      <c r="J238" t="s">
        <v>983</v>
      </c>
      <c r="K238" t="s">
        <v>984</v>
      </c>
      <c r="L238" t="s">
        <v>1991</v>
      </c>
      <c r="M238" t="s">
        <v>984</v>
      </c>
      <c r="N238">
        <v>45739.665405092594</v>
      </c>
      <c r="O238">
        <v>45739.666666666664</v>
      </c>
      <c r="P238">
        <v>45739.665601851855</v>
      </c>
      <c r="Q238">
        <v>45739.999305555553</v>
      </c>
      <c r="R238">
        <v>45740.000775462962</v>
      </c>
      <c r="S238" t="s">
        <v>984</v>
      </c>
      <c r="T238" t="s">
        <v>986</v>
      </c>
      <c r="U238">
        <v>8.0399999999999991</v>
      </c>
      <c r="V238">
        <v>7.98</v>
      </c>
      <c r="W238">
        <v>240.8</v>
      </c>
      <c r="X238">
        <v>201.85</v>
      </c>
      <c r="Y238">
        <v>114.54</v>
      </c>
      <c r="Z238">
        <v>5.26</v>
      </c>
      <c r="AA238">
        <v>10.32</v>
      </c>
      <c r="AB238" t="s">
        <v>984</v>
      </c>
      <c r="AC238">
        <v>0</v>
      </c>
      <c r="AD238">
        <v>0</v>
      </c>
      <c r="AE238">
        <v>0</v>
      </c>
      <c r="AF238">
        <v>0</v>
      </c>
      <c r="AG238" t="s">
        <v>984</v>
      </c>
      <c r="AH238" t="s">
        <v>1046</v>
      </c>
      <c r="AI238" t="s">
        <v>1046</v>
      </c>
      <c r="AJ238" t="s">
        <v>988</v>
      </c>
      <c r="AK238" t="s">
        <v>989</v>
      </c>
      <c r="AL238" t="s">
        <v>990</v>
      </c>
      <c r="AM238">
        <v>0</v>
      </c>
      <c r="AN238">
        <v>1</v>
      </c>
      <c r="AO238">
        <v>0</v>
      </c>
      <c r="AP238">
        <v>0</v>
      </c>
      <c r="AQ238">
        <v>0</v>
      </c>
      <c r="AR238">
        <v>5</v>
      </c>
      <c r="AS238">
        <v>0</v>
      </c>
      <c r="AT238">
        <v>6.86</v>
      </c>
      <c r="AU238">
        <v>0</v>
      </c>
      <c r="AV238">
        <v>0</v>
      </c>
      <c r="AW238">
        <v>0</v>
      </c>
      <c r="AX238">
        <v>1</v>
      </c>
      <c r="AY238">
        <v>7.98</v>
      </c>
      <c r="AZ238">
        <v>7.98</v>
      </c>
      <c r="BA238">
        <v>0</v>
      </c>
      <c r="BB238" t="s">
        <v>1047</v>
      </c>
    </row>
    <row r="239" spans="1:54" x14ac:dyDescent="0.25">
      <c r="A239" t="s">
        <v>236</v>
      </c>
      <c r="B239" t="s">
        <v>128</v>
      </c>
      <c r="C239" s="1">
        <v>45733</v>
      </c>
      <c r="D239">
        <v>8.35</v>
      </c>
      <c r="E239">
        <v>0</v>
      </c>
      <c r="F239">
        <v>10</v>
      </c>
      <c r="G239">
        <v>45733.27784722222</v>
      </c>
      <c r="H239">
        <v>45733.678680555553</v>
      </c>
      <c r="I239" t="s">
        <v>142</v>
      </c>
      <c r="J239" t="s">
        <v>983</v>
      </c>
      <c r="K239" t="s">
        <v>984</v>
      </c>
      <c r="L239" t="s">
        <v>1992</v>
      </c>
      <c r="M239" t="s">
        <v>1028</v>
      </c>
      <c r="N239">
        <v>45726.390775462962</v>
      </c>
      <c r="O239">
        <v>45733.28125</v>
      </c>
      <c r="P239">
        <v>45733.277858796297</v>
      </c>
      <c r="Q239">
        <v>45733.677083333336</v>
      </c>
      <c r="R239">
        <v>45733.678680555553</v>
      </c>
      <c r="S239" t="s">
        <v>984</v>
      </c>
      <c r="T239" t="s">
        <v>986</v>
      </c>
      <c r="U239">
        <v>9.6199999999999992</v>
      </c>
      <c r="V239">
        <v>9.5</v>
      </c>
      <c r="W239">
        <v>327.73</v>
      </c>
      <c r="X239">
        <v>280.83999999999997</v>
      </c>
      <c r="Y239">
        <v>134.18</v>
      </c>
      <c r="Z239">
        <v>4.26</v>
      </c>
      <c r="AA239">
        <v>0</v>
      </c>
      <c r="AB239" t="s">
        <v>1424</v>
      </c>
      <c r="AC239">
        <v>0</v>
      </c>
      <c r="AD239">
        <v>0</v>
      </c>
      <c r="AE239">
        <v>0</v>
      </c>
      <c r="AF239">
        <v>0</v>
      </c>
      <c r="AG239" t="s">
        <v>984</v>
      </c>
      <c r="AH239" t="s">
        <v>1044</v>
      </c>
      <c r="AI239" t="s">
        <v>1044</v>
      </c>
      <c r="AJ239" t="s">
        <v>988</v>
      </c>
      <c r="AK239" t="s">
        <v>989</v>
      </c>
      <c r="AL239" t="s">
        <v>990</v>
      </c>
      <c r="AM239">
        <v>0</v>
      </c>
      <c r="AN239">
        <v>2</v>
      </c>
      <c r="AO239">
        <v>0</v>
      </c>
      <c r="AP239">
        <v>0</v>
      </c>
      <c r="AQ239">
        <v>0</v>
      </c>
      <c r="AR239">
        <v>8</v>
      </c>
      <c r="AS239">
        <v>0</v>
      </c>
      <c r="AT239">
        <v>8.35</v>
      </c>
      <c r="AU239">
        <v>0</v>
      </c>
      <c r="AV239">
        <v>0</v>
      </c>
      <c r="AW239">
        <v>0</v>
      </c>
      <c r="AX239">
        <v>1</v>
      </c>
      <c r="AY239">
        <v>9.5</v>
      </c>
      <c r="AZ239">
        <v>9.5</v>
      </c>
      <c r="BA239">
        <v>0</v>
      </c>
      <c r="BB239" t="s">
        <v>1049</v>
      </c>
    </row>
    <row r="240" spans="1:54" x14ac:dyDescent="0.25">
      <c r="A240" t="s">
        <v>236</v>
      </c>
      <c r="B240" t="s">
        <v>128</v>
      </c>
      <c r="C240" s="1">
        <v>45734</v>
      </c>
      <c r="D240">
        <v>7.66</v>
      </c>
      <c r="E240">
        <v>0</v>
      </c>
      <c r="F240">
        <v>8</v>
      </c>
      <c r="G240">
        <v>45734.288356481484</v>
      </c>
      <c r="H240">
        <v>45734.646956018521</v>
      </c>
      <c r="I240" t="s">
        <v>142</v>
      </c>
      <c r="J240" t="s">
        <v>983</v>
      </c>
      <c r="K240" t="s">
        <v>984</v>
      </c>
      <c r="L240" t="s">
        <v>1993</v>
      </c>
      <c r="M240" t="s">
        <v>1031</v>
      </c>
      <c r="N240">
        <v>45726.548171296294</v>
      </c>
      <c r="O240">
        <v>45734.291666666664</v>
      </c>
      <c r="P240">
        <v>45734.288356481484</v>
      </c>
      <c r="Q240">
        <v>45734.645833333336</v>
      </c>
      <c r="R240">
        <v>45734.646956018521</v>
      </c>
      <c r="S240" t="s">
        <v>984</v>
      </c>
      <c r="T240" t="s">
        <v>986</v>
      </c>
      <c r="U240">
        <v>8.61</v>
      </c>
      <c r="V240">
        <v>8.5</v>
      </c>
      <c r="W240">
        <v>296.76</v>
      </c>
      <c r="X240">
        <v>263.70999999999998</v>
      </c>
      <c r="Y240">
        <v>106.45</v>
      </c>
      <c r="Z240">
        <v>4.99</v>
      </c>
      <c r="AA240">
        <v>0</v>
      </c>
      <c r="AB240" t="s">
        <v>984</v>
      </c>
      <c r="AC240">
        <v>0</v>
      </c>
      <c r="AD240">
        <v>0</v>
      </c>
      <c r="AE240">
        <v>0</v>
      </c>
      <c r="AF240">
        <v>0</v>
      </c>
      <c r="AG240" t="s">
        <v>984</v>
      </c>
      <c r="AH240" t="s">
        <v>1044</v>
      </c>
      <c r="AI240" t="s">
        <v>1044</v>
      </c>
      <c r="AJ240" t="s">
        <v>988</v>
      </c>
      <c r="AK240" t="s">
        <v>989</v>
      </c>
      <c r="AL240" t="s">
        <v>990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8</v>
      </c>
      <c r="AS240">
        <v>0</v>
      </c>
      <c r="AT240">
        <v>7.66</v>
      </c>
      <c r="AU240">
        <v>0</v>
      </c>
      <c r="AV240">
        <v>0</v>
      </c>
      <c r="AW240">
        <v>0</v>
      </c>
      <c r="AX240">
        <v>1</v>
      </c>
      <c r="AY240">
        <v>8.5</v>
      </c>
      <c r="AZ240">
        <v>8.5</v>
      </c>
      <c r="BA240">
        <v>0</v>
      </c>
      <c r="BB240" t="s">
        <v>1049</v>
      </c>
    </row>
    <row r="241" spans="1:65" x14ac:dyDescent="0.25">
      <c r="A241" t="s">
        <v>236</v>
      </c>
      <c r="B241" t="s">
        <v>128</v>
      </c>
      <c r="C241" s="1">
        <v>45735</v>
      </c>
      <c r="D241">
        <v>9.51</v>
      </c>
      <c r="E241">
        <v>0</v>
      </c>
      <c r="F241">
        <v>13</v>
      </c>
      <c r="G241">
        <v>45735.277858796297</v>
      </c>
      <c r="H241">
        <v>45735.720196759263</v>
      </c>
      <c r="I241" t="s">
        <v>142</v>
      </c>
      <c r="J241" t="s">
        <v>983</v>
      </c>
      <c r="K241" t="s">
        <v>984</v>
      </c>
      <c r="L241" t="s">
        <v>1994</v>
      </c>
      <c r="M241" t="s">
        <v>1028</v>
      </c>
      <c r="N241">
        <v>45727.463171296295</v>
      </c>
      <c r="O241">
        <v>45735.28125</v>
      </c>
      <c r="P241">
        <v>45735.277858796297</v>
      </c>
      <c r="Q241">
        <v>45735.71875</v>
      </c>
      <c r="R241">
        <v>45735.720208333332</v>
      </c>
      <c r="S241" t="s">
        <v>984</v>
      </c>
      <c r="T241" t="s">
        <v>986</v>
      </c>
      <c r="U241">
        <v>10.62</v>
      </c>
      <c r="V241">
        <v>10.5</v>
      </c>
      <c r="W241">
        <v>363.96</v>
      </c>
      <c r="X241">
        <v>284.73</v>
      </c>
      <c r="Y241">
        <v>175.93</v>
      </c>
      <c r="Z241">
        <v>5.93</v>
      </c>
      <c r="AA241">
        <v>0</v>
      </c>
      <c r="AB241" t="s">
        <v>984</v>
      </c>
      <c r="AC241">
        <v>0</v>
      </c>
      <c r="AD241">
        <v>0</v>
      </c>
      <c r="AE241">
        <v>0</v>
      </c>
      <c r="AF241">
        <v>0</v>
      </c>
      <c r="AG241" t="s">
        <v>984</v>
      </c>
      <c r="AH241" t="s">
        <v>1044</v>
      </c>
      <c r="AI241" t="s">
        <v>1044</v>
      </c>
      <c r="AJ241" t="s">
        <v>988</v>
      </c>
      <c r="AK241" t="s">
        <v>989</v>
      </c>
      <c r="AL241" t="s">
        <v>990</v>
      </c>
      <c r="AM241">
        <v>0</v>
      </c>
      <c r="AN241">
        <v>2</v>
      </c>
      <c r="AO241">
        <v>0</v>
      </c>
      <c r="AP241">
        <v>0</v>
      </c>
      <c r="AQ241">
        <v>0</v>
      </c>
      <c r="AR241">
        <v>11</v>
      </c>
      <c r="AS241">
        <v>0</v>
      </c>
      <c r="AT241">
        <v>9.51</v>
      </c>
      <c r="AU241">
        <v>0</v>
      </c>
      <c r="AV241">
        <v>0</v>
      </c>
      <c r="AW241">
        <v>0</v>
      </c>
      <c r="AX241">
        <v>1</v>
      </c>
      <c r="AY241">
        <v>10.5</v>
      </c>
      <c r="AZ241">
        <v>10.5</v>
      </c>
      <c r="BA241">
        <v>0</v>
      </c>
      <c r="BB241" t="s">
        <v>1049</v>
      </c>
    </row>
    <row r="242" spans="1:65" x14ac:dyDescent="0.25">
      <c r="A242" t="s">
        <v>236</v>
      </c>
      <c r="B242" t="s">
        <v>128</v>
      </c>
      <c r="C242" s="1">
        <v>45736</v>
      </c>
      <c r="D242">
        <v>8.16</v>
      </c>
      <c r="E242">
        <v>0</v>
      </c>
      <c r="F242">
        <v>9</v>
      </c>
      <c r="G242">
        <v>45736.298703703702</v>
      </c>
      <c r="H242">
        <v>45736.65766203704</v>
      </c>
      <c r="I242" t="s">
        <v>142</v>
      </c>
      <c r="J242" t="s">
        <v>983</v>
      </c>
      <c r="K242" t="s">
        <v>984</v>
      </c>
      <c r="L242" t="s">
        <v>1995</v>
      </c>
      <c r="M242" t="s">
        <v>1050</v>
      </c>
      <c r="N242">
        <v>45727.426481481481</v>
      </c>
      <c r="O242">
        <v>45736.302083333336</v>
      </c>
      <c r="P242">
        <v>45736.298703703702</v>
      </c>
      <c r="Q242">
        <v>45736.65625</v>
      </c>
      <c r="R242">
        <v>45736.65766203704</v>
      </c>
      <c r="S242" t="s">
        <v>984</v>
      </c>
      <c r="T242" t="s">
        <v>986</v>
      </c>
      <c r="U242">
        <v>8.6199999999999992</v>
      </c>
      <c r="V242">
        <v>8.5</v>
      </c>
      <c r="W242">
        <v>311.89999999999998</v>
      </c>
      <c r="X242">
        <v>294.18</v>
      </c>
      <c r="Y242">
        <v>119.52</v>
      </c>
      <c r="Z242">
        <v>3.93</v>
      </c>
      <c r="AA242">
        <v>0</v>
      </c>
      <c r="AB242" t="s">
        <v>984</v>
      </c>
      <c r="AC242">
        <v>0</v>
      </c>
      <c r="AD242">
        <v>0</v>
      </c>
      <c r="AE242">
        <v>0</v>
      </c>
      <c r="AF242">
        <v>0</v>
      </c>
      <c r="AG242" t="s">
        <v>984</v>
      </c>
      <c r="AH242" t="s">
        <v>1044</v>
      </c>
      <c r="AI242" t="s">
        <v>1044</v>
      </c>
      <c r="AJ242" t="s">
        <v>988</v>
      </c>
      <c r="AK242" t="s">
        <v>989</v>
      </c>
      <c r="AL242" t="s">
        <v>990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9</v>
      </c>
      <c r="AS242">
        <v>0</v>
      </c>
      <c r="AT242">
        <v>8.16</v>
      </c>
      <c r="AU242">
        <v>0</v>
      </c>
      <c r="AV242">
        <v>0</v>
      </c>
      <c r="AW242">
        <v>0</v>
      </c>
      <c r="AX242">
        <v>1</v>
      </c>
      <c r="AY242">
        <v>8.5</v>
      </c>
      <c r="AZ242">
        <v>8.5</v>
      </c>
      <c r="BA242">
        <v>0</v>
      </c>
      <c r="BB242" t="s">
        <v>1049</v>
      </c>
    </row>
    <row r="243" spans="1:65" x14ac:dyDescent="0.25">
      <c r="A243" t="s">
        <v>236</v>
      </c>
      <c r="B243" t="s">
        <v>128</v>
      </c>
      <c r="C243" s="1">
        <v>45738</v>
      </c>
      <c r="D243">
        <v>5.36</v>
      </c>
      <c r="E243">
        <v>0</v>
      </c>
      <c r="F243">
        <v>5</v>
      </c>
      <c r="G243">
        <v>45738.329918981479</v>
      </c>
      <c r="H243">
        <v>45738.668240740742</v>
      </c>
      <c r="I243" t="s">
        <v>142</v>
      </c>
      <c r="J243" t="s">
        <v>983</v>
      </c>
      <c r="K243" t="s">
        <v>984</v>
      </c>
      <c r="L243" t="s">
        <v>1996</v>
      </c>
      <c r="M243" t="s">
        <v>1050</v>
      </c>
      <c r="N243">
        <v>45730.463368055556</v>
      </c>
      <c r="O243">
        <v>45738.333333333336</v>
      </c>
      <c r="P243">
        <v>45738.329930555556</v>
      </c>
      <c r="Q243">
        <v>45738.666666666664</v>
      </c>
      <c r="R243">
        <v>45738.668275462966</v>
      </c>
      <c r="S243" t="s">
        <v>984</v>
      </c>
      <c r="T243" t="s">
        <v>986</v>
      </c>
      <c r="U243">
        <v>8.1199999999999992</v>
      </c>
      <c r="V243">
        <v>8</v>
      </c>
      <c r="W243">
        <v>303.76</v>
      </c>
      <c r="X243">
        <v>242.69</v>
      </c>
      <c r="Y243">
        <v>157.69</v>
      </c>
      <c r="Z243">
        <v>5.22</v>
      </c>
      <c r="AA243">
        <v>0</v>
      </c>
      <c r="AB243" t="s">
        <v>984</v>
      </c>
      <c r="AC243">
        <v>0</v>
      </c>
      <c r="AD243">
        <v>0</v>
      </c>
      <c r="AE243">
        <v>0</v>
      </c>
      <c r="AF243">
        <v>0</v>
      </c>
      <c r="AG243" t="s">
        <v>984</v>
      </c>
      <c r="AH243" t="s">
        <v>1044</v>
      </c>
      <c r="AI243" t="s">
        <v>1044</v>
      </c>
      <c r="AJ243" t="s">
        <v>988</v>
      </c>
      <c r="AK243" t="s">
        <v>989</v>
      </c>
      <c r="AL243" t="s">
        <v>990</v>
      </c>
      <c r="AM243">
        <v>0</v>
      </c>
      <c r="AN243">
        <v>1</v>
      </c>
      <c r="AO243">
        <v>0</v>
      </c>
      <c r="AP243">
        <v>0</v>
      </c>
      <c r="AQ243">
        <v>0</v>
      </c>
      <c r="AR243">
        <v>4</v>
      </c>
      <c r="AS243">
        <v>0</v>
      </c>
      <c r="AT243">
        <v>5.36</v>
      </c>
      <c r="AU243">
        <v>0</v>
      </c>
      <c r="AV243">
        <v>0</v>
      </c>
      <c r="AW243">
        <v>0</v>
      </c>
      <c r="AX243">
        <v>1</v>
      </c>
      <c r="AY243">
        <v>8</v>
      </c>
      <c r="AZ243">
        <v>8</v>
      </c>
      <c r="BA243">
        <v>0</v>
      </c>
      <c r="BB243" t="s">
        <v>1049</v>
      </c>
    </row>
    <row r="244" spans="1:65" x14ac:dyDescent="0.25">
      <c r="A244" t="s">
        <v>236</v>
      </c>
      <c r="B244" t="s">
        <v>128</v>
      </c>
      <c r="C244" s="1">
        <v>45739</v>
      </c>
      <c r="D244">
        <v>5.91</v>
      </c>
      <c r="E244">
        <v>0</v>
      </c>
      <c r="F244">
        <v>9</v>
      </c>
      <c r="G244">
        <v>45739.277858796297</v>
      </c>
      <c r="H244">
        <v>45739.616099537037</v>
      </c>
      <c r="I244" t="s">
        <v>142</v>
      </c>
      <c r="J244" t="s">
        <v>983</v>
      </c>
      <c r="K244" t="s">
        <v>984</v>
      </c>
      <c r="L244" t="s">
        <v>1997</v>
      </c>
      <c r="M244" t="s">
        <v>1031</v>
      </c>
      <c r="N244">
        <v>45730.467905092592</v>
      </c>
      <c r="O244">
        <v>45739.28125</v>
      </c>
      <c r="P244">
        <v>45739.277858796297</v>
      </c>
      <c r="Q244">
        <v>45739.614583333336</v>
      </c>
      <c r="R244">
        <v>45739.616168981483</v>
      </c>
      <c r="S244" t="s">
        <v>984</v>
      </c>
      <c r="T244" t="s">
        <v>986</v>
      </c>
      <c r="U244">
        <v>8.1199999999999992</v>
      </c>
      <c r="V244">
        <v>8</v>
      </c>
      <c r="W244">
        <v>279.89</v>
      </c>
      <c r="X244">
        <v>217.98</v>
      </c>
      <c r="Y244">
        <v>132.88</v>
      </c>
      <c r="Z244">
        <v>4.47</v>
      </c>
      <c r="AA244">
        <v>1.7</v>
      </c>
      <c r="AB244" t="s">
        <v>984</v>
      </c>
      <c r="AC244">
        <v>0</v>
      </c>
      <c r="AD244">
        <v>0</v>
      </c>
      <c r="AE244">
        <v>0</v>
      </c>
      <c r="AF244">
        <v>0</v>
      </c>
      <c r="AG244" t="s">
        <v>984</v>
      </c>
      <c r="AH244" t="s">
        <v>1129</v>
      </c>
      <c r="AI244" t="s">
        <v>1129</v>
      </c>
      <c r="AJ244" t="s">
        <v>988</v>
      </c>
      <c r="AK244" t="s">
        <v>989</v>
      </c>
      <c r="AL244" t="s">
        <v>990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9</v>
      </c>
      <c r="AS244">
        <v>0</v>
      </c>
      <c r="AT244">
        <v>5.91</v>
      </c>
      <c r="AU244">
        <v>0</v>
      </c>
      <c r="AV244">
        <v>0</v>
      </c>
      <c r="AW244">
        <v>0</v>
      </c>
      <c r="AX244">
        <v>1</v>
      </c>
      <c r="AY244">
        <v>8</v>
      </c>
      <c r="AZ244">
        <v>8</v>
      </c>
      <c r="BA244">
        <v>0</v>
      </c>
      <c r="BB244" t="s">
        <v>1049</v>
      </c>
    </row>
    <row r="245" spans="1:65" x14ac:dyDescent="0.25">
      <c r="A245" t="s">
        <v>231</v>
      </c>
      <c r="B245" t="s">
        <v>128</v>
      </c>
      <c r="C245" s="1">
        <v>45733</v>
      </c>
      <c r="D245">
        <v>8.15</v>
      </c>
      <c r="E245">
        <v>0</v>
      </c>
      <c r="F245">
        <v>13</v>
      </c>
      <c r="G245">
        <v>45733.142430555556</v>
      </c>
      <c r="H245">
        <v>45733.519074074073</v>
      </c>
      <c r="I245" t="s">
        <v>156</v>
      </c>
      <c r="J245" t="s">
        <v>983</v>
      </c>
      <c r="K245" t="s">
        <v>984</v>
      </c>
      <c r="L245" t="s">
        <v>1998</v>
      </c>
      <c r="M245" t="s">
        <v>1051</v>
      </c>
      <c r="N245">
        <v>45726.390717592592</v>
      </c>
      <c r="O245">
        <v>45733.145833333336</v>
      </c>
      <c r="P245">
        <v>45733.142430555556</v>
      </c>
      <c r="Q245">
        <v>45733.520833333336</v>
      </c>
      <c r="R245">
        <v>45733.519097222219</v>
      </c>
      <c r="S245" t="s">
        <v>984</v>
      </c>
      <c r="T245" t="s">
        <v>986</v>
      </c>
      <c r="U245">
        <v>9.0399999999999991</v>
      </c>
      <c r="V245">
        <v>9</v>
      </c>
      <c r="W245">
        <v>200.78</v>
      </c>
      <c r="X245">
        <v>198.14</v>
      </c>
      <c r="Y245">
        <v>96.7</v>
      </c>
      <c r="Z245">
        <v>4.59</v>
      </c>
      <c r="AA245">
        <v>0</v>
      </c>
      <c r="AB245" t="s">
        <v>984</v>
      </c>
      <c r="AC245">
        <v>0</v>
      </c>
      <c r="AD245">
        <v>0</v>
      </c>
      <c r="AE245">
        <v>0</v>
      </c>
      <c r="AF245">
        <v>0</v>
      </c>
      <c r="AG245" t="s">
        <v>984</v>
      </c>
      <c r="AH245" t="s">
        <v>1012</v>
      </c>
      <c r="AI245" t="s">
        <v>1012</v>
      </c>
      <c r="AJ245" t="s">
        <v>988</v>
      </c>
      <c r="AK245" t="s">
        <v>989</v>
      </c>
      <c r="AL245" t="s">
        <v>990</v>
      </c>
      <c r="AM245">
        <v>0</v>
      </c>
      <c r="AN245">
        <v>1</v>
      </c>
      <c r="AO245">
        <v>0</v>
      </c>
      <c r="AP245">
        <v>0</v>
      </c>
      <c r="AQ245">
        <v>0</v>
      </c>
      <c r="AR245">
        <v>12</v>
      </c>
      <c r="AS245">
        <v>0</v>
      </c>
      <c r="AT245">
        <v>8.15</v>
      </c>
      <c r="AU245">
        <v>0</v>
      </c>
      <c r="AV245">
        <v>0</v>
      </c>
      <c r="AW245">
        <v>0</v>
      </c>
      <c r="AX245">
        <v>1</v>
      </c>
      <c r="AY245">
        <v>9</v>
      </c>
      <c r="AZ245">
        <v>9</v>
      </c>
      <c r="BA245">
        <v>0</v>
      </c>
      <c r="BB245" t="s">
        <v>1052</v>
      </c>
    </row>
    <row r="246" spans="1:65" x14ac:dyDescent="0.25">
      <c r="A246" t="s">
        <v>231</v>
      </c>
      <c r="B246" t="s">
        <v>128</v>
      </c>
      <c r="C246" s="1">
        <v>45734</v>
      </c>
      <c r="D246">
        <v>4.66</v>
      </c>
      <c r="E246">
        <v>0</v>
      </c>
      <c r="F246">
        <v>6</v>
      </c>
      <c r="G246">
        <v>45734.142395833333</v>
      </c>
      <c r="H246">
        <v>45734.517511574071</v>
      </c>
      <c r="I246" t="s">
        <v>156</v>
      </c>
      <c r="J246" t="s">
        <v>983</v>
      </c>
      <c r="K246" t="s">
        <v>984</v>
      </c>
      <c r="L246" t="s">
        <v>1999</v>
      </c>
      <c r="M246" t="s">
        <v>1051</v>
      </c>
      <c r="N246">
        <v>45726.548090277778</v>
      </c>
      <c r="O246">
        <v>45734.145833333336</v>
      </c>
      <c r="P246">
        <v>45734.142407407409</v>
      </c>
      <c r="Q246">
        <v>45734.520833333336</v>
      </c>
      <c r="R246">
        <v>45734.517534722225</v>
      </c>
      <c r="S246" t="s">
        <v>984</v>
      </c>
      <c r="T246" t="s">
        <v>986</v>
      </c>
      <c r="U246">
        <v>9</v>
      </c>
      <c r="V246">
        <v>9</v>
      </c>
      <c r="W246">
        <v>108.5</v>
      </c>
      <c r="X246">
        <v>83.14</v>
      </c>
      <c r="Y246">
        <v>44.23</v>
      </c>
      <c r="Z246">
        <v>6.02</v>
      </c>
      <c r="AA246">
        <v>0.98</v>
      </c>
      <c r="AB246" t="s">
        <v>984</v>
      </c>
      <c r="AC246">
        <v>0</v>
      </c>
      <c r="AD246">
        <v>0</v>
      </c>
      <c r="AE246">
        <v>0</v>
      </c>
      <c r="AF246">
        <v>0</v>
      </c>
      <c r="AG246" t="s">
        <v>984</v>
      </c>
      <c r="AH246" t="s">
        <v>1012</v>
      </c>
      <c r="AI246" t="s">
        <v>1012</v>
      </c>
      <c r="AJ246" t="s">
        <v>988</v>
      </c>
      <c r="AK246" t="s">
        <v>989</v>
      </c>
      <c r="AL246" t="s">
        <v>990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6</v>
      </c>
      <c r="AS246">
        <v>0</v>
      </c>
      <c r="AT246">
        <v>4.66</v>
      </c>
      <c r="AU246">
        <v>0</v>
      </c>
      <c r="AV246">
        <v>0</v>
      </c>
      <c r="AW246">
        <v>0</v>
      </c>
      <c r="AX246">
        <v>1</v>
      </c>
      <c r="AY246">
        <v>9</v>
      </c>
      <c r="AZ246">
        <v>9</v>
      </c>
      <c r="BA246">
        <v>0</v>
      </c>
      <c r="BB246" t="s">
        <v>1052</v>
      </c>
    </row>
    <row r="247" spans="1:65" x14ac:dyDescent="0.25">
      <c r="A247" t="s">
        <v>231</v>
      </c>
      <c r="B247" t="s">
        <v>128</v>
      </c>
      <c r="C247" s="1">
        <v>45735</v>
      </c>
      <c r="D247">
        <v>7.78</v>
      </c>
      <c r="E247">
        <v>0</v>
      </c>
      <c r="F247">
        <v>8</v>
      </c>
      <c r="G247">
        <v>45735.142407407409</v>
      </c>
      <c r="H247">
        <v>45735.517361111109</v>
      </c>
      <c r="I247" t="s">
        <v>156</v>
      </c>
      <c r="J247" t="s">
        <v>983</v>
      </c>
      <c r="K247" t="s">
        <v>984</v>
      </c>
      <c r="L247" t="s">
        <v>2000</v>
      </c>
      <c r="M247" t="s">
        <v>1051</v>
      </c>
      <c r="N247">
        <v>45727.463171296295</v>
      </c>
      <c r="O247">
        <v>45735.145833333336</v>
      </c>
      <c r="P247">
        <v>45735.142407407409</v>
      </c>
      <c r="Q247">
        <v>45735.520833333336</v>
      </c>
      <c r="R247">
        <v>45735.517384259256</v>
      </c>
      <c r="S247" t="s">
        <v>984</v>
      </c>
      <c r="T247" t="s">
        <v>986</v>
      </c>
      <c r="U247">
        <v>9</v>
      </c>
      <c r="V247">
        <v>9</v>
      </c>
      <c r="W247">
        <v>172.29</v>
      </c>
      <c r="X247">
        <v>142.32</v>
      </c>
      <c r="Y247">
        <v>81.66</v>
      </c>
      <c r="Z247">
        <v>3.8</v>
      </c>
      <c r="AA247">
        <v>0.67</v>
      </c>
      <c r="AB247" t="s">
        <v>984</v>
      </c>
      <c r="AC247">
        <v>0</v>
      </c>
      <c r="AD247">
        <v>0</v>
      </c>
      <c r="AE247">
        <v>0</v>
      </c>
      <c r="AF247">
        <v>0</v>
      </c>
      <c r="AG247" t="s">
        <v>984</v>
      </c>
      <c r="AH247" t="s">
        <v>1012</v>
      </c>
      <c r="AI247" t="s">
        <v>1012</v>
      </c>
      <c r="AJ247" t="s">
        <v>988</v>
      </c>
      <c r="AK247" t="s">
        <v>989</v>
      </c>
      <c r="AL247" t="s">
        <v>990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8</v>
      </c>
      <c r="AS247">
        <v>0</v>
      </c>
      <c r="AT247">
        <v>7.78</v>
      </c>
      <c r="AU247">
        <v>0</v>
      </c>
      <c r="AV247">
        <v>0</v>
      </c>
      <c r="AW247">
        <v>0</v>
      </c>
      <c r="AX247">
        <v>1</v>
      </c>
      <c r="AY247">
        <v>9</v>
      </c>
      <c r="AZ247">
        <v>9</v>
      </c>
      <c r="BA247">
        <v>0</v>
      </c>
      <c r="BB247" t="s">
        <v>1052</v>
      </c>
    </row>
    <row r="248" spans="1:65" x14ac:dyDescent="0.25">
      <c r="A248" t="s">
        <v>231</v>
      </c>
      <c r="B248" t="s">
        <v>128</v>
      </c>
      <c r="C248" s="1">
        <v>45736</v>
      </c>
      <c r="D248">
        <v>6.65</v>
      </c>
      <c r="E248">
        <v>0</v>
      </c>
      <c r="F248">
        <v>10</v>
      </c>
      <c r="G248">
        <v>45736.142430555556</v>
      </c>
      <c r="H248">
        <v>45736.517951388887</v>
      </c>
      <c r="I248" t="s">
        <v>156</v>
      </c>
      <c r="J248" t="s">
        <v>983</v>
      </c>
      <c r="K248" t="s">
        <v>984</v>
      </c>
      <c r="L248" t="s">
        <v>2001</v>
      </c>
      <c r="M248" t="s">
        <v>1051</v>
      </c>
      <c r="N248">
        <v>45727.426423611112</v>
      </c>
      <c r="O248">
        <v>45736.145833333336</v>
      </c>
      <c r="P248">
        <v>45736.142430555556</v>
      </c>
      <c r="Q248">
        <v>45736.520833333336</v>
      </c>
      <c r="R248">
        <v>45736.517974537041</v>
      </c>
      <c r="S248" t="s">
        <v>984</v>
      </c>
      <c r="T248" t="s">
        <v>986</v>
      </c>
      <c r="U248">
        <v>9.01</v>
      </c>
      <c r="V248">
        <v>9</v>
      </c>
      <c r="W248">
        <v>152.53</v>
      </c>
      <c r="X248">
        <v>122.76</v>
      </c>
      <c r="Y248">
        <v>64.88</v>
      </c>
      <c r="Z248">
        <v>5.84</v>
      </c>
      <c r="AA248">
        <v>0</v>
      </c>
      <c r="AB248" t="s">
        <v>984</v>
      </c>
      <c r="AC248">
        <v>0</v>
      </c>
      <c r="AD248">
        <v>0</v>
      </c>
      <c r="AE248">
        <v>0</v>
      </c>
      <c r="AF248">
        <v>0</v>
      </c>
      <c r="AG248" t="s">
        <v>984</v>
      </c>
      <c r="AH248" t="s">
        <v>1012</v>
      </c>
      <c r="AI248" t="s">
        <v>1012</v>
      </c>
      <c r="AJ248" t="s">
        <v>988</v>
      </c>
      <c r="AK248" t="s">
        <v>989</v>
      </c>
      <c r="AL248" t="s">
        <v>990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10</v>
      </c>
      <c r="AS248">
        <v>0</v>
      </c>
      <c r="AT248">
        <v>6.65</v>
      </c>
      <c r="AU248">
        <v>0</v>
      </c>
      <c r="AV248">
        <v>0</v>
      </c>
      <c r="AW248">
        <v>0</v>
      </c>
      <c r="AX248">
        <v>1</v>
      </c>
      <c r="AY248">
        <v>9</v>
      </c>
      <c r="AZ248">
        <v>9</v>
      </c>
      <c r="BA248">
        <v>0</v>
      </c>
      <c r="BB248" t="s">
        <v>1052</v>
      </c>
      <c r="BL248" s="114">
        <f>SUM(BL199:BL247)</f>
        <v>3.7642749999999996</v>
      </c>
      <c r="BM248" s="115">
        <f>SUM(BM199:BM247)</f>
        <v>4.4449999999999985</v>
      </c>
    </row>
    <row r="249" spans="1:65" x14ac:dyDescent="0.25">
      <c r="A249" t="s">
        <v>231</v>
      </c>
      <c r="B249" t="s">
        <v>128</v>
      </c>
      <c r="C249" s="1">
        <v>45737</v>
      </c>
      <c r="D249">
        <v>8.17</v>
      </c>
      <c r="E249">
        <v>0</v>
      </c>
      <c r="F249">
        <v>11</v>
      </c>
      <c r="G249">
        <v>45737.142824074072</v>
      </c>
      <c r="H249">
        <v>45737.517488425925</v>
      </c>
      <c r="I249" t="s">
        <v>156</v>
      </c>
      <c r="J249" t="s">
        <v>983</v>
      </c>
      <c r="K249" t="s">
        <v>984</v>
      </c>
      <c r="L249" t="s">
        <v>2002</v>
      </c>
      <c r="M249" t="s">
        <v>1051</v>
      </c>
      <c r="N249">
        <v>45729.473113425927</v>
      </c>
      <c r="O249">
        <v>45737.145833333336</v>
      </c>
      <c r="P249">
        <v>45737.142824074072</v>
      </c>
      <c r="Q249">
        <v>45737.520833333336</v>
      </c>
      <c r="R249">
        <v>45737.517511574071</v>
      </c>
      <c r="S249" t="s">
        <v>984</v>
      </c>
      <c r="T249" t="s">
        <v>986</v>
      </c>
      <c r="U249">
        <v>8.99</v>
      </c>
      <c r="V249">
        <v>9</v>
      </c>
      <c r="W249">
        <v>152.05000000000001</v>
      </c>
      <c r="X249">
        <v>143.12</v>
      </c>
      <c r="Y249">
        <v>56.51</v>
      </c>
      <c r="Z249">
        <v>5.7</v>
      </c>
      <c r="AA249">
        <v>0</v>
      </c>
      <c r="AB249" t="s">
        <v>984</v>
      </c>
      <c r="AC249">
        <v>0</v>
      </c>
      <c r="AD249">
        <v>0</v>
      </c>
      <c r="AE249">
        <v>0</v>
      </c>
      <c r="AF249">
        <v>0</v>
      </c>
      <c r="AG249" t="s">
        <v>984</v>
      </c>
      <c r="AH249" t="s">
        <v>1012</v>
      </c>
      <c r="AI249" t="s">
        <v>1012</v>
      </c>
      <c r="AJ249" t="s">
        <v>988</v>
      </c>
      <c r="AK249" t="s">
        <v>989</v>
      </c>
      <c r="AL249" t="s">
        <v>990</v>
      </c>
      <c r="AM249">
        <v>0</v>
      </c>
      <c r="AN249">
        <v>1</v>
      </c>
      <c r="AO249">
        <v>0</v>
      </c>
      <c r="AP249">
        <v>0</v>
      </c>
      <c r="AQ249">
        <v>0</v>
      </c>
      <c r="AR249">
        <v>10</v>
      </c>
      <c r="AS249">
        <v>0</v>
      </c>
      <c r="AT249">
        <v>8.17</v>
      </c>
      <c r="AU249">
        <v>0</v>
      </c>
      <c r="AV249">
        <v>0</v>
      </c>
      <c r="AW249">
        <v>0</v>
      </c>
      <c r="AX249">
        <v>1</v>
      </c>
      <c r="AY249">
        <v>8.99</v>
      </c>
      <c r="AZ249">
        <v>8.99</v>
      </c>
      <c r="BA249">
        <v>0</v>
      </c>
      <c r="BB249" t="s">
        <v>1052</v>
      </c>
    </row>
    <row r="250" spans="1:65" x14ac:dyDescent="0.25">
      <c r="A250" t="s">
        <v>229</v>
      </c>
      <c r="B250" t="s">
        <v>128</v>
      </c>
      <c r="C250" s="1">
        <v>45733</v>
      </c>
      <c r="D250">
        <v>7.32</v>
      </c>
      <c r="E250">
        <v>0</v>
      </c>
      <c r="F250">
        <v>9</v>
      </c>
      <c r="G250">
        <v>45733.154641203706</v>
      </c>
      <c r="H250">
        <v>45733.529374999998</v>
      </c>
      <c r="I250" t="s">
        <v>156</v>
      </c>
      <c r="J250" t="s">
        <v>983</v>
      </c>
      <c r="K250" t="s">
        <v>984</v>
      </c>
      <c r="L250" t="s">
        <v>2003</v>
      </c>
      <c r="M250" t="s">
        <v>1053</v>
      </c>
      <c r="N250">
        <v>45726.390717592592</v>
      </c>
      <c r="O250">
        <v>45733.15625</v>
      </c>
      <c r="P250">
        <v>45733.154641203706</v>
      </c>
      <c r="Q250">
        <v>45733.53125</v>
      </c>
      <c r="R250">
        <v>45733.532881944448</v>
      </c>
      <c r="S250" t="s">
        <v>984</v>
      </c>
      <c r="T250" t="s">
        <v>986</v>
      </c>
      <c r="U250">
        <v>9.08</v>
      </c>
      <c r="V250">
        <v>9</v>
      </c>
      <c r="W250">
        <v>108.53</v>
      </c>
      <c r="X250">
        <v>92.51</v>
      </c>
      <c r="Y250">
        <v>52.48</v>
      </c>
      <c r="Z250">
        <v>5.78</v>
      </c>
      <c r="AA250">
        <v>2.17</v>
      </c>
      <c r="AB250" t="s">
        <v>984</v>
      </c>
      <c r="AC250">
        <v>0</v>
      </c>
      <c r="AD250">
        <v>0</v>
      </c>
      <c r="AE250">
        <v>0</v>
      </c>
      <c r="AF250">
        <v>0</v>
      </c>
      <c r="AG250" t="s">
        <v>984</v>
      </c>
      <c r="AH250" t="s">
        <v>1010</v>
      </c>
      <c r="AI250" t="s">
        <v>1010</v>
      </c>
      <c r="AJ250" t="s">
        <v>988</v>
      </c>
      <c r="AK250" t="s">
        <v>989</v>
      </c>
      <c r="AL250" t="s">
        <v>990</v>
      </c>
      <c r="AM250">
        <v>0</v>
      </c>
      <c r="AN250">
        <v>1</v>
      </c>
      <c r="AO250">
        <v>0</v>
      </c>
      <c r="AP250">
        <v>0</v>
      </c>
      <c r="AQ250">
        <v>0</v>
      </c>
      <c r="AR250">
        <v>8</v>
      </c>
      <c r="AS250">
        <v>0</v>
      </c>
      <c r="AT250">
        <v>7.32</v>
      </c>
      <c r="AU250">
        <v>0</v>
      </c>
      <c r="AV250">
        <v>0</v>
      </c>
      <c r="AW250">
        <v>0</v>
      </c>
      <c r="AX250">
        <v>1</v>
      </c>
      <c r="AY250">
        <v>9</v>
      </c>
      <c r="AZ250">
        <v>9</v>
      </c>
      <c r="BA250">
        <v>0</v>
      </c>
      <c r="BB250" t="s">
        <v>1054</v>
      </c>
    </row>
    <row r="251" spans="1:65" x14ac:dyDescent="0.25">
      <c r="A251" t="s">
        <v>229</v>
      </c>
      <c r="B251" t="s">
        <v>128</v>
      </c>
      <c r="C251" s="1">
        <v>45734</v>
      </c>
      <c r="D251">
        <v>7.61</v>
      </c>
      <c r="E251">
        <v>0</v>
      </c>
      <c r="F251">
        <v>12</v>
      </c>
      <c r="G251">
        <v>45734.153599537036</v>
      </c>
      <c r="H251">
        <v>45734.532592592594</v>
      </c>
      <c r="I251" t="s">
        <v>156</v>
      </c>
      <c r="J251" t="s">
        <v>983</v>
      </c>
      <c r="K251" t="s">
        <v>984</v>
      </c>
      <c r="L251" t="s">
        <v>2004</v>
      </c>
      <c r="M251" t="s">
        <v>1053</v>
      </c>
      <c r="N251">
        <v>45726.548090277778</v>
      </c>
      <c r="O251">
        <v>45734.15625</v>
      </c>
      <c r="P251">
        <v>45734.153599537036</v>
      </c>
      <c r="Q251">
        <v>45734.53125</v>
      </c>
      <c r="R251">
        <v>45734.532708333332</v>
      </c>
      <c r="S251" t="s">
        <v>984</v>
      </c>
      <c r="T251" t="s">
        <v>986</v>
      </c>
      <c r="U251">
        <v>9.1</v>
      </c>
      <c r="V251">
        <v>9</v>
      </c>
      <c r="W251">
        <v>139.1</v>
      </c>
      <c r="X251">
        <v>121.15</v>
      </c>
      <c r="Y251">
        <v>57.61</v>
      </c>
      <c r="Z251">
        <v>4.92</v>
      </c>
      <c r="AA251">
        <v>0</v>
      </c>
      <c r="AB251" t="s">
        <v>984</v>
      </c>
      <c r="AC251">
        <v>0</v>
      </c>
      <c r="AD251">
        <v>0</v>
      </c>
      <c r="AE251">
        <v>0</v>
      </c>
      <c r="AF251">
        <v>0</v>
      </c>
      <c r="AG251" t="s">
        <v>984</v>
      </c>
      <c r="AH251" t="s">
        <v>1010</v>
      </c>
      <c r="AI251" t="s">
        <v>1010</v>
      </c>
      <c r="AJ251" t="s">
        <v>988</v>
      </c>
      <c r="AK251" t="s">
        <v>989</v>
      </c>
      <c r="AL251" t="s">
        <v>990</v>
      </c>
      <c r="AM251">
        <v>0</v>
      </c>
      <c r="AN251">
        <v>1</v>
      </c>
      <c r="AO251">
        <v>0</v>
      </c>
      <c r="AP251">
        <v>0</v>
      </c>
      <c r="AQ251">
        <v>0</v>
      </c>
      <c r="AR251">
        <v>11</v>
      </c>
      <c r="AS251">
        <v>0</v>
      </c>
      <c r="AT251">
        <v>7.61</v>
      </c>
      <c r="AU251">
        <v>0</v>
      </c>
      <c r="AV251">
        <v>0</v>
      </c>
      <c r="AW251">
        <v>0</v>
      </c>
      <c r="AX251">
        <v>1</v>
      </c>
      <c r="AY251">
        <v>9</v>
      </c>
      <c r="AZ251">
        <v>9</v>
      </c>
      <c r="BA251">
        <v>0</v>
      </c>
      <c r="BB251" t="s">
        <v>1054</v>
      </c>
    </row>
    <row r="252" spans="1:65" x14ac:dyDescent="0.25">
      <c r="A252" t="s">
        <v>229</v>
      </c>
      <c r="B252" t="s">
        <v>128</v>
      </c>
      <c r="C252" s="1">
        <v>45735</v>
      </c>
      <c r="D252">
        <v>7.3</v>
      </c>
      <c r="E252">
        <v>0</v>
      </c>
      <c r="F252">
        <v>6</v>
      </c>
      <c r="G252">
        <v>45735.15315972222</v>
      </c>
      <c r="H252">
        <v>45735.532106481478</v>
      </c>
      <c r="I252" t="s">
        <v>156</v>
      </c>
      <c r="J252" t="s">
        <v>983</v>
      </c>
      <c r="K252" t="s">
        <v>984</v>
      </c>
      <c r="L252" t="s">
        <v>2005</v>
      </c>
      <c r="M252" t="s">
        <v>1053</v>
      </c>
      <c r="N252">
        <v>45727.463171296295</v>
      </c>
      <c r="O252">
        <v>45735.15625</v>
      </c>
      <c r="P252">
        <v>45735.15315972222</v>
      </c>
      <c r="Q252">
        <v>45735.53125</v>
      </c>
      <c r="R252">
        <v>45735.532696759263</v>
      </c>
      <c r="S252" t="s">
        <v>984</v>
      </c>
      <c r="T252" t="s">
        <v>986</v>
      </c>
      <c r="U252">
        <v>9.11</v>
      </c>
      <c r="V252">
        <v>9</v>
      </c>
      <c r="W252">
        <v>128.83000000000001</v>
      </c>
      <c r="X252">
        <v>87.54</v>
      </c>
      <c r="Y252">
        <v>59.28</v>
      </c>
      <c r="Z252">
        <v>4.0999999999999996</v>
      </c>
      <c r="AA252">
        <v>1.05</v>
      </c>
      <c r="AB252" t="s">
        <v>984</v>
      </c>
      <c r="AC252">
        <v>0</v>
      </c>
      <c r="AD252">
        <v>0</v>
      </c>
      <c r="AE252">
        <v>0</v>
      </c>
      <c r="AF252">
        <v>0</v>
      </c>
      <c r="AG252" t="s">
        <v>984</v>
      </c>
      <c r="AH252" t="s">
        <v>1010</v>
      </c>
      <c r="AI252" t="s">
        <v>1010</v>
      </c>
      <c r="AJ252" t="s">
        <v>988</v>
      </c>
      <c r="AK252" t="s">
        <v>989</v>
      </c>
      <c r="AL252" t="s">
        <v>990</v>
      </c>
      <c r="AM252">
        <v>0</v>
      </c>
      <c r="AN252">
        <v>1</v>
      </c>
      <c r="AO252">
        <v>0</v>
      </c>
      <c r="AP252">
        <v>0</v>
      </c>
      <c r="AQ252">
        <v>0</v>
      </c>
      <c r="AR252">
        <v>5</v>
      </c>
      <c r="AS252">
        <v>0</v>
      </c>
      <c r="AT252">
        <v>7.3</v>
      </c>
      <c r="AU252">
        <v>0</v>
      </c>
      <c r="AV252">
        <v>0</v>
      </c>
      <c r="AW252">
        <v>0</v>
      </c>
      <c r="AX252">
        <v>1</v>
      </c>
      <c r="AY252">
        <v>9</v>
      </c>
      <c r="AZ252">
        <v>9</v>
      </c>
      <c r="BA252">
        <v>0</v>
      </c>
      <c r="BB252" t="s">
        <v>1054</v>
      </c>
    </row>
    <row r="253" spans="1:65" x14ac:dyDescent="0.25">
      <c r="A253" t="s">
        <v>229</v>
      </c>
      <c r="B253" t="s">
        <v>128</v>
      </c>
      <c r="C253" s="1">
        <v>45736</v>
      </c>
      <c r="D253">
        <v>5.03</v>
      </c>
      <c r="E253">
        <v>0</v>
      </c>
      <c r="F253">
        <v>6</v>
      </c>
      <c r="G253">
        <v>45736.155324074076</v>
      </c>
      <c r="H253">
        <v>45736.531689814816</v>
      </c>
      <c r="I253" t="s">
        <v>156</v>
      </c>
      <c r="J253" t="s">
        <v>983</v>
      </c>
      <c r="K253" t="s">
        <v>984</v>
      </c>
      <c r="L253" t="s">
        <v>2006</v>
      </c>
      <c r="M253" t="s">
        <v>1053</v>
      </c>
      <c r="N253">
        <v>45727.426423611112</v>
      </c>
      <c r="O253">
        <v>45736.15625</v>
      </c>
      <c r="P253">
        <v>45736.155324074076</v>
      </c>
      <c r="Q253">
        <v>45736.53125</v>
      </c>
      <c r="R253">
        <v>45736.532708333332</v>
      </c>
      <c r="S253" t="s">
        <v>984</v>
      </c>
      <c r="T253" t="s">
        <v>986</v>
      </c>
      <c r="U253">
        <v>9.06</v>
      </c>
      <c r="V253">
        <v>9</v>
      </c>
      <c r="W253">
        <v>159.99</v>
      </c>
      <c r="X253">
        <v>99.17</v>
      </c>
      <c r="Y253">
        <v>78.2</v>
      </c>
      <c r="Z253">
        <v>5.93</v>
      </c>
      <c r="AA253">
        <v>0</v>
      </c>
      <c r="AB253" t="s">
        <v>984</v>
      </c>
      <c r="AC253">
        <v>0</v>
      </c>
      <c r="AD253">
        <v>0</v>
      </c>
      <c r="AE253">
        <v>0</v>
      </c>
      <c r="AF253">
        <v>0</v>
      </c>
      <c r="AG253" t="s">
        <v>984</v>
      </c>
      <c r="AH253" t="s">
        <v>1010</v>
      </c>
      <c r="AI253" t="s">
        <v>1010</v>
      </c>
      <c r="AJ253" t="s">
        <v>988</v>
      </c>
      <c r="AK253" t="s">
        <v>989</v>
      </c>
      <c r="AL253" t="s">
        <v>990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6</v>
      </c>
      <c r="AS253">
        <v>0</v>
      </c>
      <c r="AT253">
        <v>5.03</v>
      </c>
      <c r="AU253">
        <v>0</v>
      </c>
      <c r="AV253">
        <v>0</v>
      </c>
      <c r="AW253">
        <v>0</v>
      </c>
      <c r="AX253">
        <v>1</v>
      </c>
      <c r="AY253">
        <v>9</v>
      </c>
      <c r="AZ253">
        <v>9</v>
      </c>
      <c r="BA253">
        <v>0</v>
      </c>
      <c r="BB253" t="s">
        <v>1054</v>
      </c>
    </row>
    <row r="254" spans="1:65" x14ac:dyDescent="0.25">
      <c r="A254" t="s">
        <v>229</v>
      </c>
      <c r="B254" t="s">
        <v>128</v>
      </c>
      <c r="C254" s="1">
        <v>45737</v>
      </c>
      <c r="D254">
        <v>6.89</v>
      </c>
      <c r="E254">
        <v>0</v>
      </c>
      <c r="F254">
        <v>8</v>
      </c>
      <c r="G254">
        <v>45737.154178240744</v>
      </c>
      <c r="H254">
        <v>45737.532673611109</v>
      </c>
      <c r="I254" t="s">
        <v>156</v>
      </c>
      <c r="J254" t="s">
        <v>983</v>
      </c>
      <c r="K254" t="s">
        <v>984</v>
      </c>
      <c r="L254" t="s">
        <v>2007</v>
      </c>
      <c r="M254" t="s">
        <v>1053</v>
      </c>
      <c r="N254">
        <v>45729.473136574074</v>
      </c>
      <c r="O254">
        <v>45737.15625</v>
      </c>
      <c r="P254">
        <v>45737.154178240744</v>
      </c>
      <c r="Q254">
        <v>45737.53125</v>
      </c>
      <c r="R254">
        <v>45737.532731481479</v>
      </c>
      <c r="S254" t="s">
        <v>984</v>
      </c>
      <c r="T254" t="s">
        <v>986</v>
      </c>
      <c r="U254">
        <v>9.09</v>
      </c>
      <c r="V254">
        <v>9</v>
      </c>
      <c r="W254">
        <v>147.08000000000001</v>
      </c>
      <c r="X254">
        <v>127.09</v>
      </c>
      <c r="Y254">
        <v>73.42</v>
      </c>
      <c r="Z254">
        <v>5.84</v>
      </c>
      <c r="AA254">
        <v>0</v>
      </c>
      <c r="AB254" t="s">
        <v>984</v>
      </c>
      <c r="AC254">
        <v>0</v>
      </c>
      <c r="AD254">
        <v>0</v>
      </c>
      <c r="AE254">
        <v>0</v>
      </c>
      <c r="AF254">
        <v>0</v>
      </c>
      <c r="AG254" t="s">
        <v>984</v>
      </c>
      <c r="AH254" t="s">
        <v>1010</v>
      </c>
      <c r="AI254" t="s">
        <v>1010</v>
      </c>
      <c r="AJ254" t="s">
        <v>988</v>
      </c>
      <c r="AK254" t="s">
        <v>989</v>
      </c>
      <c r="AL254" t="s">
        <v>990</v>
      </c>
      <c r="AM254">
        <v>0</v>
      </c>
      <c r="AN254">
        <v>2</v>
      </c>
      <c r="AO254">
        <v>0</v>
      </c>
      <c r="AP254">
        <v>0</v>
      </c>
      <c r="AQ254">
        <v>0</v>
      </c>
      <c r="AR254">
        <v>6</v>
      </c>
      <c r="AS254">
        <v>0</v>
      </c>
      <c r="AT254">
        <v>6.89</v>
      </c>
      <c r="AU254">
        <v>0</v>
      </c>
      <c r="AV254">
        <v>0</v>
      </c>
      <c r="AW254">
        <v>0</v>
      </c>
      <c r="AX254">
        <v>1</v>
      </c>
      <c r="AY254">
        <v>9</v>
      </c>
      <c r="AZ254">
        <v>9</v>
      </c>
      <c r="BA254">
        <v>0</v>
      </c>
      <c r="BB254" t="s">
        <v>1054</v>
      </c>
    </row>
    <row r="255" spans="1:65" x14ac:dyDescent="0.25">
      <c r="A255" t="s">
        <v>221</v>
      </c>
      <c r="B255" t="s">
        <v>128</v>
      </c>
      <c r="C255" s="1">
        <v>45733</v>
      </c>
      <c r="D255">
        <v>8.5500000000000007</v>
      </c>
      <c r="E255">
        <v>0</v>
      </c>
      <c r="F255">
        <v>14</v>
      </c>
      <c r="G255">
        <v>45733.155601851853</v>
      </c>
      <c r="H255">
        <v>45733.528923611113</v>
      </c>
      <c r="I255" t="s">
        <v>156</v>
      </c>
      <c r="J255" t="s">
        <v>983</v>
      </c>
      <c r="K255" t="s">
        <v>984</v>
      </c>
      <c r="L255" t="s">
        <v>2008</v>
      </c>
      <c r="M255" t="s">
        <v>1057</v>
      </c>
      <c r="N255">
        <v>45726.390717592592</v>
      </c>
      <c r="O255">
        <v>45733.15625</v>
      </c>
      <c r="P255">
        <v>45733.155613425923</v>
      </c>
      <c r="Q255">
        <v>45733.53125</v>
      </c>
      <c r="R255">
        <v>45733.528923611113</v>
      </c>
      <c r="S255" t="s">
        <v>984</v>
      </c>
      <c r="T255" t="s">
        <v>986</v>
      </c>
      <c r="U255">
        <v>8.9600000000000009</v>
      </c>
      <c r="V255">
        <v>9</v>
      </c>
      <c r="W255">
        <v>194.28</v>
      </c>
      <c r="X255">
        <v>184.77</v>
      </c>
      <c r="Y255">
        <v>68.17</v>
      </c>
      <c r="Z255">
        <v>3.8</v>
      </c>
      <c r="AA255">
        <v>0</v>
      </c>
      <c r="AB255" t="s">
        <v>984</v>
      </c>
      <c r="AC255">
        <v>0</v>
      </c>
      <c r="AD255">
        <v>0</v>
      </c>
      <c r="AE255">
        <v>0</v>
      </c>
      <c r="AF255">
        <v>0</v>
      </c>
      <c r="AG255" t="s">
        <v>984</v>
      </c>
      <c r="AH255" t="s">
        <v>1046</v>
      </c>
      <c r="AI255" t="s">
        <v>1046</v>
      </c>
      <c r="AJ255" t="s">
        <v>988</v>
      </c>
      <c r="AK255" t="s">
        <v>989</v>
      </c>
      <c r="AL255" t="s">
        <v>990</v>
      </c>
      <c r="AM255">
        <v>0</v>
      </c>
      <c r="AN255">
        <v>2</v>
      </c>
      <c r="AO255">
        <v>0</v>
      </c>
      <c r="AP255">
        <v>0</v>
      </c>
      <c r="AQ255">
        <v>0</v>
      </c>
      <c r="AR255">
        <v>12</v>
      </c>
      <c r="AS255">
        <v>0</v>
      </c>
      <c r="AT255">
        <v>8.5500000000000007</v>
      </c>
      <c r="AU255">
        <v>0</v>
      </c>
      <c r="AV255">
        <v>0</v>
      </c>
      <c r="AW255">
        <v>0</v>
      </c>
      <c r="AX255">
        <v>1</v>
      </c>
      <c r="AY255">
        <v>8.9600000000000009</v>
      </c>
      <c r="AZ255">
        <v>8.9600000000000009</v>
      </c>
      <c r="BA255">
        <v>0</v>
      </c>
      <c r="BB255" t="s">
        <v>1058</v>
      </c>
    </row>
    <row r="256" spans="1:65" x14ac:dyDescent="0.25">
      <c r="A256" t="s">
        <v>221</v>
      </c>
      <c r="B256" t="s">
        <v>128</v>
      </c>
      <c r="C256" s="1">
        <v>45734</v>
      </c>
      <c r="D256">
        <v>7.09</v>
      </c>
      <c r="E256">
        <v>0</v>
      </c>
      <c r="F256">
        <v>8</v>
      </c>
      <c r="G256">
        <v>45734.154618055552</v>
      </c>
      <c r="H256">
        <v>45734.532708333332</v>
      </c>
      <c r="I256" t="s">
        <v>156</v>
      </c>
      <c r="J256" t="s">
        <v>983</v>
      </c>
      <c r="K256" t="s">
        <v>984</v>
      </c>
      <c r="L256" t="s">
        <v>2009</v>
      </c>
      <c r="M256" t="s">
        <v>1057</v>
      </c>
      <c r="N256">
        <v>45726.548090277778</v>
      </c>
      <c r="O256">
        <v>45734.15625</v>
      </c>
      <c r="P256">
        <v>45734.154618055552</v>
      </c>
      <c r="Q256">
        <v>45734.53125</v>
      </c>
      <c r="R256">
        <v>45734.532708333332</v>
      </c>
      <c r="S256" t="s">
        <v>984</v>
      </c>
      <c r="T256" t="s">
        <v>986</v>
      </c>
      <c r="U256">
        <v>9.07</v>
      </c>
      <c r="V256">
        <v>9</v>
      </c>
      <c r="W256">
        <v>159.75</v>
      </c>
      <c r="X256">
        <v>149.28</v>
      </c>
      <c r="Y256">
        <v>61.15</v>
      </c>
      <c r="Z256">
        <v>5.09</v>
      </c>
      <c r="AA256">
        <v>0.56999999999999995</v>
      </c>
      <c r="AB256" t="s">
        <v>984</v>
      </c>
      <c r="AC256">
        <v>0</v>
      </c>
      <c r="AD256">
        <v>0</v>
      </c>
      <c r="AE256">
        <v>0</v>
      </c>
      <c r="AF256">
        <v>0</v>
      </c>
      <c r="AG256" t="s">
        <v>984</v>
      </c>
      <c r="AH256" t="s">
        <v>1046</v>
      </c>
      <c r="AI256" t="s">
        <v>1046</v>
      </c>
      <c r="AJ256" t="s">
        <v>988</v>
      </c>
      <c r="AK256" t="s">
        <v>989</v>
      </c>
      <c r="AL256" t="s">
        <v>990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8</v>
      </c>
      <c r="AS256">
        <v>0</v>
      </c>
      <c r="AT256">
        <v>7.09</v>
      </c>
      <c r="AU256">
        <v>0</v>
      </c>
      <c r="AV256">
        <v>0</v>
      </c>
      <c r="AW256">
        <v>0</v>
      </c>
      <c r="AX256">
        <v>1</v>
      </c>
      <c r="AY256">
        <v>9</v>
      </c>
      <c r="AZ256">
        <v>9</v>
      </c>
      <c r="BA256">
        <v>0</v>
      </c>
      <c r="BB256" t="s">
        <v>1058</v>
      </c>
    </row>
    <row r="257" spans="1:54" x14ac:dyDescent="0.25">
      <c r="A257" t="s">
        <v>221</v>
      </c>
      <c r="B257" t="s">
        <v>128</v>
      </c>
      <c r="C257" s="1">
        <v>45735</v>
      </c>
      <c r="D257">
        <v>8.25</v>
      </c>
      <c r="E257">
        <v>0</v>
      </c>
      <c r="F257">
        <v>15</v>
      </c>
      <c r="G257">
        <v>45735.155740740738</v>
      </c>
      <c r="H257">
        <v>45735.532685185186</v>
      </c>
      <c r="I257" t="s">
        <v>156</v>
      </c>
      <c r="J257" t="s">
        <v>983</v>
      </c>
      <c r="K257" t="s">
        <v>984</v>
      </c>
      <c r="L257" t="s">
        <v>2010</v>
      </c>
      <c r="M257" t="s">
        <v>1057</v>
      </c>
      <c r="N257">
        <v>45727.463171296295</v>
      </c>
      <c r="O257">
        <v>45735.15625</v>
      </c>
      <c r="P257">
        <v>45735.155740740738</v>
      </c>
      <c r="Q257">
        <v>45735.53125</v>
      </c>
      <c r="R257">
        <v>45735.532696759263</v>
      </c>
      <c r="S257" t="s">
        <v>984</v>
      </c>
      <c r="T257" t="s">
        <v>986</v>
      </c>
      <c r="U257">
        <v>9.0500000000000007</v>
      </c>
      <c r="V257">
        <v>9</v>
      </c>
      <c r="W257">
        <v>168.76</v>
      </c>
      <c r="X257">
        <v>149.84</v>
      </c>
      <c r="Y257">
        <v>88.13</v>
      </c>
      <c r="Z257">
        <v>4.5599999999999996</v>
      </c>
      <c r="AA257">
        <v>0</v>
      </c>
      <c r="AB257" t="s">
        <v>984</v>
      </c>
      <c r="AC257">
        <v>0</v>
      </c>
      <c r="AD257">
        <v>0</v>
      </c>
      <c r="AE257">
        <v>0</v>
      </c>
      <c r="AF257">
        <v>0</v>
      </c>
      <c r="AG257" t="s">
        <v>984</v>
      </c>
      <c r="AH257" t="s">
        <v>1046</v>
      </c>
      <c r="AI257" t="s">
        <v>1046</v>
      </c>
      <c r="AJ257" t="s">
        <v>988</v>
      </c>
      <c r="AK257" t="s">
        <v>989</v>
      </c>
      <c r="AL257" t="s">
        <v>990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15</v>
      </c>
      <c r="AS257">
        <v>0</v>
      </c>
      <c r="AT257">
        <v>8.25</v>
      </c>
      <c r="AU257">
        <v>0</v>
      </c>
      <c r="AV257">
        <v>0</v>
      </c>
      <c r="AW257">
        <v>0</v>
      </c>
      <c r="AX257">
        <v>1</v>
      </c>
      <c r="AY257">
        <v>9</v>
      </c>
      <c r="AZ257">
        <v>9</v>
      </c>
      <c r="BA257">
        <v>0</v>
      </c>
      <c r="BB257" t="s">
        <v>1058</v>
      </c>
    </row>
    <row r="258" spans="1:54" x14ac:dyDescent="0.25">
      <c r="A258" t="s">
        <v>221</v>
      </c>
      <c r="B258" t="s">
        <v>128</v>
      </c>
      <c r="C258" s="1">
        <v>45736</v>
      </c>
      <c r="D258">
        <v>8.1300000000000008</v>
      </c>
      <c r="E258">
        <v>0</v>
      </c>
      <c r="F258">
        <v>13</v>
      </c>
      <c r="G258">
        <v>45736.154108796298</v>
      </c>
      <c r="H258">
        <v>45736.532685185186</v>
      </c>
      <c r="I258" t="s">
        <v>156</v>
      </c>
      <c r="J258" t="s">
        <v>983</v>
      </c>
      <c r="K258" t="s">
        <v>984</v>
      </c>
      <c r="L258" t="s">
        <v>2011</v>
      </c>
      <c r="M258" t="s">
        <v>1057</v>
      </c>
      <c r="N258">
        <v>45727.426423611112</v>
      </c>
      <c r="O258">
        <v>45736.15625</v>
      </c>
      <c r="P258">
        <v>45736.154108796298</v>
      </c>
      <c r="Q258">
        <v>45736.53125</v>
      </c>
      <c r="R258">
        <v>45736.532719907409</v>
      </c>
      <c r="S258" t="s">
        <v>984</v>
      </c>
      <c r="T258" t="s">
        <v>986</v>
      </c>
      <c r="U258">
        <v>9.09</v>
      </c>
      <c r="V258">
        <v>9</v>
      </c>
      <c r="W258">
        <v>172.78</v>
      </c>
      <c r="X258">
        <v>159.76</v>
      </c>
      <c r="Y258">
        <v>53.59</v>
      </c>
      <c r="Z258">
        <v>4.3499999999999996</v>
      </c>
      <c r="AA258">
        <v>0</v>
      </c>
      <c r="AB258" t="s">
        <v>984</v>
      </c>
      <c r="AC258">
        <v>0</v>
      </c>
      <c r="AD258">
        <v>0</v>
      </c>
      <c r="AE258">
        <v>0</v>
      </c>
      <c r="AF258">
        <v>0</v>
      </c>
      <c r="AG258" t="s">
        <v>984</v>
      </c>
      <c r="AH258" t="s">
        <v>1046</v>
      </c>
      <c r="AI258" t="s">
        <v>1046</v>
      </c>
      <c r="AJ258" t="s">
        <v>988</v>
      </c>
      <c r="AK258" t="s">
        <v>989</v>
      </c>
      <c r="AL258" t="s">
        <v>990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13</v>
      </c>
      <c r="AS258">
        <v>0</v>
      </c>
      <c r="AT258">
        <v>8.1300000000000008</v>
      </c>
      <c r="AU258">
        <v>0</v>
      </c>
      <c r="AV258">
        <v>0</v>
      </c>
      <c r="AW258">
        <v>0</v>
      </c>
      <c r="AX258">
        <v>1</v>
      </c>
      <c r="AY258">
        <v>9</v>
      </c>
      <c r="AZ258">
        <v>9</v>
      </c>
      <c r="BA258">
        <v>0</v>
      </c>
      <c r="BB258" t="s">
        <v>1058</v>
      </c>
    </row>
    <row r="259" spans="1:54" x14ac:dyDescent="0.25">
      <c r="A259" t="s">
        <v>221</v>
      </c>
      <c r="B259" t="s">
        <v>128</v>
      </c>
      <c r="C259" s="1">
        <v>45737</v>
      </c>
      <c r="D259">
        <v>8.41</v>
      </c>
      <c r="E259">
        <v>0</v>
      </c>
      <c r="F259">
        <v>15</v>
      </c>
      <c r="G259">
        <v>45737.153761574074</v>
      </c>
      <c r="H259">
        <v>45737.532442129632</v>
      </c>
      <c r="I259" t="s">
        <v>156</v>
      </c>
      <c r="J259" t="s">
        <v>983</v>
      </c>
      <c r="K259" t="s">
        <v>984</v>
      </c>
      <c r="L259" t="s">
        <v>2012</v>
      </c>
      <c r="M259" t="s">
        <v>1057</v>
      </c>
      <c r="N259">
        <v>45729.473113425927</v>
      </c>
      <c r="O259">
        <v>45737.15625</v>
      </c>
      <c r="P259">
        <v>45737.153761574074</v>
      </c>
      <c r="Q259">
        <v>45737.53125</v>
      </c>
      <c r="R259">
        <v>45737.532465277778</v>
      </c>
      <c r="S259" t="s">
        <v>984</v>
      </c>
      <c r="T259" t="s">
        <v>986</v>
      </c>
      <c r="U259">
        <v>9.09</v>
      </c>
      <c r="V259">
        <v>9</v>
      </c>
      <c r="W259">
        <v>156.34</v>
      </c>
      <c r="X259">
        <v>144.31</v>
      </c>
      <c r="Y259">
        <v>57.63</v>
      </c>
      <c r="Z259">
        <v>4.7</v>
      </c>
      <c r="AA259">
        <v>0</v>
      </c>
      <c r="AB259" t="s">
        <v>984</v>
      </c>
      <c r="AC259">
        <v>0</v>
      </c>
      <c r="AD259">
        <v>0</v>
      </c>
      <c r="AE259">
        <v>0</v>
      </c>
      <c r="AF259">
        <v>0</v>
      </c>
      <c r="AG259" t="s">
        <v>984</v>
      </c>
      <c r="AH259" t="s">
        <v>1046</v>
      </c>
      <c r="AI259" t="s">
        <v>1046</v>
      </c>
      <c r="AJ259" t="s">
        <v>988</v>
      </c>
      <c r="AK259" t="s">
        <v>989</v>
      </c>
      <c r="AL259" t="s">
        <v>990</v>
      </c>
      <c r="AM259">
        <v>0</v>
      </c>
      <c r="AN259">
        <v>1</v>
      </c>
      <c r="AO259">
        <v>0</v>
      </c>
      <c r="AP259">
        <v>0</v>
      </c>
      <c r="AQ259">
        <v>0</v>
      </c>
      <c r="AR259">
        <v>14</v>
      </c>
      <c r="AS259">
        <v>0</v>
      </c>
      <c r="AT259">
        <v>8.41</v>
      </c>
      <c r="AU259">
        <v>0</v>
      </c>
      <c r="AV259">
        <v>0</v>
      </c>
      <c r="AW259">
        <v>0</v>
      </c>
      <c r="AX259">
        <v>1</v>
      </c>
      <c r="AY259">
        <v>9</v>
      </c>
      <c r="AZ259">
        <v>9</v>
      </c>
      <c r="BA259">
        <v>0</v>
      </c>
      <c r="BB259" t="s">
        <v>1058</v>
      </c>
    </row>
    <row r="260" spans="1:54" x14ac:dyDescent="0.25">
      <c r="A260" t="s">
        <v>149</v>
      </c>
      <c r="B260" t="s">
        <v>128</v>
      </c>
      <c r="C260" s="1">
        <v>45736</v>
      </c>
      <c r="D260">
        <v>8.81</v>
      </c>
      <c r="E260">
        <v>0</v>
      </c>
      <c r="F260">
        <v>12</v>
      </c>
      <c r="G260">
        <v>45736.250150462962</v>
      </c>
      <c r="H260">
        <v>45736.684131944443</v>
      </c>
      <c r="I260" t="s">
        <v>150</v>
      </c>
      <c r="J260" t="s">
        <v>983</v>
      </c>
      <c r="K260" t="s">
        <v>984</v>
      </c>
      <c r="L260" t="s">
        <v>2013</v>
      </c>
      <c r="M260" t="s">
        <v>1062</v>
      </c>
      <c r="N260">
        <v>45727.426458333335</v>
      </c>
      <c r="O260">
        <v>45736.25</v>
      </c>
      <c r="P260">
        <v>45736.250150462962</v>
      </c>
      <c r="Q260">
        <v>45736.6875</v>
      </c>
      <c r="R260">
        <v>45736.684166666666</v>
      </c>
      <c r="S260" t="s">
        <v>984</v>
      </c>
      <c r="T260" t="s">
        <v>986</v>
      </c>
      <c r="U260">
        <v>10.42</v>
      </c>
      <c r="V260">
        <v>10.5</v>
      </c>
      <c r="W260">
        <v>186.72</v>
      </c>
      <c r="X260">
        <v>151.07</v>
      </c>
      <c r="Y260">
        <v>76.19</v>
      </c>
      <c r="Z260">
        <v>5.04</v>
      </c>
      <c r="AA260">
        <v>0</v>
      </c>
      <c r="AB260" t="s">
        <v>984</v>
      </c>
      <c r="AC260">
        <v>0</v>
      </c>
      <c r="AD260">
        <v>0</v>
      </c>
      <c r="AE260">
        <v>0</v>
      </c>
      <c r="AF260">
        <v>0</v>
      </c>
      <c r="AG260" t="s">
        <v>984</v>
      </c>
      <c r="AH260" t="s">
        <v>1063</v>
      </c>
      <c r="AI260" t="s">
        <v>1063</v>
      </c>
      <c r="AJ260" t="s">
        <v>988</v>
      </c>
      <c r="AK260" t="s">
        <v>989</v>
      </c>
      <c r="AL260" t="s">
        <v>990</v>
      </c>
      <c r="AM260">
        <v>0</v>
      </c>
      <c r="AN260">
        <v>2</v>
      </c>
      <c r="AO260">
        <v>0</v>
      </c>
      <c r="AP260">
        <v>0</v>
      </c>
      <c r="AQ260">
        <v>0</v>
      </c>
      <c r="AR260">
        <v>10</v>
      </c>
      <c r="AS260">
        <v>0</v>
      </c>
      <c r="AT260">
        <v>8.81</v>
      </c>
      <c r="AU260">
        <v>0</v>
      </c>
      <c r="AV260">
        <v>0</v>
      </c>
      <c r="AW260">
        <v>0</v>
      </c>
      <c r="AX260">
        <v>1</v>
      </c>
      <c r="AY260">
        <v>10.42</v>
      </c>
      <c r="AZ260">
        <v>10.42</v>
      </c>
      <c r="BA260">
        <v>0</v>
      </c>
      <c r="BB260" t="s">
        <v>1064</v>
      </c>
    </row>
    <row r="261" spans="1:54" x14ac:dyDescent="0.25">
      <c r="A261" t="s">
        <v>245</v>
      </c>
      <c r="B261" t="s">
        <v>128</v>
      </c>
      <c r="C261" s="1">
        <v>45733</v>
      </c>
      <c r="D261">
        <v>8.0500000000000007</v>
      </c>
      <c r="E261">
        <v>0</v>
      </c>
      <c r="F261">
        <v>11</v>
      </c>
      <c r="G261">
        <v>45733.371631944443</v>
      </c>
      <c r="H261">
        <v>45733.751527777778</v>
      </c>
      <c r="I261" t="s">
        <v>197</v>
      </c>
      <c r="J261" t="s">
        <v>983</v>
      </c>
      <c r="K261" t="s">
        <v>984</v>
      </c>
      <c r="L261" t="s">
        <v>2014</v>
      </c>
      <c r="M261" t="s">
        <v>984</v>
      </c>
      <c r="N261">
        <v>45733.36105324074</v>
      </c>
      <c r="O261">
        <v>45733.375</v>
      </c>
      <c r="P261">
        <v>45733.371631944443</v>
      </c>
      <c r="Q261">
        <v>45733.75</v>
      </c>
      <c r="R261">
        <v>45733.751527777778</v>
      </c>
      <c r="S261" t="s">
        <v>984</v>
      </c>
      <c r="T261" t="s">
        <v>986</v>
      </c>
      <c r="U261">
        <v>9.1199999999999992</v>
      </c>
      <c r="V261">
        <v>9</v>
      </c>
      <c r="W261">
        <v>190.95</v>
      </c>
      <c r="X261">
        <v>167.7</v>
      </c>
      <c r="Y261">
        <v>114.57</v>
      </c>
      <c r="Z261">
        <v>6.29</v>
      </c>
      <c r="AA261">
        <v>1.3</v>
      </c>
      <c r="AB261" t="s">
        <v>984</v>
      </c>
      <c r="AC261">
        <v>0.50027777777777782</v>
      </c>
      <c r="AD261">
        <v>1</v>
      </c>
      <c r="AE261">
        <v>0.5</v>
      </c>
      <c r="AF261">
        <v>4.26</v>
      </c>
      <c r="AG261" t="s">
        <v>2015</v>
      </c>
      <c r="AH261" t="s">
        <v>1425</v>
      </c>
      <c r="AI261" t="s">
        <v>1425</v>
      </c>
      <c r="AJ261" t="s">
        <v>988</v>
      </c>
      <c r="AK261" t="s">
        <v>989</v>
      </c>
      <c r="AL261" t="s">
        <v>990</v>
      </c>
      <c r="AM261">
        <v>0</v>
      </c>
      <c r="AN261">
        <v>1</v>
      </c>
      <c r="AO261">
        <v>0</v>
      </c>
      <c r="AP261">
        <v>0</v>
      </c>
      <c r="AQ261">
        <v>0</v>
      </c>
      <c r="AR261">
        <v>10</v>
      </c>
      <c r="AS261">
        <v>0</v>
      </c>
      <c r="AT261">
        <v>8.0500000000000007</v>
      </c>
      <c r="AU261">
        <v>0</v>
      </c>
      <c r="AV261">
        <v>0</v>
      </c>
      <c r="AW261">
        <v>0</v>
      </c>
      <c r="AX261">
        <v>1</v>
      </c>
      <c r="AY261">
        <v>9</v>
      </c>
      <c r="AZ261">
        <v>8.4997222222222213</v>
      </c>
      <c r="BA261">
        <v>0</v>
      </c>
      <c r="BB261" t="s">
        <v>1067</v>
      </c>
    </row>
    <row r="262" spans="1:54" x14ac:dyDescent="0.25">
      <c r="A262" t="s">
        <v>245</v>
      </c>
      <c r="B262" t="s">
        <v>128</v>
      </c>
      <c r="C262" s="1">
        <v>45735</v>
      </c>
      <c r="D262">
        <v>9.0500000000000007</v>
      </c>
      <c r="E262">
        <v>0</v>
      </c>
      <c r="F262">
        <v>8</v>
      </c>
      <c r="G262">
        <v>45735.196388888886</v>
      </c>
      <c r="H262">
        <v>45735.637060185189</v>
      </c>
      <c r="I262" t="s">
        <v>197</v>
      </c>
      <c r="J262" t="s">
        <v>983</v>
      </c>
      <c r="K262" t="s">
        <v>984</v>
      </c>
      <c r="L262" t="s">
        <v>2016</v>
      </c>
      <c r="M262" t="s">
        <v>1070</v>
      </c>
      <c r="N262">
        <v>45727.463171296295</v>
      </c>
      <c r="O262">
        <v>45735.197916666664</v>
      </c>
      <c r="P262">
        <v>45735.196388888886</v>
      </c>
      <c r="Q262">
        <v>45735.635416666664</v>
      </c>
      <c r="R262">
        <v>45735.637083333335</v>
      </c>
      <c r="S262" t="s">
        <v>984</v>
      </c>
      <c r="T262" t="s">
        <v>986</v>
      </c>
      <c r="U262">
        <v>10.58</v>
      </c>
      <c r="V262">
        <v>10.5</v>
      </c>
      <c r="W262">
        <v>272.27</v>
      </c>
      <c r="X262">
        <v>228.79</v>
      </c>
      <c r="Y262">
        <v>131.29</v>
      </c>
      <c r="Z262">
        <v>5.43</v>
      </c>
      <c r="AA262">
        <v>23.7</v>
      </c>
      <c r="AB262" t="s">
        <v>984</v>
      </c>
      <c r="AC262">
        <v>0</v>
      </c>
      <c r="AD262">
        <v>0</v>
      </c>
      <c r="AE262">
        <v>0</v>
      </c>
      <c r="AF262">
        <v>0</v>
      </c>
      <c r="AG262" t="s">
        <v>984</v>
      </c>
      <c r="AH262" t="s">
        <v>1425</v>
      </c>
      <c r="AI262" t="s">
        <v>1425</v>
      </c>
      <c r="AJ262" t="s">
        <v>988</v>
      </c>
      <c r="AK262" t="s">
        <v>989</v>
      </c>
      <c r="AL262" t="s">
        <v>990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8</v>
      </c>
      <c r="AS262">
        <v>0</v>
      </c>
      <c r="AT262">
        <v>9.0500000000000007</v>
      </c>
      <c r="AU262">
        <v>0</v>
      </c>
      <c r="AV262">
        <v>0</v>
      </c>
      <c r="AW262">
        <v>0</v>
      </c>
      <c r="AX262">
        <v>1</v>
      </c>
      <c r="AY262">
        <v>10.5</v>
      </c>
      <c r="AZ262">
        <v>10.5</v>
      </c>
      <c r="BA262">
        <v>0</v>
      </c>
      <c r="BB262" t="s">
        <v>1067</v>
      </c>
    </row>
    <row r="263" spans="1:54" x14ac:dyDescent="0.25">
      <c r="A263" t="s">
        <v>247</v>
      </c>
      <c r="B263" t="s">
        <v>128</v>
      </c>
      <c r="C263" s="1">
        <v>45733</v>
      </c>
      <c r="D263">
        <v>8.9600000000000009</v>
      </c>
      <c r="E263">
        <v>0</v>
      </c>
      <c r="F263">
        <v>12</v>
      </c>
      <c r="G263">
        <v>45733.580254629633</v>
      </c>
      <c r="H263">
        <v>45733.987037037034</v>
      </c>
      <c r="I263" t="s">
        <v>194</v>
      </c>
      <c r="J263" t="s">
        <v>983</v>
      </c>
      <c r="K263" t="s">
        <v>984</v>
      </c>
      <c r="L263" t="s">
        <v>2017</v>
      </c>
      <c r="M263" t="s">
        <v>1074</v>
      </c>
      <c r="N263">
        <v>45726.390798611108</v>
      </c>
      <c r="O263">
        <v>45733.583333333336</v>
      </c>
      <c r="P263">
        <v>45733.580266203702</v>
      </c>
      <c r="Q263">
        <v>45734</v>
      </c>
      <c r="R263">
        <v>45734.001435185186</v>
      </c>
      <c r="S263" t="s">
        <v>984</v>
      </c>
      <c r="T263" t="s">
        <v>986</v>
      </c>
      <c r="U263">
        <v>10.11</v>
      </c>
      <c r="V263">
        <v>10</v>
      </c>
      <c r="W263">
        <v>296.24</v>
      </c>
      <c r="X263">
        <v>253.76</v>
      </c>
      <c r="Y263">
        <v>154.13</v>
      </c>
      <c r="Z263">
        <v>6</v>
      </c>
      <c r="AA263">
        <v>0</v>
      </c>
      <c r="AB263" t="s">
        <v>984</v>
      </c>
      <c r="AC263">
        <v>0</v>
      </c>
      <c r="AD263">
        <v>0</v>
      </c>
      <c r="AE263">
        <v>0</v>
      </c>
      <c r="AF263">
        <v>0</v>
      </c>
      <c r="AG263" t="s">
        <v>984</v>
      </c>
      <c r="AH263" t="s">
        <v>1072</v>
      </c>
      <c r="AI263" t="s">
        <v>1072</v>
      </c>
      <c r="AJ263" t="s">
        <v>988</v>
      </c>
      <c r="AK263" t="s">
        <v>989</v>
      </c>
      <c r="AL263" t="s">
        <v>990</v>
      </c>
      <c r="AM263">
        <v>0</v>
      </c>
      <c r="AN263">
        <v>1</v>
      </c>
      <c r="AO263">
        <v>0</v>
      </c>
      <c r="AP263">
        <v>0</v>
      </c>
      <c r="AQ263">
        <v>0</v>
      </c>
      <c r="AR263">
        <v>11</v>
      </c>
      <c r="AS263">
        <v>0</v>
      </c>
      <c r="AT263">
        <v>8.9600000000000009</v>
      </c>
      <c r="AU263">
        <v>0</v>
      </c>
      <c r="AV263">
        <v>0</v>
      </c>
      <c r="AW263">
        <v>0</v>
      </c>
      <c r="AX263">
        <v>1</v>
      </c>
      <c r="AY263">
        <v>10</v>
      </c>
      <c r="AZ263">
        <v>10</v>
      </c>
      <c r="BA263">
        <v>0</v>
      </c>
      <c r="BB263" t="s">
        <v>1073</v>
      </c>
    </row>
    <row r="264" spans="1:54" x14ac:dyDescent="0.25">
      <c r="A264" t="s">
        <v>247</v>
      </c>
      <c r="B264" t="s">
        <v>128</v>
      </c>
      <c r="C264" s="1">
        <v>45736</v>
      </c>
      <c r="D264">
        <v>6.82</v>
      </c>
      <c r="E264">
        <v>0</v>
      </c>
      <c r="F264">
        <v>9</v>
      </c>
      <c r="G264">
        <v>45736.539976851855</v>
      </c>
      <c r="H264">
        <v>45736.940625000003</v>
      </c>
      <c r="I264" t="s">
        <v>194</v>
      </c>
      <c r="J264" t="s">
        <v>983</v>
      </c>
      <c r="K264" t="s">
        <v>984</v>
      </c>
      <c r="L264" t="s">
        <v>2018</v>
      </c>
      <c r="M264" t="s">
        <v>1074</v>
      </c>
      <c r="N264">
        <v>45727.426504629628</v>
      </c>
      <c r="O264">
        <v>45736.541666666664</v>
      </c>
      <c r="P264">
        <v>45736.539976851855</v>
      </c>
      <c r="Q264">
        <v>45736.958333333336</v>
      </c>
      <c r="R264">
        <v>45736.95988425926</v>
      </c>
      <c r="S264" t="s">
        <v>984</v>
      </c>
      <c r="T264" t="s">
        <v>986</v>
      </c>
      <c r="U264">
        <v>10.08</v>
      </c>
      <c r="V264">
        <v>10</v>
      </c>
      <c r="W264">
        <v>215.83</v>
      </c>
      <c r="X264">
        <v>160.76</v>
      </c>
      <c r="Y264">
        <v>110.19</v>
      </c>
      <c r="Z264">
        <v>6.31</v>
      </c>
      <c r="AA264">
        <v>1.4</v>
      </c>
      <c r="AB264" t="s">
        <v>984</v>
      </c>
      <c r="AC264">
        <v>0</v>
      </c>
      <c r="AD264">
        <v>0</v>
      </c>
      <c r="AE264">
        <v>0</v>
      </c>
      <c r="AF264">
        <v>0</v>
      </c>
      <c r="AG264" t="s">
        <v>984</v>
      </c>
      <c r="AH264" t="s">
        <v>1072</v>
      </c>
      <c r="AI264" t="s">
        <v>1072</v>
      </c>
      <c r="AJ264" t="s">
        <v>988</v>
      </c>
      <c r="AK264" t="s">
        <v>989</v>
      </c>
      <c r="AL264" t="s">
        <v>990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9</v>
      </c>
      <c r="AS264">
        <v>0</v>
      </c>
      <c r="AT264">
        <v>6.82</v>
      </c>
      <c r="AU264">
        <v>0</v>
      </c>
      <c r="AV264">
        <v>0</v>
      </c>
      <c r="AW264">
        <v>0</v>
      </c>
      <c r="AX264">
        <v>1</v>
      </c>
      <c r="AY264">
        <v>10</v>
      </c>
      <c r="AZ264">
        <v>10</v>
      </c>
      <c r="BA264">
        <v>0</v>
      </c>
      <c r="BB264" t="s">
        <v>1073</v>
      </c>
    </row>
    <row r="265" spans="1:54" x14ac:dyDescent="0.25">
      <c r="A265" t="s">
        <v>247</v>
      </c>
      <c r="B265" t="s">
        <v>128</v>
      </c>
      <c r="C265" s="1">
        <v>45737</v>
      </c>
      <c r="D265">
        <v>8.77</v>
      </c>
      <c r="E265">
        <v>0</v>
      </c>
      <c r="F265">
        <v>11</v>
      </c>
      <c r="G265">
        <v>45737.58185185185</v>
      </c>
      <c r="H265">
        <v>45738.001423611109</v>
      </c>
      <c r="I265" t="s">
        <v>194</v>
      </c>
      <c r="J265" t="s">
        <v>983</v>
      </c>
      <c r="K265" t="s">
        <v>984</v>
      </c>
      <c r="L265" t="s">
        <v>2019</v>
      </c>
      <c r="M265" t="s">
        <v>1074</v>
      </c>
      <c r="N265">
        <v>45729.473773148151</v>
      </c>
      <c r="O265">
        <v>45737.583333333336</v>
      </c>
      <c r="P265">
        <v>45737.58185185185</v>
      </c>
      <c r="Q265">
        <v>45738</v>
      </c>
      <c r="R265">
        <v>45738.001423611109</v>
      </c>
      <c r="S265" t="s">
        <v>984</v>
      </c>
      <c r="T265" t="s">
        <v>986</v>
      </c>
      <c r="U265">
        <v>10.07</v>
      </c>
      <c r="V265">
        <v>10</v>
      </c>
      <c r="W265">
        <v>190.67</v>
      </c>
      <c r="X265">
        <v>151.22999999999999</v>
      </c>
      <c r="Y265">
        <v>101.05</v>
      </c>
      <c r="Z265">
        <v>6.52</v>
      </c>
      <c r="AA265">
        <v>0</v>
      </c>
      <c r="AB265" t="s">
        <v>984</v>
      </c>
      <c r="AC265">
        <v>0</v>
      </c>
      <c r="AD265">
        <v>0</v>
      </c>
      <c r="AE265">
        <v>0</v>
      </c>
      <c r="AF265">
        <v>0</v>
      </c>
      <c r="AG265" t="s">
        <v>984</v>
      </c>
      <c r="AH265" t="s">
        <v>1072</v>
      </c>
      <c r="AI265" t="s">
        <v>1072</v>
      </c>
      <c r="AJ265" t="s">
        <v>988</v>
      </c>
      <c r="AK265" t="s">
        <v>989</v>
      </c>
      <c r="AL265" t="s">
        <v>990</v>
      </c>
      <c r="AM265">
        <v>0</v>
      </c>
      <c r="AN265">
        <v>1</v>
      </c>
      <c r="AO265">
        <v>0</v>
      </c>
      <c r="AP265">
        <v>0</v>
      </c>
      <c r="AQ265">
        <v>0</v>
      </c>
      <c r="AR265">
        <v>10</v>
      </c>
      <c r="AS265">
        <v>0</v>
      </c>
      <c r="AT265">
        <v>8.77</v>
      </c>
      <c r="AU265">
        <v>0</v>
      </c>
      <c r="AV265">
        <v>0</v>
      </c>
      <c r="AW265">
        <v>0</v>
      </c>
      <c r="AX265">
        <v>1</v>
      </c>
      <c r="AY265">
        <v>10</v>
      </c>
      <c r="AZ265">
        <v>10</v>
      </c>
      <c r="BA265">
        <v>0</v>
      </c>
      <c r="BB265" t="s">
        <v>1073</v>
      </c>
    </row>
    <row r="266" spans="1:54" x14ac:dyDescent="0.25">
      <c r="A266" t="s">
        <v>247</v>
      </c>
      <c r="B266" t="s">
        <v>128</v>
      </c>
      <c r="C266" s="1">
        <v>45738</v>
      </c>
      <c r="D266">
        <v>5.23</v>
      </c>
      <c r="E266">
        <v>0</v>
      </c>
      <c r="F266">
        <v>7</v>
      </c>
      <c r="G266">
        <v>45738.634942129633</v>
      </c>
      <c r="H266">
        <v>45738.970138888886</v>
      </c>
      <c r="I266" t="s">
        <v>194</v>
      </c>
      <c r="J266" t="s">
        <v>983</v>
      </c>
      <c r="K266" t="s">
        <v>984</v>
      </c>
      <c r="L266" t="s">
        <v>2020</v>
      </c>
      <c r="M266" t="s">
        <v>1074</v>
      </c>
      <c r="N266">
        <v>45730.463495370372</v>
      </c>
      <c r="O266">
        <v>45738.635416666664</v>
      </c>
      <c r="P266">
        <v>45738.632222222222</v>
      </c>
      <c r="Q266">
        <v>45738.96875</v>
      </c>
      <c r="R266">
        <v>45738.970243055555</v>
      </c>
      <c r="S266" t="s">
        <v>984</v>
      </c>
      <c r="T266" t="s">
        <v>986</v>
      </c>
      <c r="U266">
        <v>8.11</v>
      </c>
      <c r="V266">
        <v>8</v>
      </c>
      <c r="W266">
        <v>140.54</v>
      </c>
      <c r="X266">
        <v>104.38</v>
      </c>
      <c r="Y266">
        <v>75.53</v>
      </c>
      <c r="Z266">
        <v>5.65</v>
      </c>
      <c r="AA266">
        <v>0</v>
      </c>
      <c r="AB266" t="s">
        <v>984</v>
      </c>
      <c r="AC266">
        <v>0</v>
      </c>
      <c r="AD266">
        <v>0</v>
      </c>
      <c r="AE266">
        <v>0</v>
      </c>
      <c r="AF266">
        <v>0</v>
      </c>
      <c r="AG266" t="s">
        <v>984</v>
      </c>
      <c r="AH266" t="s">
        <v>1072</v>
      </c>
      <c r="AI266" t="s">
        <v>1072</v>
      </c>
      <c r="AJ266" t="s">
        <v>988</v>
      </c>
      <c r="AK266" t="s">
        <v>989</v>
      </c>
      <c r="AL266" t="s">
        <v>990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7</v>
      </c>
      <c r="AS266">
        <v>0</v>
      </c>
      <c r="AT266">
        <v>5.23</v>
      </c>
      <c r="AU266">
        <v>0</v>
      </c>
      <c r="AV266">
        <v>0</v>
      </c>
      <c r="AW266">
        <v>0</v>
      </c>
      <c r="AX266">
        <v>1</v>
      </c>
      <c r="AY266">
        <v>8</v>
      </c>
      <c r="AZ266">
        <v>8</v>
      </c>
      <c r="BA266">
        <v>0</v>
      </c>
      <c r="BB266" t="s">
        <v>1073</v>
      </c>
    </row>
    <row r="267" spans="1:54" x14ac:dyDescent="0.25">
      <c r="A267" t="s">
        <v>247</v>
      </c>
      <c r="B267" t="s">
        <v>128</v>
      </c>
      <c r="C267" s="1">
        <v>45739</v>
      </c>
      <c r="D267">
        <v>5.64</v>
      </c>
      <c r="E267">
        <v>0</v>
      </c>
      <c r="F267">
        <v>7</v>
      </c>
      <c r="G267">
        <v>45739.67391203704</v>
      </c>
      <c r="H267">
        <v>45740.00371527778</v>
      </c>
      <c r="I267" t="s">
        <v>194</v>
      </c>
      <c r="J267" t="s">
        <v>983</v>
      </c>
      <c r="K267" t="s">
        <v>984</v>
      </c>
      <c r="L267" t="s">
        <v>2021</v>
      </c>
      <c r="M267" t="s">
        <v>1074</v>
      </c>
      <c r="N267">
        <v>45730.467962962961</v>
      </c>
      <c r="O267">
        <v>45739.677083333336</v>
      </c>
      <c r="P267">
        <v>45739.67391203704</v>
      </c>
      <c r="Q267">
        <v>45740.010416666664</v>
      </c>
      <c r="R267">
        <v>45740.01190972222</v>
      </c>
      <c r="S267" t="s">
        <v>984</v>
      </c>
      <c r="T267" t="s">
        <v>986</v>
      </c>
      <c r="U267">
        <v>8.11</v>
      </c>
      <c r="V267">
        <v>8</v>
      </c>
      <c r="W267">
        <v>202.21</v>
      </c>
      <c r="X267">
        <v>159.81</v>
      </c>
      <c r="Y267">
        <v>109.67</v>
      </c>
      <c r="Z267">
        <v>5.18</v>
      </c>
      <c r="AA267">
        <v>2.2200000000000002</v>
      </c>
      <c r="AB267" t="s">
        <v>984</v>
      </c>
      <c r="AC267">
        <v>0</v>
      </c>
      <c r="AD267">
        <v>0</v>
      </c>
      <c r="AE267">
        <v>0</v>
      </c>
      <c r="AF267">
        <v>0</v>
      </c>
      <c r="AG267" t="s">
        <v>984</v>
      </c>
      <c r="AH267" t="s">
        <v>1072</v>
      </c>
      <c r="AI267" t="s">
        <v>1072</v>
      </c>
      <c r="AJ267" t="s">
        <v>988</v>
      </c>
      <c r="AK267" t="s">
        <v>989</v>
      </c>
      <c r="AL267" t="s">
        <v>990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7</v>
      </c>
      <c r="AS267">
        <v>0</v>
      </c>
      <c r="AT267">
        <v>5.64</v>
      </c>
      <c r="AU267">
        <v>0</v>
      </c>
      <c r="AV267">
        <v>0</v>
      </c>
      <c r="AW267">
        <v>0</v>
      </c>
      <c r="AX267">
        <v>1</v>
      </c>
      <c r="AY267">
        <v>8</v>
      </c>
      <c r="AZ267">
        <v>8</v>
      </c>
      <c r="BA267">
        <v>0</v>
      </c>
      <c r="BB267" t="s">
        <v>1073</v>
      </c>
    </row>
    <row r="268" spans="1:54" x14ac:dyDescent="0.25">
      <c r="A268" t="s">
        <v>195</v>
      </c>
      <c r="B268" t="s">
        <v>128</v>
      </c>
      <c r="C268" s="1">
        <v>45733</v>
      </c>
      <c r="D268">
        <v>6.02</v>
      </c>
      <c r="E268">
        <v>0</v>
      </c>
      <c r="F268">
        <v>13</v>
      </c>
      <c r="G268">
        <v>45733.301631944443</v>
      </c>
      <c r="H268">
        <v>45733.557928240742</v>
      </c>
      <c r="I268" t="s">
        <v>195</v>
      </c>
      <c r="J268" t="s">
        <v>983</v>
      </c>
      <c r="K268" t="s">
        <v>984</v>
      </c>
      <c r="L268" t="s">
        <v>2022</v>
      </c>
      <c r="M268" t="s">
        <v>1103</v>
      </c>
      <c r="N268">
        <v>45726.390775462962</v>
      </c>
      <c r="O268">
        <v>45733.302083333336</v>
      </c>
      <c r="P268">
        <v>45733.30164351852</v>
      </c>
      <c r="Q268">
        <v>45733.65625</v>
      </c>
      <c r="R268">
        <v>45733.662708333337</v>
      </c>
      <c r="S268" t="s">
        <v>984</v>
      </c>
      <c r="T268" t="s">
        <v>986</v>
      </c>
      <c r="U268">
        <v>8.67</v>
      </c>
      <c r="V268">
        <v>8.5</v>
      </c>
      <c r="W268">
        <v>172.47</v>
      </c>
      <c r="X268">
        <v>167.87</v>
      </c>
      <c r="Y268">
        <v>53.77</v>
      </c>
      <c r="Z268">
        <v>5.65</v>
      </c>
      <c r="AA268">
        <v>1.62</v>
      </c>
      <c r="AB268" t="s">
        <v>2023</v>
      </c>
      <c r="AC268">
        <v>0</v>
      </c>
      <c r="AD268">
        <v>0</v>
      </c>
      <c r="AE268">
        <v>0</v>
      </c>
      <c r="AF268">
        <v>0</v>
      </c>
      <c r="AG268" t="s">
        <v>984</v>
      </c>
      <c r="AH268" t="s">
        <v>1132</v>
      </c>
      <c r="AI268" t="s">
        <v>1132</v>
      </c>
      <c r="AJ268" t="s">
        <v>988</v>
      </c>
      <c r="AK268" t="s">
        <v>989</v>
      </c>
      <c r="AL268" t="s">
        <v>990</v>
      </c>
      <c r="AM268">
        <v>0</v>
      </c>
      <c r="AN268">
        <v>2</v>
      </c>
      <c r="AO268">
        <v>0</v>
      </c>
      <c r="AP268">
        <v>0</v>
      </c>
      <c r="AQ268">
        <v>0</v>
      </c>
      <c r="AR268">
        <v>11</v>
      </c>
      <c r="AS268">
        <v>0</v>
      </c>
      <c r="AT268">
        <v>6.02</v>
      </c>
      <c r="AU268">
        <v>0</v>
      </c>
      <c r="AV268">
        <v>0</v>
      </c>
      <c r="AW268">
        <v>0</v>
      </c>
      <c r="AX268">
        <v>1</v>
      </c>
      <c r="AY268">
        <v>8.5</v>
      </c>
      <c r="AZ268">
        <v>8.5</v>
      </c>
      <c r="BA268">
        <v>0</v>
      </c>
      <c r="BB268" t="s">
        <v>1133</v>
      </c>
    </row>
    <row r="269" spans="1:54" x14ac:dyDescent="0.25">
      <c r="A269" t="s">
        <v>239</v>
      </c>
      <c r="B269" t="s">
        <v>128</v>
      </c>
      <c r="C269" s="1">
        <v>45734</v>
      </c>
      <c r="D269">
        <v>7.47</v>
      </c>
      <c r="E269">
        <v>0</v>
      </c>
      <c r="F269">
        <v>10</v>
      </c>
      <c r="G269">
        <v>45734.580104166664</v>
      </c>
      <c r="H269">
        <v>45734.99114583333</v>
      </c>
      <c r="I269" t="s">
        <v>142</v>
      </c>
      <c r="J269" t="s">
        <v>983</v>
      </c>
      <c r="K269" t="s">
        <v>984</v>
      </c>
      <c r="L269" t="s">
        <v>2024</v>
      </c>
      <c r="M269" t="s">
        <v>1000</v>
      </c>
      <c r="N269">
        <v>45726.548194444447</v>
      </c>
      <c r="O269">
        <v>45734.583333333336</v>
      </c>
      <c r="P269">
        <v>45734.580104166664</v>
      </c>
      <c r="Q269">
        <v>45735</v>
      </c>
      <c r="R269">
        <v>45735.001562500001</v>
      </c>
      <c r="S269" t="s">
        <v>984</v>
      </c>
      <c r="T269" t="s">
        <v>986</v>
      </c>
      <c r="U269">
        <v>10.119999999999999</v>
      </c>
      <c r="V269">
        <v>10</v>
      </c>
      <c r="W269">
        <v>194.44</v>
      </c>
      <c r="X269">
        <v>156.22</v>
      </c>
      <c r="Y269">
        <v>90.27</v>
      </c>
      <c r="Z269">
        <v>7.05</v>
      </c>
      <c r="AA269">
        <v>7.73</v>
      </c>
      <c r="AB269" t="s">
        <v>984</v>
      </c>
      <c r="AC269">
        <v>0.50055555555555553</v>
      </c>
      <c r="AD269">
        <v>2</v>
      </c>
      <c r="AE269">
        <v>1</v>
      </c>
      <c r="AF269">
        <v>0</v>
      </c>
      <c r="AG269" t="s">
        <v>2025</v>
      </c>
      <c r="AH269" t="s">
        <v>1093</v>
      </c>
      <c r="AI269" t="s">
        <v>1093</v>
      </c>
      <c r="AJ269" t="s">
        <v>988</v>
      </c>
      <c r="AK269" t="s">
        <v>989</v>
      </c>
      <c r="AL269" t="s">
        <v>990</v>
      </c>
      <c r="AM269">
        <v>0</v>
      </c>
      <c r="AN269">
        <v>2</v>
      </c>
      <c r="AO269">
        <v>0</v>
      </c>
      <c r="AP269">
        <v>0</v>
      </c>
      <c r="AQ269">
        <v>0</v>
      </c>
      <c r="AR269">
        <v>8</v>
      </c>
      <c r="AS269">
        <v>0</v>
      </c>
      <c r="AT269">
        <v>7.47</v>
      </c>
      <c r="AU269">
        <v>0</v>
      </c>
      <c r="AV269">
        <v>0</v>
      </c>
      <c r="AW269">
        <v>0</v>
      </c>
      <c r="AX269">
        <v>1</v>
      </c>
      <c r="AY269">
        <v>10</v>
      </c>
      <c r="AZ269">
        <v>9.4994444444444444</v>
      </c>
      <c r="BA269">
        <v>0</v>
      </c>
      <c r="BB269" t="s">
        <v>1078</v>
      </c>
    </row>
    <row r="270" spans="1:54" x14ac:dyDescent="0.25">
      <c r="A270" t="s">
        <v>239</v>
      </c>
      <c r="B270" t="s">
        <v>128</v>
      </c>
      <c r="C270" s="1">
        <v>45736</v>
      </c>
      <c r="D270">
        <v>8.4700000000000006</v>
      </c>
      <c r="E270">
        <v>0</v>
      </c>
      <c r="F270">
        <v>6</v>
      </c>
      <c r="G270">
        <v>45736.582083333335</v>
      </c>
      <c r="H270">
        <v>45737.001469907409</v>
      </c>
      <c r="I270" t="s">
        <v>142</v>
      </c>
      <c r="J270" t="s">
        <v>983</v>
      </c>
      <c r="K270" t="s">
        <v>984</v>
      </c>
      <c r="L270" t="s">
        <v>2026</v>
      </c>
      <c r="M270" t="s">
        <v>1000</v>
      </c>
      <c r="N270">
        <v>45727.426516203705</v>
      </c>
      <c r="O270">
        <v>45736.583333333336</v>
      </c>
      <c r="P270">
        <v>45736.582094907404</v>
      </c>
      <c r="Q270">
        <v>45737</v>
      </c>
      <c r="R270">
        <v>45737.001504629632</v>
      </c>
      <c r="S270" t="s">
        <v>984</v>
      </c>
      <c r="T270" t="s">
        <v>986</v>
      </c>
      <c r="U270">
        <v>10.07</v>
      </c>
      <c r="V270">
        <v>10</v>
      </c>
      <c r="W270">
        <v>101.39</v>
      </c>
      <c r="X270">
        <v>74.39</v>
      </c>
      <c r="Y270">
        <v>58.54</v>
      </c>
      <c r="Z270">
        <v>7.7</v>
      </c>
      <c r="AA270">
        <v>10.43</v>
      </c>
      <c r="AB270" t="s">
        <v>984</v>
      </c>
      <c r="AC270">
        <v>0</v>
      </c>
      <c r="AD270">
        <v>0</v>
      </c>
      <c r="AE270">
        <v>0</v>
      </c>
      <c r="AF270">
        <v>0</v>
      </c>
      <c r="AG270" t="s">
        <v>984</v>
      </c>
      <c r="AH270" t="s">
        <v>1132</v>
      </c>
      <c r="AI270" t="s">
        <v>1132</v>
      </c>
      <c r="AJ270" t="s">
        <v>988</v>
      </c>
      <c r="AK270" t="s">
        <v>989</v>
      </c>
      <c r="AL270" t="s">
        <v>990</v>
      </c>
      <c r="AM270">
        <v>0</v>
      </c>
      <c r="AN270">
        <v>2</v>
      </c>
      <c r="AO270">
        <v>0</v>
      </c>
      <c r="AP270">
        <v>0</v>
      </c>
      <c r="AQ270">
        <v>0</v>
      </c>
      <c r="AR270">
        <v>4</v>
      </c>
      <c r="AS270">
        <v>0</v>
      </c>
      <c r="AT270">
        <v>8.4700000000000006</v>
      </c>
      <c r="AU270">
        <v>0</v>
      </c>
      <c r="AV270">
        <v>0</v>
      </c>
      <c r="AW270">
        <v>0</v>
      </c>
      <c r="AX270">
        <v>1</v>
      </c>
      <c r="AY270">
        <v>10</v>
      </c>
      <c r="AZ270">
        <v>10</v>
      </c>
      <c r="BA270">
        <v>0</v>
      </c>
      <c r="BB270" t="s">
        <v>1078</v>
      </c>
    </row>
    <row r="271" spans="1:54" x14ac:dyDescent="0.25">
      <c r="A271" t="s">
        <v>67</v>
      </c>
      <c r="B271" t="s">
        <v>128</v>
      </c>
      <c r="C271" s="1">
        <v>45733</v>
      </c>
      <c r="D271">
        <v>8.2899999999999991</v>
      </c>
      <c r="E271">
        <v>0</v>
      </c>
      <c r="F271">
        <v>11</v>
      </c>
      <c r="G271">
        <v>45733.371631944443</v>
      </c>
      <c r="H271">
        <v>45733.772430555553</v>
      </c>
      <c r="I271" t="s">
        <v>67</v>
      </c>
      <c r="J271" t="s">
        <v>983</v>
      </c>
      <c r="K271" t="s">
        <v>1414</v>
      </c>
      <c r="L271" t="s">
        <v>2027</v>
      </c>
      <c r="M271" t="s">
        <v>1136</v>
      </c>
      <c r="N271">
        <v>45726.390787037039</v>
      </c>
      <c r="O271">
        <v>45733.375</v>
      </c>
      <c r="P271">
        <v>45733.371631944443</v>
      </c>
      <c r="Q271">
        <v>45733.770833333336</v>
      </c>
      <c r="R271">
        <v>45733.772430555553</v>
      </c>
      <c r="S271" t="s">
        <v>984</v>
      </c>
      <c r="T271" t="s">
        <v>986</v>
      </c>
      <c r="U271">
        <v>9.6199999999999992</v>
      </c>
      <c r="V271">
        <v>9.5</v>
      </c>
      <c r="W271">
        <v>274.79000000000002</v>
      </c>
      <c r="X271">
        <v>189.34</v>
      </c>
      <c r="Y271">
        <v>163.25</v>
      </c>
      <c r="Z271">
        <v>5.58</v>
      </c>
      <c r="AA271">
        <v>0</v>
      </c>
      <c r="AB271" t="s">
        <v>2028</v>
      </c>
      <c r="AC271">
        <v>0</v>
      </c>
      <c r="AD271">
        <v>0</v>
      </c>
      <c r="AE271">
        <v>0</v>
      </c>
      <c r="AF271">
        <v>0</v>
      </c>
      <c r="AG271" t="s">
        <v>984</v>
      </c>
      <c r="AH271" t="s">
        <v>1104</v>
      </c>
      <c r="AI271" t="s">
        <v>1104</v>
      </c>
      <c r="AJ271" t="s">
        <v>988</v>
      </c>
      <c r="AK271" t="s">
        <v>989</v>
      </c>
      <c r="AL271" t="s">
        <v>990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11</v>
      </c>
      <c r="AS271">
        <v>0</v>
      </c>
      <c r="AT271">
        <v>8.2899999999999991</v>
      </c>
      <c r="AU271">
        <v>0</v>
      </c>
      <c r="AV271">
        <v>0</v>
      </c>
      <c r="AW271">
        <v>0</v>
      </c>
      <c r="AX271">
        <v>1</v>
      </c>
      <c r="AY271">
        <v>9.5</v>
      </c>
      <c r="AZ271">
        <v>9.5</v>
      </c>
      <c r="BA271">
        <v>0</v>
      </c>
      <c r="BB271" t="s">
        <v>67</v>
      </c>
    </row>
    <row r="272" spans="1:54" x14ac:dyDescent="0.25">
      <c r="A272" t="s">
        <v>67</v>
      </c>
      <c r="B272" t="s">
        <v>128</v>
      </c>
      <c r="C272" s="1">
        <v>45734</v>
      </c>
      <c r="D272">
        <v>7.84</v>
      </c>
      <c r="E272">
        <v>0</v>
      </c>
      <c r="F272">
        <v>13</v>
      </c>
      <c r="G272">
        <v>45734.371631944443</v>
      </c>
      <c r="H272">
        <v>45734.772268518522</v>
      </c>
      <c r="I272" t="s">
        <v>67</v>
      </c>
      <c r="J272" t="s">
        <v>983</v>
      </c>
      <c r="K272" t="s">
        <v>1414</v>
      </c>
      <c r="L272" t="s">
        <v>2029</v>
      </c>
      <c r="M272" t="s">
        <v>1136</v>
      </c>
      <c r="N272">
        <v>45726.548182870371</v>
      </c>
      <c r="O272">
        <v>45734.375</v>
      </c>
      <c r="P272">
        <v>45734.371631944443</v>
      </c>
      <c r="Q272">
        <v>45734.770833333336</v>
      </c>
      <c r="R272">
        <v>45734.772268518522</v>
      </c>
      <c r="S272" t="s">
        <v>984</v>
      </c>
      <c r="T272" t="s">
        <v>986</v>
      </c>
      <c r="U272">
        <v>9.6199999999999992</v>
      </c>
      <c r="V272">
        <v>9.5</v>
      </c>
      <c r="W272">
        <v>159.88999999999999</v>
      </c>
      <c r="X272">
        <v>132.30000000000001</v>
      </c>
      <c r="Y272">
        <v>70.31</v>
      </c>
      <c r="Z272">
        <v>5.34</v>
      </c>
      <c r="AA272">
        <v>0</v>
      </c>
      <c r="AB272" t="s">
        <v>984</v>
      </c>
      <c r="AC272">
        <v>0</v>
      </c>
      <c r="AD272">
        <v>0</v>
      </c>
      <c r="AE272">
        <v>0</v>
      </c>
      <c r="AF272">
        <v>0</v>
      </c>
      <c r="AG272" t="s">
        <v>984</v>
      </c>
      <c r="AH272" t="s">
        <v>1104</v>
      </c>
      <c r="AI272" t="s">
        <v>1104</v>
      </c>
      <c r="AJ272" t="s">
        <v>988</v>
      </c>
      <c r="AK272" t="s">
        <v>989</v>
      </c>
      <c r="AL272" t="s">
        <v>990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13</v>
      </c>
      <c r="AS272">
        <v>0</v>
      </c>
      <c r="AT272">
        <v>7.84</v>
      </c>
      <c r="AU272">
        <v>0</v>
      </c>
      <c r="AV272">
        <v>0</v>
      </c>
      <c r="AW272">
        <v>0</v>
      </c>
      <c r="AX272">
        <v>1</v>
      </c>
      <c r="AY272">
        <v>9.5</v>
      </c>
      <c r="AZ272">
        <v>9.5</v>
      </c>
      <c r="BA272">
        <v>0</v>
      </c>
      <c r="BB272" t="s">
        <v>67</v>
      </c>
    </row>
    <row r="273" spans="1:54" x14ac:dyDescent="0.25">
      <c r="A273" t="s">
        <v>67</v>
      </c>
      <c r="B273" t="s">
        <v>128</v>
      </c>
      <c r="C273" s="1">
        <v>45737</v>
      </c>
      <c r="D273">
        <v>9.06</v>
      </c>
      <c r="E273">
        <v>0</v>
      </c>
      <c r="F273">
        <v>15</v>
      </c>
      <c r="G273">
        <v>45737.375428240739</v>
      </c>
      <c r="H273">
        <v>45737.768923611111</v>
      </c>
      <c r="I273" t="s">
        <v>67</v>
      </c>
      <c r="J273" t="s">
        <v>983</v>
      </c>
      <c r="K273" t="s">
        <v>1414</v>
      </c>
      <c r="L273" t="s">
        <v>2030</v>
      </c>
      <c r="M273" t="s">
        <v>1006</v>
      </c>
      <c r="N273">
        <v>45729.473692129628</v>
      </c>
      <c r="O273">
        <v>45737.375</v>
      </c>
      <c r="P273">
        <v>45737.37158564815</v>
      </c>
      <c r="Q273">
        <v>45737.770833333336</v>
      </c>
      <c r="R273">
        <v>45737.76898148148</v>
      </c>
      <c r="S273" t="s">
        <v>984</v>
      </c>
      <c r="T273" t="s">
        <v>986</v>
      </c>
      <c r="U273">
        <v>9.5399999999999991</v>
      </c>
      <c r="V273">
        <v>9.5</v>
      </c>
      <c r="W273">
        <v>269.3</v>
      </c>
      <c r="X273">
        <v>257.24</v>
      </c>
      <c r="Y273">
        <v>69.08</v>
      </c>
      <c r="Z273">
        <v>4.26</v>
      </c>
      <c r="AA273">
        <v>0</v>
      </c>
      <c r="AB273" t="s">
        <v>984</v>
      </c>
      <c r="AC273">
        <v>0</v>
      </c>
      <c r="AD273">
        <v>0</v>
      </c>
      <c r="AE273">
        <v>0</v>
      </c>
      <c r="AF273">
        <v>0</v>
      </c>
      <c r="AG273" t="s">
        <v>984</v>
      </c>
      <c r="AH273" t="s">
        <v>1104</v>
      </c>
      <c r="AI273" t="s">
        <v>1104</v>
      </c>
      <c r="AJ273" t="s">
        <v>988</v>
      </c>
      <c r="AK273" t="s">
        <v>989</v>
      </c>
      <c r="AL273" t="s">
        <v>990</v>
      </c>
      <c r="AM273">
        <v>0</v>
      </c>
      <c r="AN273">
        <v>2</v>
      </c>
      <c r="AO273">
        <v>0</v>
      </c>
      <c r="AP273">
        <v>0</v>
      </c>
      <c r="AQ273">
        <v>0</v>
      </c>
      <c r="AR273">
        <v>13</v>
      </c>
      <c r="AS273">
        <v>0</v>
      </c>
      <c r="AT273">
        <v>9.06</v>
      </c>
      <c r="AU273">
        <v>0</v>
      </c>
      <c r="AV273">
        <v>0</v>
      </c>
      <c r="AW273">
        <v>0</v>
      </c>
      <c r="AX273">
        <v>1</v>
      </c>
      <c r="AY273">
        <v>9.5</v>
      </c>
      <c r="AZ273">
        <v>9.5</v>
      </c>
      <c r="BA273">
        <v>0</v>
      </c>
      <c r="BB273" t="s">
        <v>67</v>
      </c>
    </row>
    <row r="274" spans="1:54" x14ac:dyDescent="0.25">
      <c r="A274" t="s">
        <v>237</v>
      </c>
      <c r="B274" t="s">
        <v>128</v>
      </c>
      <c r="C274" s="1">
        <v>45734</v>
      </c>
      <c r="D274">
        <v>6.15</v>
      </c>
      <c r="E274">
        <v>0</v>
      </c>
      <c r="F274">
        <v>7</v>
      </c>
      <c r="G274">
        <v>45734.300081018519</v>
      </c>
      <c r="H274">
        <v>45734.659050925926</v>
      </c>
      <c r="I274" t="s">
        <v>142</v>
      </c>
      <c r="J274" t="s">
        <v>983</v>
      </c>
      <c r="K274" t="s">
        <v>984</v>
      </c>
      <c r="L274" t="s">
        <v>2031</v>
      </c>
      <c r="M274" t="s">
        <v>1050</v>
      </c>
      <c r="N274">
        <v>45726.548171296294</v>
      </c>
      <c r="O274">
        <v>45734.302083333336</v>
      </c>
      <c r="P274">
        <v>45734.300092592595</v>
      </c>
      <c r="Q274">
        <v>45734.65625</v>
      </c>
      <c r="R274">
        <v>45734.659085648149</v>
      </c>
      <c r="S274" t="s">
        <v>984</v>
      </c>
      <c r="T274" t="s">
        <v>986</v>
      </c>
      <c r="U274">
        <v>8.6199999999999992</v>
      </c>
      <c r="V274">
        <v>8.5</v>
      </c>
      <c r="W274">
        <v>251.76</v>
      </c>
      <c r="X274">
        <v>179.49</v>
      </c>
      <c r="Y274">
        <v>144.28</v>
      </c>
      <c r="Z274">
        <v>5.7</v>
      </c>
      <c r="AA274">
        <v>1.25</v>
      </c>
      <c r="AB274" t="s">
        <v>984</v>
      </c>
      <c r="AC274">
        <v>0</v>
      </c>
      <c r="AD274">
        <v>0</v>
      </c>
      <c r="AE274">
        <v>0</v>
      </c>
      <c r="AF274">
        <v>0</v>
      </c>
      <c r="AG274" t="s">
        <v>984</v>
      </c>
      <c r="AH274" t="s">
        <v>1080</v>
      </c>
      <c r="AI274" t="s">
        <v>1080</v>
      </c>
      <c r="AJ274" t="s">
        <v>988</v>
      </c>
      <c r="AK274" t="s">
        <v>989</v>
      </c>
      <c r="AL274" t="s">
        <v>990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7</v>
      </c>
      <c r="AS274">
        <v>0</v>
      </c>
      <c r="AT274">
        <v>6.15</v>
      </c>
      <c r="AU274">
        <v>0</v>
      </c>
      <c r="AV274">
        <v>0</v>
      </c>
      <c r="AW274">
        <v>0</v>
      </c>
      <c r="AX274">
        <v>1</v>
      </c>
      <c r="AY274">
        <v>8.5</v>
      </c>
      <c r="AZ274">
        <v>8.5</v>
      </c>
      <c r="BA274">
        <v>0</v>
      </c>
      <c r="BB274" t="s">
        <v>1079</v>
      </c>
    </row>
    <row r="275" spans="1:54" x14ac:dyDescent="0.25">
      <c r="A275" t="s">
        <v>263</v>
      </c>
      <c r="B275" t="s">
        <v>128</v>
      </c>
      <c r="C275" s="1">
        <v>45733</v>
      </c>
      <c r="D275">
        <v>9.7200000000000006</v>
      </c>
      <c r="E275">
        <v>0</v>
      </c>
      <c r="F275">
        <v>12</v>
      </c>
      <c r="G275">
        <v>45733.197476851848</v>
      </c>
      <c r="H275">
        <v>45733.63690972222</v>
      </c>
      <c r="I275" t="s">
        <v>153</v>
      </c>
      <c r="J275" t="s">
        <v>983</v>
      </c>
      <c r="K275" t="s">
        <v>984</v>
      </c>
      <c r="L275" t="s">
        <v>2032</v>
      </c>
      <c r="M275" t="s">
        <v>1085</v>
      </c>
      <c r="N275">
        <v>45726.390740740739</v>
      </c>
      <c r="O275">
        <v>45733.197916666664</v>
      </c>
      <c r="P275">
        <v>45733.197476851848</v>
      </c>
      <c r="Q275">
        <v>45733.635416666664</v>
      </c>
      <c r="R275">
        <v>45733.63690972222</v>
      </c>
      <c r="S275" t="s">
        <v>984</v>
      </c>
      <c r="T275" t="s">
        <v>986</v>
      </c>
      <c r="U275">
        <v>10.55</v>
      </c>
      <c r="V275">
        <v>10.5</v>
      </c>
      <c r="W275">
        <v>408.26</v>
      </c>
      <c r="X275">
        <v>358.5</v>
      </c>
      <c r="Y275">
        <v>180.64</v>
      </c>
      <c r="Z275">
        <v>5.6</v>
      </c>
      <c r="AA275">
        <v>0</v>
      </c>
      <c r="AB275" t="s">
        <v>984</v>
      </c>
      <c r="AC275">
        <v>0</v>
      </c>
      <c r="AD275">
        <v>0</v>
      </c>
      <c r="AE275">
        <v>0</v>
      </c>
      <c r="AF275">
        <v>0</v>
      </c>
      <c r="AG275" t="s">
        <v>984</v>
      </c>
      <c r="AH275" t="s">
        <v>993</v>
      </c>
      <c r="AI275" t="s">
        <v>993</v>
      </c>
      <c r="AJ275" t="s">
        <v>988</v>
      </c>
      <c r="AK275" t="s">
        <v>989</v>
      </c>
      <c r="AL275" t="s">
        <v>990</v>
      </c>
      <c r="AM275">
        <v>0</v>
      </c>
      <c r="AN275">
        <v>1</v>
      </c>
      <c r="AO275">
        <v>0</v>
      </c>
      <c r="AP275">
        <v>0</v>
      </c>
      <c r="AQ275">
        <v>0</v>
      </c>
      <c r="AR275">
        <v>11</v>
      </c>
      <c r="AS275">
        <v>0</v>
      </c>
      <c r="AT275">
        <v>9.7200000000000006</v>
      </c>
      <c r="AU275">
        <v>0</v>
      </c>
      <c r="AV275">
        <v>0</v>
      </c>
      <c r="AW275">
        <v>0</v>
      </c>
      <c r="AX275">
        <v>1</v>
      </c>
      <c r="AY275">
        <v>10.5</v>
      </c>
      <c r="AZ275">
        <v>10.5</v>
      </c>
      <c r="BA275">
        <v>0</v>
      </c>
      <c r="BB275" t="s">
        <v>1086</v>
      </c>
    </row>
    <row r="276" spans="1:54" x14ac:dyDescent="0.25">
      <c r="A276" t="s">
        <v>263</v>
      </c>
      <c r="B276" t="s">
        <v>128</v>
      </c>
      <c r="C276" s="1">
        <v>45734</v>
      </c>
      <c r="D276">
        <v>9.1300000000000008</v>
      </c>
      <c r="E276">
        <v>0</v>
      </c>
      <c r="F276">
        <v>9</v>
      </c>
      <c r="G276">
        <v>45734.197766203702</v>
      </c>
      <c r="H276">
        <v>45734.636944444443</v>
      </c>
      <c r="I276" t="s">
        <v>153</v>
      </c>
      <c r="J276" t="s">
        <v>983</v>
      </c>
      <c r="K276" t="s">
        <v>984</v>
      </c>
      <c r="L276" t="s">
        <v>2033</v>
      </c>
      <c r="M276" t="s">
        <v>1085</v>
      </c>
      <c r="N276">
        <v>45726.548125000001</v>
      </c>
      <c r="O276">
        <v>45734.197916666664</v>
      </c>
      <c r="P276">
        <v>45734.197766203702</v>
      </c>
      <c r="Q276">
        <v>45734.635416666664</v>
      </c>
      <c r="R276">
        <v>45734.636932870373</v>
      </c>
      <c r="S276" t="s">
        <v>984</v>
      </c>
      <c r="T276" t="s">
        <v>986</v>
      </c>
      <c r="U276">
        <v>10.54</v>
      </c>
      <c r="V276">
        <v>10.5</v>
      </c>
      <c r="W276">
        <v>414.44</v>
      </c>
      <c r="X276">
        <v>346.8</v>
      </c>
      <c r="Y276">
        <v>194.81</v>
      </c>
      <c r="Z276">
        <v>5.68</v>
      </c>
      <c r="AA276">
        <v>0</v>
      </c>
      <c r="AB276" t="s">
        <v>984</v>
      </c>
      <c r="AC276">
        <v>0</v>
      </c>
      <c r="AD276">
        <v>0</v>
      </c>
      <c r="AE276">
        <v>0</v>
      </c>
      <c r="AF276">
        <v>0</v>
      </c>
      <c r="AG276" t="s">
        <v>984</v>
      </c>
      <c r="AH276" t="s">
        <v>993</v>
      </c>
      <c r="AI276" t="s">
        <v>993</v>
      </c>
      <c r="AJ276" t="s">
        <v>988</v>
      </c>
      <c r="AK276" t="s">
        <v>989</v>
      </c>
      <c r="AL276" t="s">
        <v>990</v>
      </c>
      <c r="AM276">
        <v>0</v>
      </c>
      <c r="AN276">
        <v>1</v>
      </c>
      <c r="AO276">
        <v>0</v>
      </c>
      <c r="AP276">
        <v>0</v>
      </c>
      <c r="AQ276">
        <v>0</v>
      </c>
      <c r="AR276">
        <v>8</v>
      </c>
      <c r="AS276">
        <v>0</v>
      </c>
      <c r="AT276">
        <v>9.1300000000000008</v>
      </c>
      <c r="AU276">
        <v>0</v>
      </c>
      <c r="AV276">
        <v>0</v>
      </c>
      <c r="AW276">
        <v>0</v>
      </c>
      <c r="AX276">
        <v>1</v>
      </c>
      <c r="AY276">
        <v>10.5</v>
      </c>
      <c r="AZ276">
        <v>10.5</v>
      </c>
      <c r="BA276">
        <v>0</v>
      </c>
      <c r="BB276" t="s">
        <v>1086</v>
      </c>
    </row>
    <row r="277" spans="1:54" x14ac:dyDescent="0.25">
      <c r="A277" t="s">
        <v>263</v>
      </c>
      <c r="B277" t="s">
        <v>128</v>
      </c>
      <c r="C277" s="1">
        <v>45735</v>
      </c>
      <c r="D277">
        <v>8.6</v>
      </c>
      <c r="E277">
        <v>0</v>
      </c>
      <c r="F277">
        <v>12</v>
      </c>
      <c r="G277">
        <v>45735.374432870369</v>
      </c>
      <c r="H277">
        <v>45735.772314814814</v>
      </c>
      <c r="I277" t="s">
        <v>153</v>
      </c>
      <c r="J277" t="s">
        <v>983</v>
      </c>
      <c r="K277" t="s">
        <v>984</v>
      </c>
      <c r="L277" t="s">
        <v>2034</v>
      </c>
      <c r="M277" t="s">
        <v>1085</v>
      </c>
      <c r="N277">
        <v>45727.463171296295</v>
      </c>
      <c r="O277">
        <v>45735.375</v>
      </c>
      <c r="P277">
        <v>45735.374432870369</v>
      </c>
      <c r="Q277">
        <v>45735.770833333336</v>
      </c>
      <c r="R277">
        <v>45735.772314814814</v>
      </c>
      <c r="S277" t="s">
        <v>984</v>
      </c>
      <c r="T277" t="s">
        <v>986</v>
      </c>
      <c r="U277">
        <v>9.5500000000000007</v>
      </c>
      <c r="V277">
        <v>9.5</v>
      </c>
      <c r="W277">
        <v>314.64999999999998</v>
      </c>
      <c r="X277">
        <v>278.01</v>
      </c>
      <c r="Y277">
        <v>139.56</v>
      </c>
      <c r="Z277">
        <v>4.92</v>
      </c>
      <c r="AA277">
        <v>0</v>
      </c>
      <c r="AB277" t="s">
        <v>984</v>
      </c>
      <c r="AC277">
        <v>0</v>
      </c>
      <c r="AD277">
        <v>0</v>
      </c>
      <c r="AE277">
        <v>0</v>
      </c>
      <c r="AF277">
        <v>0</v>
      </c>
      <c r="AG277" t="s">
        <v>984</v>
      </c>
      <c r="AH277" t="s">
        <v>1126</v>
      </c>
      <c r="AI277" t="s">
        <v>1126</v>
      </c>
      <c r="AJ277" t="s">
        <v>988</v>
      </c>
      <c r="AK277" t="s">
        <v>989</v>
      </c>
      <c r="AL277" t="s">
        <v>990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12</v>
      </c>
      <c r="AS277">
        <v>0</v>
      </c>
      <c r="AT277">
        <v>8.6</v>
      </c>
      <c r="AU277">
        <v>0</v>
      </c>
      <c r="AV277">
        <v>0</v>
      </c>
      <c r="AW277">
        <v>0</v>
      </c>
      <c r="AX277">
        <v>1</v>
      </c>
      <c r="AY277">
        <v>9.5</v>
      </c>
      <c r="AZ277">
        <v>9.5</v>
      </c>
      <c r="BA277">
        <v>0</v>
      </c>
      <c r="BB277" t="s">
        <v>1086</v>
      </c>
    </row>
    <row r="278" spans="1:54" x14ac:dyDescent="0.25">
      <c r="A278" t="s">
        <v>145</v>
      </c>
      <c r="B278" t="s">
        <v>128</v>
      </c>
      <c r="C278" s="1">
        <v>45734</v>
      </c>
      <c r="D278">
        <v>11.43</v>
      </c>
      <c r="E278">
        <v>0</v>
      </c>
      <c r="F278">
        <v>13</v>
      </c>
      <c r="G278">
        <v>45734.246689814812</v>
      </c>
      <c r="H278">
        <v>45734.772187499999</v>
      </c>
      <c r="I278" t="s">
        <v>146</v>
      </c>
      <c r="J278" t="s">
        <v>983</v>
      </c>
      <c r="K278" t="s">
        <v>984</v>
      </c>
      <c r="L278" t="s">
        <v>2035</v>
      </c>
      <c r="M278" t="s">
        <v>1087</v>
      </c>
      <c r="N278">
        <v>45726.548136574071</v>
      </c>
      <c r="O278">
        <v>45734.25</v>
      </c>
      <c r="P278">
        <v>45734.246689814812</v>
      </c>
      <c r="Q278">
        <v>45734.770833333336</v>
      </c>
      <c r="R278">
        <v>45734.772256944445</v>
      </c>
      <c r="S278" t="s">
        <v>984</v>
      </c>
      <c r="T278" t="s">
        <v>986</v>
      </c>
      <c r="U278">
        <v>12.61</v>
      </c>
      <c r="V278">
        <v>12.5</v>
      </c>
      <c r="W278">
        <v>249.94</v>
      </c>
      <c r="X278">
        <v>230.03</v>
      </c>
      <c r="Y278">
        <v>112.34</v>
      </c>
      <c r="Z278">
        <v>5.97</v>
      </c>
      <c r="AA278">
        <v>126.92</v>
      </c>
      <c r="AB278" t="s">
        <v>984</v>
      </c>
      <c r="AC278">
        <v>0</v>
      </c>
      <c r="AD278">
        <v>0</v>
      </c>
      <c r="AE278">
        <v>0</v>
      </c>
      <c r="AF278">
        <v>0</v>
      </c>
      <c r="AG278" t="s">
        <v>984</v>
      </c>
      <c r="AH278" t="s">
        <v>1089</v>
      </c>
      <c r="AI278" t="s">
        <v>1089</v>
      </c>
      <c r="AJ278" t="s">
        <v>988</v>
      </c>
      <c r="AK278" t="s">
        <v>989</v>
      </c>
      <c r="AL278" t="s">
        <v>990</v>
      </c>
      <c r="AM278">
        <v>0</v>
      </c>
      <c r="AN278">
        <v>1</v>
      </c>
      <c r="AO278">
        <v>0</v>
      </c>
      <c r="AP278">
        <v>0</v>
      </c>
      <c r="AQ278">
        <v>0</v>
      </c>
      <c r="AR278">
        <v>12</v>
      </c>
      <c r="AS278">
        <v>0</v>
      </c>
      <c r="AT278">
        <v>11.43</v>
      </c>
      <c r="AU278">
        <v>0</v>
      </c>
      <c r="AV278">
        <v>0</v>
      </c>
      <c r="AW278">
        <v>0</v>
      </c>
      <c r="AX278">
        <v>1</v>
      </c>
      <c r="AY278">
        <v>12.5</v>
      </c>
      <c r="AZ278">
        <v>12.5</v>
      </c>
      <c r="BA278">
        <v>0</v>
      </c>
      <c r="BB278" t="s">
        <v>1088</v>
      </c>
    </row>
    <row r="279" spans="1:54" x14ac:dyDescent="0.25">
      <c r="A279" t="s">
        <v>145</v>
      </c>
      <c r="B279" t="s">
        <v>128</v>
      </c>
      <c r="C279" s="1">
        <v>45735</v>
      </c>
      <c r="D279">
        <v>11.54</v>
      </c>
      <c r="E279">
        <v>0</v>
      </c>
      <c r="F279">
        <v>15</v>
      </c>
      <c r="G279">
        <v>45735.226631944446</v>
      </c>
      <c r="H279">
        <v>45735.751469907409</v>
      </c>
      <c r="I279" t="s">
        <v>146</v>
      </c>
      <c r="J279" t="s">
        <v>983</v>
      </c>
      <c r="K279" t="s">
        <v>984</v>
      </c>
      <c r="L279" t="s">
        <v>2036</v>
      </c>
      <c r="M279" t="s">
        <v>1087</v>
      </c>
      <c r="N279">
        <v>45727.463171296295</v>
      </c>
      <c r="O279">
        <v>45735.229166666664</v>
      </c>
      <c r="P279">
        <v>45735.226631944446</v>
      </c>
      <c r="Q279">
        <v>45735.75</v>
      </c>
      <c r="R279">
        <v>45735.751527777778</v>
      </c>
      <c r="S279" t="s">
        <v>984</v>
      </c>
      <c r="T279" t="s">
        <v>986</v>
      </c>
      <c r="U279">
        <v>12.6</v>
      </c>
      <c r="V279">
        <v>12.5</v>
      </c>
      <c r="W279">
        <v>263.25</v>
      </c>
      <c r="X279">
        <v>201.91</v>
      </c>
      <c r="Y279">
        <v>130.74</v>
      </c>
      <c r="Z279">
        <v>4.96</v>
      </c>
      <c r="AA279">
        <v>0</v>
      </c>
      <c r="AB279" t="s">
        <v>2037</v>
      </c>
      <c r="AC279">
        <v>0</v>
      </c>
      <c r="AD279">
        <v>0</v>
      </c>
      <c r="AE279">
        <v>0</v>
      </c>
      <c r="AF279">
        <v>0</v>
      </c>
      <c r="AG279" t="s">
        <v>984</v>
      </c>
      <c r="AH279" t="s">
        <v>1089</v>
      </c>
      <c r="AI279" t="s">
        <v>1089</v>
      </c>
      <c r="AJ279" t="s">
        <v>988</v>
      </c>
      <c r="AK279" t="s">
        <v>989</v>
      </c>
      <c r="AL279" t="s">
        <v>990</v>
      </c>
      <c r="AM279">
        <v>0</v>
      </c>
      <c r="AN279">
        <v>2</v>
      </c>
      <c r="AO279">
        <v>0</v>
      </c>
      <c r="AP279">
        <v>0</v>
      </c>
      <c r="AQ279">
        <v>0</v>
      </c>
      <c r="AR279">
        <v>13</v>
      </c>
      <c r="AS279">
        <v>0</v>
      </c>
      <c r="AT279">
        <v>11.54</v>
      </c>
      <c r="AU279">
        <v>0</v>
      </c>
      <c r="AV279">
        <v>0</v>
      </c>
      <c r="AW279">
        <v>0</v>
      </c>
      <c r="AX279">
        <v>1</v>
      </c>
      <c r="AY279">
        <v>12.5</v>
      </c>
      <c r="AZ279">
        <v>12.5</v>
      </c>
      <c r="BA279">
        <v>0</v>
      </c>
      <c r="BB279" t="s">
        <v>1088</v>
      </c>
    </row>
    <row r="280" spans="1:54" x14ac:dyDescent="0.25">
      <c r="A280" t="s">
        <v>145</v>
      </c>
      <c r="B280" t="s">
        <v>128</v>
      </c>
      <c r="C280" s="1">
        <v>45736</v>
      </c>
      <c r="D280">
        <v>8.61</v>
      </c>
      <c r="E280">
        <v>0</v>
      </c>
      <c r="F280">
        <v>12</v>
      </c>
      <c r="G280">
        <v>45736.19494212963</v>
      </c>
      <c r="H280">
        <v>45736.574386574073</v>
      </c>
      <c r="I280" t="s">
        <v>146</v>
      </c>
      <c r="J280" t="s">
        <v>983</v>
      </c>
      <c r="K280" t="s">
        <v>984</v>
      </c>
      <c r="L280" t="s">
        <v>2038</v>
      </c>
      <c r="M280" t="s">
        <v>1087</v>
      </c>
      <c r="N280">
        <v>45727.426435185182</v>
      </c>
      <c r="O280">
        <v>45736.197916666664</v>
      </c>
      <c r="P280">
        <v>45736.194953703707</v>
      </c>
      <c r="Q280">
        <v>45736.572916666664</v>
      </c>
      <c r="R280">
        <v>45736.574444444443</v>
      </c>
      <c r="S280" t="s">
        <v>984</v>
      </c>
      <c r="T280" t="s">
        <v>986</v>
      </c>
      <c r="U280">
        <v>9.11</v>
      </c>
      <c r="V280">
        <v>9</v>
      </c>
      <c r="W280">
        <v>151.66</v>
      </c>
      <c r="X280">
        <v>134.01</v>
      </c>
      <c r="Y280">
        <v>64.89</v>
      </c>
      <c r="Z280">
        <v>4.8099999999999996</v>
      </c>
      <c r="AA280">
        <v>0.93</v>
      </c>
      <c r="AB280" t="s">
        <v>2039</v>
      </c>
      <c r="AC280">
        <v>0</v>
      </c>
      <c r="AD280">
        <v>0</v>
      </c>
      <c r="AE280">
        <v>0</v>
      </c>
      <c r="AF280">
        <v>0</v>
      </c>
      <c r="AG280" t="s">
        <v>984</v>
      </c>
      <c r="AH280" t="s">
        <v>1089</v>
      </c>
      <c r="AI280" t="s">
        <v>1089</v>
      </c>
      <c r="AJ280" t="s">
        <v>988</v>
      </c>
      <c r="AK280" t="s">
        <v>989</v>
      </c>
      <c r="AL280" t="s">
        <v>990</v>
      </c>
      <c r="AM280">
        <v>0</v>
      </c>
      <c r="AN280">
        <v>1</v>
      </c>
      <c r="AO280">
        <v>0</v>
      </c>
      <c r="AP280">
        <v>0</v>
      </c>
      <c r="AQ280">
        <v>0</v>
      </c>
      <c r="AR280">
        <v>11</v>
      </c>
      <c r="AS280">
        <v>0</v>
      </c>
      <c r="AT280">
        <v>8.61</v>
      </c>
      <c r="AU280">
        <v>0</v>
      </c>
      <c r="AV280">
        <v>0</v>
      </c>
      <c r="AW280">
        <v>0</v>
      </c>
      <c r="AX280">
        <v>1</v>
      </c>
      <c r="AY280">
        <v>9</v>
      </c>
      <c r="AZ280">
        <v>9</v>
      </c>
      <c r="BA280">
        <v>0</v>
      </c>
      <c r="BB280" t="s">
        <v>1088</v>
      </c>
    </row>
    <row r="281" spans="1:54" x14ac:dyDescent="0.25">
      <c r="A281" t="s">
        <v>145</v>
      </c>
      <c r="B281" t="s">
        <v>128</v>
      </c>
      <c r="C281" s="1">
        <v>45737</v>
      </c>
      <c r="D281">
        <v>12.1</v>
      </c>
      <c r="E281">
        <v>0</v>
      </c>
      <c r="F281">
        <v>14</v>
      </c>
      <c r="G281">
        <v>45737.195138888892</v>
      </c>
      <c r="H281">
        <v>45737.751446759263</v>
      </c>
      <c r="I281" t="s">
        <v>146</v>
      </c>
      <c r="J281" t="s">
        <v>983</v>
      </c>
      <c r="K281" t="s">
        <v>984</v>
      </c>
      <c r="L281" t="s">
        <v>2040</v>
      </c>
      <c r="M281" t="s">
        <v>1087</v>
      </c>
      <c r="N281">
        <v>45736.469918981478</v>
      </c>
      <c r="O281">
        <v>45737.197916666664</v>
      </c>
      <c r="P281">
        <v>45737.195138888892</v>
      </c>
      <c r="Q281">
        <v>45737.75</v>
      </c>
      <c r="R281">
        <v>45737.751458333332</v>
      </c>
      <c r="S281" t="s">
        <v>984</v>
      </c>
      <c r="T281" t="s">
        <v>986</v>
      </c>
      <c r="U281">
        <v>13.35</v>
      </c>
      <c r="V281">
        <v>13.25</v>
      </c>
      <c r="W281">
        <v>298.05</v>
      </c>
      <c r="X281">
        <v>273.19</v>
      </c>
      <c r="Y281">
        <v>103.41</v>
      </c>
      <c r="Z281">
        <v>5.42</v>
      </c>
      <c r="AA281">
        <v>0.77</v>
      </c>
      <c r="AB281" t="s">
        <v>2041</v>
      </c>
      <c r="AC281">
        <v>0</v>
      </c>
      <c r="AD281">
        <v>0</v>
      </c>
      <c r="AE281">
        <v>0</v>
      </c>
      <c r="AF281">
        <v>0</v>
      </c>
      <c r="AG281" t="s">
        <v>984</v>
      </c>
      <c r="AH281" t="s">
        <v>1089</v>
      </c>
      <c r="AI281" t="s">
        <v>1089</v>
      </c>
      <c r="AJ281" t="s">
        <v>988</v>
      </c>
      <c r="AK281" t="s">
        <v>989</v>
      </c>
      <c r="AL281" t="s">
        <v>990</v>
      </c>
      <c r="AM281">
        <v>0</v>
      </c>
      <c r="AN281">
        <v>2</v>
      </c>
      <c r="AO281">
        <v>0</v>
      </c>
      <c r="AP281">
        <v>0</v>
      </c>
      <c r="AQ281">
        <v>0</v>
      </c>
      <c r="AR281">
        <v>12</v>
      </c>
      <c r="AS281">
        <v>0</v>
      </c>
      <c r="AT281">
        <v>12.1</v>
      </c>
      <c r="AU281">
        <v>0</v>
      </c>
      <c r="AV281">
        <v>0</v>
      </c>
      <c r="AW281">
        <v>0</v>
      </c>
      <c r="AX281">
        <v>1</v>
      </c>
      <c r="AY281">
        <v>13.25</v>
      </c>
      <c r="AZ281">
        <v>13.25</v>
      </c>
      <c r="BA281">
        <v>0</v>
      </c>
      <c r="BB281" t="s">
        <v>1088</v>
      </c>
    </row>
    <row r="282" spans="1:54" x14ac:dyDescent="0.25">
      <c r="A282" t="s">
        <v>1428</v>
      </c>
      <c r="B282" t="s">
        <v>128</v>
      </c>
      <c r="C282" s="1">
        <v>45736</v>
      </c>
      <c r="D282">
        <v>4.05</v>
      </c>
      <c r="E282">
        <v>0</v>
      </c>
      <c r="F282">
        <v>4</v>
      </c>
      <c r="G282">
        <v>45736.780289351853</v>
      </c>
      <c r="H282">
        <v>45737.000740740739</v>
      </c>
      <c r="I282" t="s">
        <v>142</v>
      </c>
      <c r="J282" t="s">
        <v>983</v>
      </c>
      <c r="K282" t="s">
        <v>984</v>
      </c>
      <c r="L282" t="s">
        <v>2042</v>
      </c>
      <c r="M282" t="s">
        <v>2043</v>
      </c>
      <c r="N282">
        <v>45736.778113425928</v>
      </c>
      <c r="O282">
        <v>45736.78125</v>
      </c>
      <c r="P282">
        <v>45736.780289351853</v>
      </c>
      <c r="Q282">
        <v>45736.999305555553</v>
      </c>
      <c r="R282">
        <v>45737.000752314816</v>
      </c>
      <c r="S282" t="s">
        <v>984</v>
      </c>
      <c r="T282" t="s">
        <v>986</v>
      </c>
      <c r="U282">
        <v>5.29</v>
      </c>
      <c r="V282">
        <v>5.23</v>
      </c>
      <c r="W282">
        <v>71.13</v>
      </c>
      <c r="X282">
        <v>47.14</v>
      </c>
      <c r="Y282">
        <v>48.23</v>
      </c>
      <c r="Z282">
        <v>3.01</v>
      </c>
      <c r="AA282">
        <v>0</v>
      </c>
      <c r="AB282" t="s">
        <v>2044</v>
      </c>
      <c r="AC282">
        <v>0</v>
      </c>
      <c r="AD282">
        <v>0</v>
      </c>
      <c r="AE282">
        <v>0</v>
      </c>
      <c r="AF282">
        <v>0</v>
      </c>
      <c r="AG282" t="s">
        <v>984</v>
      </c>
      <c r="AH282" t="s">
        <v>998</v>
      </c>
      <c r="AI282" t="s">
        <v>998</v>
      </c>
      <c r="AJ282" t="s">
        <v>988</v>
      </c>
      <c r="AK282" t="s">
        <v>989</v>
      </c>
      <c r="AL282" t="s">
        <v>990</v>
      </c>
      <c r="AM282">
        <v>0</v>
      </c>
      <c r="AN282">
        <v>1</v>
      </c>
      <c r="AO282">
        <v>0</v>
      </c>
      <c r="AP282">
        <v>0</v>
      </c>
      <c r="AQ282">
        <v>0</v>
      </c>
      <c r="AR282">
        <v>3</v>
      </c>
      <c r="AS282">
        <v>0</v>
      </c>
      <c r="AT282">
        <v>4.05</v>
      </c>
      <c r="AU282">
        <v>0</v>
      </c>
      <c r="AV282">
        <v>0</v>
      </c>
      <c r="AW282">
        <v>0</v>
      </c>
      <c r="AX282">
        <v>1</v>
      </c>
      <c r="AY282">
        <v>5.23</v>
      </c>
      <c r="AZ282">
        <v>5.23</v>
      </c>
      <c r="BA282">
        <v>0</v>
      </c>
      <c r="BB282" t="s">
        <v>1429</v>
      </c>
    </row>
    <row r="283" spans="1:54" x14ac:dyDescent="0.25">
      <c r="A283" t="s">
        <v>240</v>
      </c>
      <c r="B283" t="s">
        <v>128</v>
      </c>
      <c r="C283" s="1">
        <v>45733</v>
      </c>
      <c r="D283">
        <v>9.2100000000000009</v>
      </c>
      <c r="E283">
        <v>0</v>
      </c>
      <c r="F283">
        <v>7</v>
      </c>
      <c r="G283">
        <v>45733.372499999998</v>
      </c>
      <c r="H283">
        <v>45733.772418981483</v>
      </c>
      <c r="I283" t="s">
        <v>197</v>
      </c>
      <c r="J283" t="s">
        <v>983</v>
      </c>
      <c r="K283" t="s">
        <v>984</v>
      </c>
      <c r="L283" t="s">
        <v>2045</v>
      </c>
      <c r="M283" t="s">
        <v>984</v>
      </c>
      <c r="N283">
        <v>45726.390787037039</v>
      </c>
      <c r="O283">
        <v>45733.375</v>
      </c>
      <c r="P283">
        <v>45733.372511574074</v>
      </c>
      <c r="Q283">
        <v>45733.770833333336</v>
      </c>
      <c r="R283">
        <v>45733.772453703707</v>
      </c>
      <c r="S283" t="s">
        <v>984</v>
      </c>
      <c r="T283" t="s">
        <v>986</v>
      </c>
      <c r="U283">
        <v>9.6</v>
      </c>
      <c r="V283">
        <v>9.5</v>
      </c>
      <c r="W283">
        <v>116.61</v>
      </c>
      <c r="X283">
        <v>113.44</v>
      </c>
      <c r="Y283">
        <v>31.7</v>
      </c>
      <c r="Z283">
        <v>4.3099999999999996</v>
      </c>
      <c r="AA283">
        <v>39.880000000000003</v>
      </c>
      <c r="AB283" t="s">
        <v>2046</v>
      </c>
      <c r="AC283">
        <v>0</v>
      </c>
      <c r="AD283">
        <v>0</v>
      </c>
      <c r="AE283">
        <v>0</v>
      </c>
      <c r="AF283">
        <v>0</v>
      </c>
      <c r="AG283" t="s">
        <v>984</v>
      </c>
      <c r="AH283" t="s">
        <v>1059</v>
      </c>
      <c r="AI283" t="s">
        <v>1059</v>
      </c>
      <c r="AJ283" t="s">
        <v>988</v>
      </c>
      <c r="AK283" t="s">
        <v>989</v>
      </c>
      <c r="AL283" t="s">
        <v>990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7</v>
      </c>
      <c r="AS283">
        <v>0</v>
      </c>
      <c r="AT283">
        <v>9.2100000000000009</v>
      </c>
      <c r="AU283">
        <v>0</v>
      </c>
      <c r="AV283">
        <v>0</v>
      </c>
      <c r="AW283">
        <v>0</v>
      </c>
      <c r="AX283">
        <v>1</v>
      </c>
      <c r="AY283">
        <v>9.5</v>
      </c>
      <c r="AZ283">
        <v>9.5</v>
      </c>
      <c r="BA283">
        <v>0</v>
      </c>
      <c r="BB283" t="s">
        <v>240</v>
      </c>
    </row>
    <row r="284" spans="1:54" x14ac:dyDescent="0.25">
      <c r="A284" t="s">
        <v>240</v>
      </c>
      <c r="B284" t="s">
        <v>128</v>
      </c>
      <c r="C284" s="1">
        <v>45734</v>
      </c>
      <c r="D284">
        <v>6.54</v>
      </c>
      <c r="E284">
        <v>0</v>
      </c>
      <c r="F284">
        <v>6</v>
      </c>
      <c r="G284">
        <v>45734.373055555552</v>
      </c>
      <c r="H284">
        <v>45734.772187499999</v>
      </c>
      <c r="I284" t="s">
        <v>197</v>
      </c>
      <c r="J284" t="s">
        <v>983</v>
      </c>
      <c r="K284" t="s">
        <v>984</v>
      </c>
      <c r="L284" t="s">
        <v>2047</v>
      </c>
      <c r="M284" t="s">
        <v>2048</v>
      </c>
      <c r="N284">
        <v>45726.548182870371</v>
      </c>
      <c r="O284">
        <v>45734.375</v>
      </c>
      <c r="P284">
        <v>45734.373055555552</v>
      </c>
      <c r="Q284">
        <v>45734.770833333336</v>
      </c>
      <c r="R284">
        <v>45734.772256944445</v>
      </c>
      <c r="S284" t="s">
        <v>984</v>
      </c>
      <c r="T284" t="s">
        <v>986</v>
      </c>
      <c r="U284">
        <v>9.58</v>
      </c>
      <c r="V284">
        <v>9.5</v>
      </c>
      <c r="W284">
        <v>151.04</v>
      </c>
      <c r="X284">
        <v>100.76</v>
      </c>
      <c r="Y284">
        <v>75.34</v>
      </c>
      <c r="Z284">
        <v>6.32</v>
      </c>
      <c r="AA284">
        <v>10.62</v>
      </c>
      <c r="AB284" t="s">
        <v>984</v>
      </c>
      <c r="AC284">
        <v>0</v>
      </c>
      <c r="AD284">
        <v>0</v>
      </c>
      <c r="AE284">
        <v>0</v>
      </c>
      <c r="AF284">
        <v>0</v>
      </c>
      <c r="AG284" t="s">
        <v>984</v>
      </c>
      <c r="AH284" t="s">
        <v>1071</v>
      </c>
      <c r="AI284" t="s">
        <v>1071</v>
      </c>
      <c r="AJ284" t="s">
        <v>988</v>
      </c>
      <c r="AK284" t="s">
        <v>989</v>
      </c>
      <c r="AL284" t="s">
        <v>990</v>
      </c>
      <c r="AM284">
        <v>0</v>
      </c>
      <c r="AN284">
        <v>1</v>
      </c>
      <c r="AO284">
        <v>0</v>
      </c>
      <c r="AP284">
        <v>0</v>
      </c>
      <c r="AQ284">
        <v>0</v>
      </c>
      <c r="AR284">
        <v>5</v>
      </c>
      <c r="AS284">
        <v>0</v>
      </c>
      <c r="AT284">
        <v>6.54</v>
      </c>
      <c r="AU284">
        <v>0</v>
      </c>
      <c r="AV284">
        <v>0</v>
      </c>
      <c r="AW284">
        <v>0</v>
      </c>
      <c r="AX284">
        <v>1</v>
      </c>
      <c r="AY284">
        <v>9.5</v>
      </c>
      <c r="AZ284">
        <v>9.5</v>
      </c>
      <c r="BA284">
        <v>0</v>
      </c>
      <c r="BB284" t="s">
        <v>240</v>
      </c>
    </row>
    <row r="285" spans="1:54" x14ac:dyDescent="0.25">
      <c r="A285" t="s">
        <v>240</v>
      </c>
      <c r="B285" t="s">
        <v>128</v>
      </c>
      <c r="C285" s="1">
        <v>45735</v>
      </c>
      <c r="D285">
        <v>7.6</v>
      </c>
      <c r="E285">
        <v>0</v>
      </c>
      <c r="F285">
        <v>16</v>
      </c>
      <c r="G285">
        <v>45735.372071759259</v>
      </c>
      <c r="H285">
        <v>45735.77039351852</v>
      </c>
      <c r="I285" t="s">
        <v>197</v>
      </c>
      <c r="J285" t="s">
        <v>983</v>
      </c>
      <c r="K285" t="s">
        <v>984</v>
      </c>
      <c r="L285" t="s">
        <v>2049</v>
      </c>
      <c r="M285" t="s">
        <v>1061</v>
      </c>
      <c r="N285">
        <v>45727.463171296295</v>
      </c>
      <c r="O285">
        <v>45735.375</v>
      </c>
      <c r="P285">
        <v>45735.372071759259</v>
      </c>
      <c r="Q285">
        <v>45735.770833333336</v>
      </c>
      <c r="R285">
        <v>45735.770462962966</v>
      </c>
      <c r="S285" t="s">
        <v>984</v>
      </c>
      <c r="T285" t="s">
        <v>986</v>
      </c>
      <c r="U285">
        <v>9.56</v>
      </c>
      <c r="V285">
        <v>9.5</v>
      </c>
      <c r="W285">
        <v>174.37</v>
      </c>
      <c r="X285">
        <v>119.42</v>
      </c>
      <c r="Y285">
        <v>107.16</v>
      </c>
      <c r="Z285">
        <v>5.62</v>
      </c>
      <c r="AA285">
        <v>1.58</v>
      </c>
      <c r="AB285" t="s">
        <v>984</v>
      </c>
      <c r="AC285">
        <v>0</v>
      </c>
      <c r="AD285">
        <v>0</v>
      </c>
      <c r="AE285">
        <v>0</v>
      </c>
      <c r="AF285">
        <v>0</v>
      </c>
      <c r="AG285" t="s">
        <v>984</v>
      </c>
      <c r="AH285" t="s">
        <v>1071</v>
      </c>
      <c r="AI285" t="s">
        <v>1071</v>
      </c>
      <c r="AJ285" t="s">
        <v>988</v>
      </c>
      <c r="AK285" t="s">
        <v>989</v>
      </c>
      <c r="AL285" t="s">
        <v>990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16</v>
      </c>
      <c r="AS285">
        <v>0</v>
      </c>
      <c r="AT285">
        <v>7.6</v>
      </c>
      <c r="AU285">
        <v>0</v>
      </c>
      <c r="AV285">
        <v>0</v>
      </c>
      <c r="AW285">
        <v>0</v>
      </c>
      <c r="AX285">
        <v>1</v>
      </c>
      <c r="AY285">
        <v>9.5</v>
      </c>
      <c r="AZ285">
        <v>9.5</v>
      </c>
      <c r="BA285">
        <v>0</v>
      </c>
      <c r="BB285" t="s">
        <v>240</v>
      </c>
    </row>
    <row r="286" spans="1:54" x14ac:dyDescent="0.25">
      <c r="A286" t="s">
        <v>337</v>
      </c>
      <c r="B286" t="s">
        <v>128</v>
      </c>
      <c r="C286" s="1">
        <v>45734</v>
      </c>
      <c r="D286">
        <v>7.53</v>
      </c>
      <c r="E286">
        <v>0</v>
      </c>
      <c r="F286">
        <v>8</v>
      </c>
      <c r="G286">
        <v>45734.288298611114</v>
      </c>
      <c r="H286">
        <v>45734.646990740737</v>
      </c>
      <c r="I286" t="s">
        <v>142</v>
      </c>
      <c r="J286" t="s">
        <v>983</v>
      </c>
      <c r="K286" t="s">
        <v>984</v>
      </c>
      <c r="L286" t="s">
        <v>2050</v>
      </c>
      <c r="M286" t="s">
        <v>1042</v>
      </c>
      <c r="N286">
        <v>45726.548159722224</v>
      </c>
      <c r="O286">
        <v>45734.291666666664</v>
      </c>
      <c r="P286">
        <v>45734.288298611114</v>
      </c>
      <c r="Q286">
        <v>45734.645833333336</v>
      </c>
      <c r="R286">
        <v>45734.647013888891</v>
      </c>
      <c r="S286" t="s">
        <v>984</v>
      </c>
      <c r="T286" t="s">
        <v>986</v>
      </c>
      <c r="U286">
        <v>8.61</v>
      </c>
      <c r="V286">
        <v>8.5</v>
      </c>
      <c r="W286">
        <v>243.11</v>
      </c>
      <c r="X286">
        <v>207.03</v>
      </c>
      <c r="Y286">
        <v>90.65</v>
      </c>
      <c r="Z286">
        <v>5.18</v>
      </c>
      <c r="AA286">
        <v>0</v>
      </c>
      <c r="AB286" t="s">
        <v>984</v>
      </c>
      <c r="AC286">
        <v>0</v>
      </c>
      <c r="AD286">
        <v>0</v>
      </c>
      <c r="AE286">
        <v>0</v>
      </c>
      <c r="AF286">
        <v>0</v>
      </c>
      <c r="AG286" t="s">
        <v>984</v>
      </c>
      <c r="AH286" t="s">
        <v>998</v>
      </c>
      <c r="AI286" t="s">
        <v>998</v>
      </c>
      <c r="AJ286" t="s">
        <v>988</v>
      </c>
      <c r="AK286" t="s">
        <v>989</v>
      </c>
      <c r="AL286" t="s">
        <v>990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8</v>
      </c>
      <c r="AS286">
        <v>0</v>
      </c>
      <c r="AT286">
        <v>7.53</v>
      </c>
      <c r="AU286">
        <v>0</v>
      </c>
      <c r="AV286">
        <v>0</v>
      </c>
      <c r="AW286">
        <v>0</v>
      </c>
      <c r="AX286">
        <v>1</v>
      </c>
      <c r="AY286">
        <v>8.5</v>
      </c>
      <c r="AZ286">
        <v>8.5</v>
      </c>
      <c r="BA286">
        <v>0</v>
      </c>
      <c r="BB286" t="s">
        <v>1094</v>
      </c>
    </row>
    <row r="287" spans="1:54" x14ac:dyDescent="0.25">
      <c r="A287" t="s">
        <v>337</v>
      </c>
      <c r="B287" t="s">
        <v>128</v>
      </c>
      <c r="C287" s="1">
        <v>45735</v>
      </c>
      <c r="D287">
        <v>7.79</v>
      </c>
      <c r="E287">
        <v>0</v>
      </c>
      <c r="F287">
        <v>10</v>
      </c>
      <c r="G287">
        <v>45735.298715277779</v>
      </c>
      <c r="H287">
        <v>45735.658043981479</v>
      </c>
      <c r="I287" t="s">
        <v>142</v>
      </c>
      <c r="J287" t="s">
        <v>983</v>
      </c>
      <c r="K287" t="s">
        <v>984</v>
      </c>
      <c r="L287" t="s">
        <v>2051</v>
      </c>
      <c r="M287" t="s">
        <v>1048</v>
      </c>
      <c r="N287">
        <v>45727.463171296295</v>
      </c>
      <c r="O287">
        <v>45735.302083333336</v>
      </c>
      <c r="P287">
        <v>45735.298715277779</v>
      </c>
      <c r="Q287">
        <v>45735.65625</v>
      </c>
      <c r="R287">
        <v>45735.658043981479</v>
      </c>
      <c r="S287" t="s">
        <v>984</v>
      </c>
      <c r="T287" t="s">
        <v>986</v>
      </c>
      <c r="U287">
        <v>8.6199999999999992</v>
      </c>
      <c r="V287">
        <v>8.5</v>
      </c>
      <c r="W287">
        <v>183.02</v>
      </c>
      <c r="X287">
        <v>170.36</v>
      </c>
      <c r="Y287">
        <v>120.38</v>
      </c>
      <c r="Z287">
        <v>5.6</v>
      </c>
      <c r="AA287">
        <v>0</v>
      </c>
      <c r="AB287" t="s">
        <v>2052</v>
      </c>
      <c r="AC287">
        <v>0</v>
      </c>
      <c r="AD287">
        <v>0</v>
      </c>
      <c r="AE287">
        <v>0</v>
      </c>
      <c r="AF287">
        <v>0</v>
      </c>
      <c r="AG287" t="s">
        <v>984</v>
      </c>
      <c r="AH287" t="s">
        <v>998</v>
      </c>
      <c r="AI287" t="s">
        <v>998</v>
      </c>
      <c r="AJ287" t="s">
        <v>988</v>
      </c>
      <c r="AK287" t="s">
        <v>989</v>
      </c>
      <c r="AL287" t="s">
        <v>990</v>
      </c>
      <c r="AM287">
        <v>0</v>
      </c>
      <c r="AN287">
        <v>1</v>
      </c>
      <c r="AO287">
        <v>0</v>
      </c>
      <c r="AP287">
        <v>0</v>
      </c>
      <c r="AQ287">
        <v>0</v>
      </c>
      <c r="AR287">
        <v>9</v>
      </c>
      <c r="AS287">
        <v>0</v>
      </c>
      <c r="AT287">
        <v>7.79</v>
      </c>
      <c r="AU287">
        <v>0</v>
      </c>
      <c r="AV287">
        <v>0</v>
      </c>
      <c r="AW287">
        <v>0</v>
      </c>
      <c r="AX287">
        <v>1</v>
      </c>
      <c r="AY287">
        <v>8.5</v>
      </c>
      <c r="AZ287">
        <v>8.5</v>
      </c>
      <c r="BA287">
        <v>0</v>
      </c>
      <c r="BB287" t="s">
        <v>1094</v>
      </c>
    </row>
    <row r="288" spans="1:54" x14ac:dyDescent="0.25">
      <c r="A288" t="s">
        <v>337</v>
      </c>
      <c r="B288" t="s">
        <v>128</v>
      </c>
      <c r="C288" s="1">
        <v>45737</v>
      </c>
      <c r="D288">
        <v>9.35</v>
      </c>
      <c r="E288">
        <v>0</v>
      </c>
      <c r="F288">
        <v>14</v>
      </c>
      <c r="G288">
        <v>45737.329930555556</v>
      </c>
      <c r="H288">
        <v>45737.793124999997</v>
      </c>
      <c r="I288" t="s">
        <v>142</v>
      </c>
      <c r="J288" t="s">
        <v>983</v>
      </c>
      <c r="K288" t="s">
        <v>984</v>
      </c>
      <c r="L288" t="s">
        <v>2053</v>
      </c>
      <c r="M288" t="s">
        <v>1028</v>
      </c>
      <c r="N288">
        <v>45729.473645833335</v>
      </c>
      <c r="O288">
        <v>45737.333333333336</v>
      </c>
      <c r="P288">
        <v>45737.329930555556</v>
      </c>
      <c r="Q288">
        <v>45737.791666666664</v>
      </c>
      <c r="R288">
        <v>45737.79315972222</v>
      </c>
      <c r="S288" t="s">
        <v>984</v>
      </c>
      <c r="T288" t="s">
        <v>986</v>
      </c>
      <c r="U288">
        <v>11.12</v>
      </c>
      <c r="V288">
        <v>11</v>
      </c>
      <c r="W288">
        <v>224.41</v>
      </c>
      <c r="X288">
        <v>198.87</v>
      </c>
      <c r="Y288">
        <v>99.19</v>
      </c>
      <c r="Z288">
        <v>5.7</v>
      </c>
      <c r="AA288">
        <v>10.7</v>
      </c>
      <c r="AB288" t="s">
        <v>984</v>
      </c>
      <c r="AC288">
        <v>0</v>
      </c>
      <c r="AD288">
        <v>0</v>
      </c>
      <c r="AE288">
        <v>0</v>
      </c>
      <c r="AF288">
        <v>0</v>
      </c>
      <c r="AG288" t="s">
        <v>984</v>
      </c>
      <c r="AH288" t="s">
        <v>998</v>
      </c>
      <c r="AI288" t="s">
        <v>998</v>
      </c>
      <c r="AJ288" t="s">
        <v>988</v>
      </c>
      <c r="AK288" t="s">
        <v>989</v>
      </c>
      <c r="AL288" t="s">
        <v>990</v>
      </c>
      <c r="AM288">
        <v>0</v>
      </c>
      <c r="AN288">
        <v>5</v>
      </c>
      <c r="AO288">
        <v>0</v>
      </c>
      <c r="AP288">
        <v>0</v>
      </c>
      <c r="AQ288">
        <v>0</v>
      </c>
      <c r="AR288">
        <v>9</v>
      </c>
      <c r="AS288">
        <v>0</v>
      </c>
      <c r="AT288">
        <v>9.35</v>
      </c>
      <c r="AU288">
        <v>0</v>
      </c>
      <c r="AV288">
        <v>0</v>
      </c>
      <c r="AW288">
        <v>0</v>
      </c>
      <c r="AX288">
        <v>1</v>
      </c>
      <c r="AY288">
        <v>11</v>
      </c>
      <c r="AZ288">
        <v>11</v>
      </c>
      <c r="BA288">
        <v>0</v>
      </c>
      <c r="BB288" t="s">
        <v>1094</v>
      </c>
    </row>
    <row r="289" spans="1:54" x14ac:dyDescent="0.25">
      <c r="A289" t="s">
        <v>337</v>
      </c>
      <c r="B289" t="s">
        <v>128</v>
      </c>
      <c r="C289" s="1">
        <v>45739</v>
      </c>
      <c r="D289">
        <v>5.65</v>
      </c>
      <c r="E289">
        <v>0</v>
      </c>
      <c r="F289">
        <v>5</v>
      </c>
      <c r="G289">
        <v>45739.277858796297</v>
      </c>
      <c r="H289">
        <v>45739.616122685184</v>
      </c>
      <c r="I289" t="s">
        <v>142</v>
      </c>
      <c r="J289" t="s">
        <v>983</v>
      </c>
      <c r="K289" t="s">
        <v>984</v>
      </c>
      <c r="L289" t="s">
        <v>2054</v>
      </c>
      <c r="M289" t="s">
        <v>1048</v>
      </c>
      <c r="N289">
        <v>45730.467905092592</v>
      </c>
      <c r="O289">
        <v>45739.28125</v>
      </c>
      <c r="P289">
        <v>45739.277858796297</v>
      </c>
      <c r="Q289">
        <v>45739.614583333336</v>
      </c>
      <c r="R289">
        <v>45739.616168981483</v>
      </c>
      <c r="S289" t="s">
        <v>984</v>
      </c>
      <c r="T289" t="s">
        <v>986</v>
      </c>
      <c r="U289">
        <v>8.1199999999999992</v>
      </c>
      <c r="V289">
        <v>8</v>
      </c>
      <c r="W289">
        <v>213.05</v>
      </c>
      <c r="X289">
        <v>138.63</v>
      </c>
      <c r="Y289">
        <v>141.41999999999999</v>
      </c>
      <c r="Z289">
        <v>5.7</v>
      </c>
      <c r="AA289">
        <v>29.97</v>
      </c>
      <c r="AB289" t="s">
        <v>984</v>
      </c>
      <c r="AC289">
        <v>0.5</v>
      </c>
      <c r="AD289">
        <v>1</v>
      </c>
      <c r="AE289">
        <v>0.5</v>
      </c>
      <c r="AF289">
        <v>13.41</v>
      </c>
      <c r="AG289" t="s">
        <v>2055</v>
      </c>
      <c r="AH289" t="s">
        <v>1044</v>
      </c>
      <c r="AI289" t="s">
        <v>1044</v>
      </c>
      <c r="AJ289" t="s">
        <v>988</v>
      </c>
      <c r="AK289" t="s">
        <v>989</v>
      </c>
      <c r="AL289" t="s">
        <v>990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5</v>
      </c>
      <c r="AS289">
        <v>0</v>
      </c>
      <c r="AT289">
        <v>5.65</v>
      </c>
      <c r="AU289">
        <v>0</v>
      </c>
      <c r="AV289">
        <v>0</v>
      </c>
      <c r="AW289">
        <v>0</v>
      </c>
      <c r="AX289">
        <v>1</v>
      </c>
      <c r="AY289">
        <v>8</v>
      </c>
      <c r="AZ289">
        <v>7.5</v>
      </c>
      <c r="BA289">
        <v>0</v>
      </c>
      <c r="BB289" t="s">
        <v>1094</v>
      </c>
    </row>
    <row r="290" spans="1:54" x14ac:dyDescent="0.25">
      <c r="A290" t="s">
        <v>143</v>
      </c>
      <c r="B290" t="s">
        <v>128</v>
      </c>
      <c r="C290" s="1">
        <v>45735</v>
      </c>
      <c r="D290">
        <v>8.09</v>
      </c>
      <c r="E290">
        <v>0</v>
      </c>
      <c r="F290">
        <v>14</v>
      </c>
      <c r="G290">
        <v>45735.538321759261</v>
      </c>
      <c r="H290">
        <v>45735.959837962961</v>
      </c>
      <c r="I290" t="s">
        <v>144</v>
      </c>
      <c r="J290" t="s">
        <v>983</v>
      </c>
      <c r="K290" t="s">
        <v>984</v>
      </c>
      <c r="L290" t="s">
        <v>2056</v>
      </c>
      <c r="M290" t="s">
        <v>1100</v>
      </c>
      <c r="N290">
        <v>45727.463182870371</v>
      </c>
      <c r="O290">
        <v>45735.541666666664</v>
      </c>
      <c r="P290">
        <v>45735.538321759261</v>
      </c>
      <c r="Q290">
        <v>45735.958333333336</v>
      </c>
      <c r="R290">
        <v>45735.95988425926</v>
      </c>
      <c r="S290" t="s">
        <v>984</v>
      </c>
      <c r="T290" t="s">
        <v>986</v>
      </c>
      <c r="U290">
        <v>10.119999999999999</v>
      </c>
      <c r="V290">
        <v>10</v>
      </c>
      <c r="W290">
        <v>199.93</v>
      </c>
      <c r="X290">
        <v>166.92</v>
      </c>
      <c r="Y290">
        <v>123.79</v>
      </c>
      <c r="Z290">
        <v>6.44</v>
      </c>
      <c r="AA290">
        <v>0</v>
      </c>
      <c r="AB290" t="s">
        <v>984</v>
      </c>
      <c r="AC290">
        <v>0</v>
      </c>
      <c r="AD290">
        <v>0</v>
      </c>
      <c r="AE290">
        <v>0</v>
      </c>
      <c r="AF290">
        <v>0</v>
      </c>
      <c r="AG290" t="s">
        <v>984</v>
      </c>
      <c r="AH290" t="s">
        <v>1101</v>
      </c>
      <c r="AI290" t="s">
        <v>1101</v>
      </c>
      <c r="AJ290" t="s">
        <v>988</v>
      </c>
      <c r="AK290" t="s">
        <v>989</v>
      </c>
      <c r="AL290" t="s">
        <v>990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14</v>
      </c>
      <c r="AS290">
        <v>0</v>
      </c>
      <c r="AT290">
        <v>8.09</v>
      </c>
      <c r="AU290">
        <v>0</v>
      </c>
      <c r="AV290">
        <v>0</v>
      </c>
      <c r="AW290">
        <v>0</v>
      </c>
      <c r="AX290">
        <v>1</v>
      </c>
      <c r="AY290">
        <v>10</v>
      </c>
      <c r="AZ290">
        <v>10</v>
      </c>
      <c r="BA290">
        <v>0</v>
      </c>
      <c r="BB290" t="s">
        <v>1102</v>
      </c>
    </row>
    <row r="291" spans="1:54" x14ac:dyDescent="0.25">
      <c r="A291" t="s">
        <v>143</v>
      </c>
      <c r="B291" t="s">
        <v>128</v>
      </c>
      <c r="C291" s="1">
        <v>45736</v>
      </c>
      <c r="D291">
        <v>7</v>
      </c>
      <c r="E291">
        <v>0</v>
      </c>
      <c r="F291">
        <v>9</v>
      </c>
      <c r="G291">
        <v>45736.538472222222</v>
      </c>
      <c r="H291">
        <v>45736.959872685184</v>
      </c>
      <c r="I291" t="s">
        <v>144</v>
      </c>
      <c r="J291" t="s">
        <v>983</v>
      </c>
      <c r="K291" t="s">
        <v>984</v>
      </c>
      <c r="L291" t="s">
        <v>2057</v>
      </c>
      <c r="M291" t="s">
        <v>1100</v>
      </c>
      <c r="N291">
        <v>45727.426504629628</v>
      </c>
      <c r="O291">
        <v>45736.541666666664</v>
      </c>
      <c r="P291">
        <v>45736.538483796299</v>
      </c>
      <c r="Q291">
        <v>45736.958333333336</v>
      </c>
      <c r="R291">
        <v>45736.95988425926</v>
      </c>
      <c r="S291" t="s">
        <v>984</v>
      </c>
      <c r="T291" t="s">
        <v>986</v>
      </c>
      <c r="U291">
        <v>10.11</v>
      </c>
      <c r="V291">
        <v>10</v>
      </c>
      <c r="W291">
        <v>182.09</v>
      </c>
      <c r="X291">
        <v>133.21</v>
      </c>
      <c r="Y291">
        <v>108.6</v>
      </c>
      <c r="Z291">
        <v>7.37</v>
      </c>
      <c r="AA291">
        <v>0.73</v>
      </c>
      <c r="AB291" t="s">
        <v>984</v>
      </c>
      <c r="AC291">
        <v>0.5</v>
      </c>
      <c r="AD291">
        <v>1</v>
      </c>
      <c r="AE291">
        <v>0.5</v>
      </c>
      <c r="AF291">
        <v>0</v>
      </c>
      <c r="AG291" t="s">
        <v>2058</v>
      </c>
      <c r="AH291" t="s">
        <v>1101</v>
      </c>
      <c r="AI291" t="s">
        <v>1101</v>
      </c>
      <c r="AJ291" t="s">
        <v>988</v>
      </c>
      <c r="AK291" t="s">
        <v>989</v>
      </c>
      <c r="AL291" t="s">
        <v>990</v>
      </c>
      <c r="AM291">
        <v>0</v>
      </c>
      <c r="AN291">
        <v>2</v>
      </c>
      <c r="AO291">
        <v>0</v>
      </c>
      <c r="AP291">
        <v>0</v>
      </c>
      <c r="AQ291">
        <v>0</v>
      </c>
      <c r="AR291">
        <v>7</v>
      </c>
      <c r="AS291">
        <v>0</v>
      </c>
      <c r="AT291">
        <v>7</v>
      </c>
      <c r="AU291">
        <v>0</v>
      </c>
      <c r="AV291">
        <v>0</v>
      </c>
      <c r="AW291">
        <v>0</v>
      </c>
      <c r="AX291">
        <v>1</v>
      </c>
      <c r="AY291">
        <v>10</v>
      </c>
      <c r="AZ291">
        <v>9.5</v>
      </c>
      <c r="BA291">
        <v>0</v>
      </c>
      <c r="BB291" t="s">
        <v>1102</v>
      </c>
    </row>
    <row r="292" spans="1:54" x14ac:dyDescent="0.25">
      <c r="A292" t="s">
        <v>143</v>
      </c>
      <c r="B292" t="s">
        <v>128</v>
      </c>
      <c r="C292" s="1">
        <v>45737</v>
      </c>
      <c r="D292">
        <v>7.78</v>
      </c>
      <c r="E292">
        <v>0</v>
      </c>
      <c r="F292">
        <v>8</v>
      </c>
      <c r="G292">
        <v>45737.538657407407</v>
      </c>
      <c r="H292">
        <v>45737.953043981484</v>
      </c>
      <c r="I292" t="s">
        <v>144</v>
      </c>
      <c r="J292" t="s">
        <v>983</v>
      </c>
      <c r="K292" t="s">
        <v>984</v>
      </c>
      <c r="L292" t="s">
        <v>2059</v>
      </c>
      <c r="M292" t="s">
        <v>1100</v>
      </c>
      <c r="N292">
        <v>45729.473761574074</v>
      </c>
      <c r="O292">
        <v>45737.541666666664</v>
      </c>
      <c r="P292">
        <v>45737.538657407407</v>
      </c>
      <c r="Q292">
        <v>45737.958333333336</v>
      </c>
      <c r="R292">
        <v>45737.959930555553</v>
      </c>
      <c r="S292" t="s">
        <v>984</v>
      </c>
      <c r="T292" t="s">
        <v>986</v>
      </c>
      <c r="U292">
        <v>10.11</v>
      </c>
      <c r="V292">
        <v>10</v>
      </c>
      <c r="W292">
        <v>182.21</v>
      </c>
      <c r="X292">
        <v>146.65</v>
      </c>
      <c r="Y292">
        <v>115.39</v>
      </c>
      <c r="Z292">
        <v>9.1199999999999992</v>
      </c>
      <c r="AA292">
        <v>4.93</v>
      </c>
      <c r="AB292" t="s">
        <v>984</v>
      </c>
      <c r="AC292">
        <v>0.51527777777777772</v>
      </c>
      <c r="AD292">
        <v>1</v>
      </c>
      <c r="AE292">
        <v>0.5</v>
      </c>
      <c r="AF292">
        <v>1.22</v>
      </c>
      <c r="AG292" t="s">
        <v>2060</v>
      </c>
      <c r="AH292" t="s">
        <v>1101</v>
      </c>
      <c r="AI292" t="s">
        <v>1101</v>
      </c>
      <c r="AJ292" t="s">
        <v>988</v>
      </c>
      <c r="AK292" t="s">
        <v>989</v>
      </c>
      <c r="AL292" t="s">
        <v>990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8</v>
      </c>
      <c r="AS292">
        <v>0</v>
      </c>
      <c r="AT292">
        <v>7.78</v>
      </c>
      <c r="AU292">
        <v>0</v>
      </c>
      <c r="AV292">
        <v>0</v>
      </c>
      <c r="AW292">
        <v>0</v>
      </c>
      <c r="AX292">
        <v>1</v>
      </c>
      <c r="AY292">
        <v>10</v>
      </c>
      <c r="AZ292">
        <v>9.4847222222222225</v>
      </c>
      <c r="BA292">
        <v>0</v>
      </c>
      <c r="BB292" t="s">
        <v>1102</v>
      </c>
    </row>
    <row r="293" spans="1:54" x14ac:dyDescent="0.25">
      <c r="A293" t="s">
        <v>143</v>
      </c>
      <c r="B293" t="s">
        <v>128</v>
      </c>
      <c r="C293" s="1">
        <v>45738</v>
      </c>
      <c r="D293">
        <v>6.73</v>
      </c>
      <c r="E293">
        <v>0</v>
      </c>
      <c r="F293">
        <v>6</v>
      </c>
      <c r="G293">
        <v>45738.612060185187</v>
      </c>
      <c r="H293">
        <v>45738.949317129627</v>
      </c>
      <c r="I293" t="s">
        <v>144</v>
      </c>
      <c r="J293" t="s">
        <v>983</v>
      </c>
      <c r="K293" t="s">
        <v>984</v>
      </c>
      <c r="L293" t="s">
        <v>2061</v>
      </c>
      <c r="M293" t="s">
        <v>1100</v>
      </c>
      <c r="N293">
        <v>45730.463483796295</v>
      </c>
      <c r="O293">
        <v>45738.614583333336</v>
      </c>
      <c r="P293">
        <v>45738.612060185187</v>
      </c>
      <c r="Q293">
        <v>45738.947916666664</v>
      </c>
      <c r="R293">
        <v>45738.949340277781</v>
      </c>
      <c r="S293" t="s">
        <v>984</v>
      </c>
      <c r="T293" t="s">
        <v>986</v>
      </c>
      <c r="U293">
        <v>8.09</v>
      </c>
      <c r="V293">
        <v>8</v>
      </c>
      <c r="W293">
        <v>147.08000000000001</v>
      </c>
      <c r="X293">
        <v>98.24</v>
      </c>
      <c r="Y293">
        <v>65.77</v>
      </c>
      <c r="Z293">
        <v>5.08</v>
      </c>
      <c r="AA293">
        <v>9.67</v>
      </c>
      <c r="AB293" t="s">
        <v>984</v>
      </c>
      <c r="AC293">
        <v>0</v>
      </c>
      <c r="AD293">
        <v>0</v>
      </c>
      <c r="AE293">
        <v>0</v>
      </c>
      <c r="AF293">
        <v>0</v>
      </c>
      <c r="AG293" t="s">
        <v>984</v>
      </c>
      <c r="AH293" t="s">
        <v>1101</v>
      </c>
      <c r="AI293" t="s">
        <v>1101</v>
      </c>
      <c r="AJ293" t="s">
        <v>988</v>
      </c>
      <c r="AK293" t="s">
        <v>989</v>
      </c>
      <c r="AL293" t="s">
        <v>990</v>
      </c>
      <c r="AM293">
        <v>0</v>
      </c>
      <c r="AN293">
        <v>1</v>
      </c>
      <c r="AO293">
        <v>0</v>
      </c>
      <c r="AP293">
        <v>0</v>
      </c>
      <c r="AQ293">
        <v>0</v>
      </c>
      <c r="AR293">
        <v>5</v>
      </c>
      <c r="AS293">
        <v>0</v>
      </c>
      <c r="AT293">
        <v>6.73</v>
      </c>
      <c r="AU293">
        <v>0</v>
      </c>
      <c r="AV293">
        <v>0</v>
      </c>
      <c r="AW293">
        <v>0</v>
      </c>
      <c r="AX293">
        <v>1</v>
      </c>
      <c r="AY293">
        <v>8</v>
      </c>
      <c r="AZ293">
        <v>8</v>
      </c>
      <c r="BA293">
        <v>0</v>
      </c>
      <c r="BB293" t="s">
        <v>1102</v>
      </c>
    </row>
    <row r="294" spans="1:54" x14ac:dyDescent="0.25">
      <c r="A294" t="s">
        <v>143</v>
      </c>
      <c r="B294" t="s">
        <v>128</v>
      </c>
      <c r="C294" s="1">
        <v>45739</v>
      </c>
      <c r="D294">
        <v>6.62</v>
      </c>
      <c r="E294">
        <v>0</v>
      </c>
      <c r="F294">
        <v>5</v>
      </c>
      <c r="G294">
        <v>45739.65283564815</v>
      </c>
      <c r="H294">
        <v>45739.98841435185</v>
      </c>
      <c r="I294" t="s">
        <v>144</v>
      </c>
      <c r="J294" t="s">
        <v>983</v>
      </c>
      <c r="K294" t="s">
        <v>984</v>
      </c>
      <c r="L294" t="s">
        <v>2062</v>
      </c>
      <c r="M294" t="s">
        <v>1100</v>
      </c>
      <c r="N294">
        <v>45730.467951388891</v>
      </c>
      <c r="O294">
        <v>45739.65625</v>
      </c>
      <c r="P294">
        <v>45739.65283564815</v>
      </c>
      <c r="Q294">
        <v>45739.989583333336</v>
      </c>
      <c r="R294">
        <v>45739.991006944445</v>
      </c>
      <c r="S294" t="s">
        <v>984</v>
      </c>
      <c r="T294" t="s">
        <v>986</v>
      </c>
      <c r="U294">
        <v>8.1199999999999992</v>
      </c>
      <c r="V294">
        <v>8</v>
      </c>
      <c r="W294">
        <v>150.58000000000001</v>
      </c>
      <c r="X294">
        <v>134.38999999999999</v>
      </c>
      <c r="Y294">
        <v>67.98</v>
      </c>
      <c r="Z294">
        <v>4.9000000000000004</v>
      </c>
      <c r="AA294">
        <v>0</v>
      </c>
      <c r="AB294" t="s">
        <v>984</v>
      </c>
      <c r="AC294">
        <v>0</v>
      </c>
      <c r="AD294">
        <v>0</v>
      </c>
      <c r="AE294">
        <v>0</v>
      </c>
      <c r="AF294">
        <v>0</v>
      </c>
      <c r="AG294" t="s">
        <v>984</v>
      </c>
      <c r="AH294" t="s">
        <v>1101</v>
      </c>
      <c r="AI294" t="s">
        <v>1101</v>
      </c>
      <c r="AJ294" t="s">
        <v>988</v>
      </c>
      <c r="AK294" t="s">
        <v>989</v>
      </c>
      <c r="AL294" t="s">
        <v>990</v>
      </c>
      <c r="AM294">
        <v>0</v>
      </c>
      <c r="AN294">
        <v>1</v>
      </c>
      <c r="AO294">
        <v>0</v>
      </c>
      <c r="AP294">
        <v>0</v>
      </c>
      <c r="AQ294">
        <v>0</v>
      </c>
      <c r="AR294">
        <v>4</v>
      </c>
      <c r="AS294">
        <v>0</v>
      </c>
      <c r="AT294">
        <v>6.62</v>
      </c>
      <c r="AU294">
        <v>0</v>
      </c>
      <c r="AV294">
        <v>0</v>
      </c>
      <c r="AW294">
        <v>0</v>
      </c>
      <c r="AX294">
        <v>1</v>
      </c>
      <c r="AY294">
        <v>8</v>
      </c>
      <c r="AZ294">
        <v>8</v>
      </c>
      <c r="BA294">
        <v>0</v>
      </c>
      <c r="BB294" t="s">
        <v>1102</v>
      </c>
    </row>
    <row r="295" spans="1:54" x14ac:dyDescent="0.25">
      <c r="A295" t="s">
        <v>1430</v>
      </c>
      <c r="B295" t="s">
        <v>128</v>
      </c>
      <c r="C295" s="1">
        <v>45733</v>
      </c>
      <c r="D295">
        <v>8.26</v>
      </c>
      <c r="E295">
        <v>0</v>
      </c>
      <c r="F295">
        <v>13</v>
      </c>
      <c r="G295">
        <v>45733.538518518515</v>
      </c>
      <c r="H295">
        <v>45733.959710648145</v>
      </c>
      <c r="I295" t="s">
        <v>148</v>
      </c>
      <c r="J295" t="s">
        <v>983</v>
      </c>
      <c r="K295" t="s">
        <v>1879</v>
      </c>
      <c r="L295" t="s">
        <v>2063</v>
      </c>
      <c r="M295" t="s">
        <v>1125</v>
      </c>
      <c r="N295">
        <v>45726.390798611108</v>
      </c>
      <c r="O295">
        <v>45733.541666666664</v>
      </c>
      <c r="P295">
        <v>45733.538530092592</v>
      </c>
      <c r="Q295">
        <v>45733.958333333336</v>
      </c>
      <c r="R295">
        <v>45733.959803240738</v>
      </c>
      <c r="S295" t="s">
        <v>984</v>
      </c>
      <c r="T295" t="s">
        <v>986</v>
      </c>
      <c r="U295">
        <v>10.11</v>
      </c>
      <c r="V295">
        <v>10</v>
      </c>
      <c r="W295">
        <v>182.35</v>
      </c>
      <c r="X295">
        <v>137.91999999999999</v>
      </c>
      <c r="Y295">
        <v>81.63</v>
      </c>
      <c r="Z295">
        <v>5.4</v>
      </c>
      <c r="AA295">
        <v>0</v>
      </c>
      <c r="AB295" t="s">
        <v>984</v>
      </c>
      <c r="AC295">
        <v>0</v>
      </c>
      <c r="AD295">
        <v>0</v>
      </c>
      <c r="AE295">
        <v>0</v>
      </c>
      <c r="AF295">
        <v>0</v>
      </c>
      <c r="AG295" t="s">
        <v>984</v>
      </c>
      <c r="AH295" t="s">
        <v>1118</v>
      </c>
      <c r="AI295" t="s">
        <v>1118</v>
      </c>
      <c r="AJ295" t="s">
        <v>988</v>
      </c>
      <c r="AK295" t="s">
        <v>989</v>
      </c>
      <c r="AL295" t="s">
        <v>990</v>
      </c>
      <c r="AM295">
        <v>0</v>
      </c>
      <c r="AN295">
        <v>3</v>
      </c>
      <c r="AO295">
        <v>0</v>
      </c>
      <c r="AP295">
        <v>0</v>
      </c>
      <c r="AQ295">
        <v>0</v>
      </c>
      <c r="AR295">
        <v>10</v>
      </c>
      <c r="AS295">
        <v>0</v>
      </c>
      <c r="AT295">
        <v>8.26</v>
      </c>
      <c r="AU295">
        <v>0</v>
      </c>
      <c r="AV295">
        <v>0</v>
      </c>
      <c r="AW295">
        <v>0</v>
      </c>
      <c r="AX295">
        <v>1</v>
      </c>
      <c r="AY295">
        <v>10</v>
      </c>
      <c r="AZ295">
        <v>10</v>
      </c>
      <c r="BA295">
        <v>0</v>
      </c>
      <c r="BB295" t="s">
        <v>1431</v>
      </c>
    </row>
    <row r="296" spans="1:54" x14ac:dyDescent="0.25">
      <c r="A296" t="s">
        <v>1430</v>
      </c>
      <c r="B296" t="s">
        <v>128</v>
      </c>
      <c r="C296" s="1">
        <v>45734</v>
      </c>
      <c r="D296">
        <v>9.0500000000000007</v>
      </c>
      <c r="E296">
        <v>0</v>
      </c>
      <c r="F296">
        <v>12</v>
      </c>
      <c r="G296">
        <v>45734.53833333333</v>
      </c>
      <c r="H296">
        <v>45734.959756944445</v>
      </c>
      <c r="I296" t="s">
        <v>148</v>
      </c>
      <c r="J296" t="s">
        <v>983</v>
      </c>
      <c r="K296" t="s">
        <v>1879</v>
      </c>
      <c r="L296" t="s">
        <v>2064</v>
      </c>
      <c r="M296" t="s">
        <v>1125</v>
      </c>
      <c r="N296">
        <v>45726.548194444447</v>
      </c>
      <c r="O296">
        <v>45734.541666666664</v>
      </c>
      <c r="P296">
        <v>45734.538344907407</v>
      </c>
      <c r="Q296">
        <v>45734.958333333336</v>
      </c>
      <c r="R296">
        <v>45734.959803240738</v>
      </c>
      <c r="S296" t="s">
        <v>984</v>
      </c>
      <c r="T296" t="s">
        <v>986</v>
      </c>
      <c r="U296">
        <v>10.119999999999999</v>
      </c>
      <c r="V296">
        <v>10</v>
      </c>
      <c r="W296">
        <v>202.87</v>
      </c>
      <c r="X296">
        <v>194.39</v>
      </c>
      <c r="Y296">
        <v>95.62</v>
      </c>
      <c r="Z296">
        <v>5.67</v>
      </c>
      <c r="AA296">
        <v>22.07</v>
      </c>
      <c r="AB296" t="s">
        <v>984</v>
      </c>
      <c r="AC296">
        <v>0</v>
      </c>
      <c r="AD296">
        <v>0</v>
      </c>
      <c r="AE296">
        <v>0</v>
      </c>
      <c r="AF296">
        <v>0</v>
      </c>
      <c r="AG296" t="s">
        <v>984</v>
      </c>
      <c r="AH296" t="s">
        <v>1118</v>
      </c>
      <c r="AI296" t="s">
        <v>1118</v>
      </c>
      <c r="AJ296" t="s">
        <v>988</v>
      </c>
      <c r="AK296" t="s">
        <v>989</v>
      </c>
      <c r="AL296" t="s">
        <v>990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12</v>
      </c>
      <c r="AS296">
        <v>0</v>
      </c>
      <c r="AT296">
        <v>9.0500000000000007</v>
      </c>
      <c r="AU296">
        <v>0</v>
      </c>
      <c r="AV296">
        <v>0</v>
      </c>
      <c r="AW296">
        <v>0</v>
      </c>
      <c r="AX296">
        <v>1</v>
      </c>
      <c r="AY296">
        <v>10</v>
      </c>
      <c r="AZ296">
        <v>10</v>
      </c>
      <c r="BA296">
        <v>0</v>
      </c>
      <c r="BB296" t="s">
        <v>1431</v>
      </c>
    </row>
    <row r="297" spans="1:54" x14ac:dyDescent="0.25">
      <c r="A297" t="s">
        <v>1430</v>
      </c>
      <c r="B297" t="s">
        <v>128</v>
      </c>
      <c r="C297" s="1">
        <v>45737</v>
      </c>
      <c r="D297">
        <v>8.1</v>
      </c>
      <c r="E297">
        <v>0</v>
      </c>
      <c r="F297">
        <v>12</v>
      </c>
      <c r="G297">
        <v>45737.538587962961</v>
      </c>
      <c r="H297">
        <v>45737.959918981483</v>
      </c>
      <c r="I297" t="s">
        <v>148</v>
      </c>
      <c r="J297" t="s">
        <v>983</v>
      </c>
      <c r="K297" t="s">
        <v>1879</v>
      </c>
      <c r="L297" t="s">
        <v>2065</v>
      </c>
      <c r="M297" t="s">
        <v>1125</v>
      </c>
      <c r="N297">
        <v>45729.473761574074</v>
      </c>
      <c r="O297">
        <v>45737.541666666664</v>
      </c>
      <c r="P297">
        <v>45737.538587962961</v>
      </c>
      <c r="Q297">
        <v>45737.958333333336</v>
      </c>
      <c r="R297">
        <v>45737.959918981483</v>
      </c>
      <c r="S297" t="s">
        <v>984</v>
      </c>
      <c r="T297" t="s">
        <v>986</v>
      </c>
      <c r="U297">
        <v>10.11</v>
      </c>
      <c r="V297">
        <v>10</v>
      </c>
      <c r="W297">
        <v>196.96</v>
      </c>
      <c r="X297">
        <v>164.1</v>
      </c>
      <c r="Y297">
        <v>91.2</v>
      </c>
      <c r="Z297">
        <v>4.93</v>
      </c>
      <c r="AA297">
        <v>0</v>
      </c>
      <c r="AB297" t="s">
        <v>984</v>
      </c>
      <c r="AC297">
        <v>0</v>
      </c>
      <c r="AD297">
        <v>0</v>
      </c>
      <c r="AE297">
        <v>0</v>
      </c>
      <c r="AF297">
        <v>0</v>
      </c>
      <c r="AG297" t="s">
        <v>984</v>
      </c>
      <c r="AH297" t="s">
        <v>1118</v>
      </c>
      <c r="AI297" t="s">
        <v>1118</v>
      </c>
      <c r="AJ297" t="s">
        <v>988</v>
      </c>
      <c r="AK297" t="s">
        <v>989</v>
      </c>
      <c r="AL297" t="s">
        <v>990</v>
      </c>
      <c r="AM297">
        <v>0</v>
      </c>
      <c r="AN297">
        <v>1</v>
      </c>
      <c r="AO297">
        <v>0</v>
      </c>
      <c r="AP297">
        <v>0</v>
      </c>
      <c r="AQ297">
        <v>0</v>
      </c>
      <c r="AR297">
        <v>11</v>
      </c>
      <c r="AS297">
        <v>0</v>
      </c>
      <c r="AT297">
        <v>8.1</v>
      </c>
      <c r="AU297">
        <v>0</v>
      </c>
      <c r="AV297">
        <v>0</v>
      </c>
      <c r="AW297">
        <v>0</v>
      </c>
      <c r="AX297">
        <v>1</v>
      </c>
      <c r="AY297">
        <v>10</v>
      </c>
      <c r="AZ297">
        <v>10</v>
      </c>
      <c r="BA297">
        <v>0</v>
      </c>
      <c r="BB297" t="s">
        <v>1431</v>
      </c>
    </row>
    <row r="298" spans="1:54" x14ac:dyDescent="0.25">
      <c r="A298" t="s">
        <v>1430</v>
      </c>
      <c r="B298" t="s">
        <v>128</v>
      </c>
      <c r="C298" s="1">
        <v>45738</v>
      </c>
      <c r="D298">
        <v>6.66</v>
      </c>
      <c r="E298">
        <v>0</v>
      </c>
      <c r="F298">
        <v>8</v>
      </c>
      <c r="G298">
        <v>45738.611203703702</v>
      </c>
      <c r="H298">
        <v>45738.949328703704</v>
      </c>
      <c r="I298" t="s">
        <v>148</v>
      </c>
      <c r="J298" t="s">
        <v>983</v>
      </c>
      <c r="K298" t="s">
        <v>1879</v>
      </c>
      <c r="L298" t="s">
        <v>2066</v>
      </c>
      <c r="M298" t="s">
        <v>1125</v>
      </c>
      <c r="N298">
        <v>45730.463483796295</v>
      </c>
      <c r="O298">
        <v>45738.614583333336</v>
      </c>
      <c r="P298">
        <v>45738.611203703702</v>
      </c>
      <c r="Q298">
        <v>45738.947916666664</v>
      </c>
      <c r="R298">
        <v>45738.949340277781</v>
      </c>
      <c r="S298" t="s">
        <v>984</v>
      </c>
      <c r="T298" t="s">
        <v>986</v>
      </c>
      <c r="U298">
        <v>8.1199999999999992</v>
      </c>
      <c r="V298">
        <v>8</v>
      </c>
      <c r="W298">
        <v>139.18</v>
      </c>
      <c r="X298">
        <v>116.27</v>
      </c>
      <c r="Y298">
        <v>86.04</v>
      </c>
      <c r="Z298">
        <v>5.13</v>
      </c>
      <c r="AA298">
        <v>20.82</v>
      </c>
      <c r="AB298" t="s">
        <v>984</v>
      </c>
      <c r="AC298">
        <v>0</v>
      </c>
      <c r="AD298">
        <v>0</v>
      </c>
      <c r="AE298">
        <v>0</v>
      </c>
      <c r="AF298">
        <v>0</v>
      </c>
      <c r="AG298" t="s">
        <v>984</v>
      </c>
      <c r="AH298" t="s">
        <v>1118</v>
      </c>
      <c r="AI298" t="s">
        <v>1118</v>
      </c>
      <c r="AJ298" t="s">
        <v>988</v>
      </c>
      <c r="AK298" t="s">
        <v>989</v>
      </c>
      <c r="AL298" t="s">
        <v>990</v>
      </c>
      <c r="AM298">
        <v>0</v>
      </c>
      <c r="AN298">
        <v>2</v>
      </c>
      <c r="AO298">
        <v>0</v>
      </c>
      <c r="AP298">
        <v>0</v>
      </c>
      <c r="AQ298">
        <v>0</v>
      </c>
      <c r="AR298">
        <v>6</v>
      </c>
      <c r="AS298">
        <v>0</v>
      </c>
      <c r="AT298">
        <v>6.66</v>
      </c>
      <c r="AU298">
        <v>0</v>
      </c>
      <c r="AV298">
        <v>0</v>
      </c>
      <c r="AW298">
        <v>0</v>
      </c>
      <c r="AX298">
        <v>1</v>
      </c>
      <c r="AY298">
        <v>8</v>
      </c>
      <c r="AZ298">
        <v>8</v>
      </c>
      <c r="BA298">
        <v>0</v>
      </c>
      <c r="BB298" t="s">
        <v>1431</v>
      </c>
    </row>
    <row r="299" spans="1:54" x14ac:dyDescent="0.25">
      <c r="A299" t="s">
        <v>1430</v>
      </c>
      <c r="B299" t="s">
        <v>128</v>
      </c>
      <c r="C299" s="1">
        <v>45739</v>
      </c>
      <c r="D299">
        <v>6.68</v>
      </c>
      <c r="E299">
        <v>0</v>
      </c>
      <c r="F299">
        <v>9</v>
      </c>
      <c r="G299">
        <v>45739.621944444443</v>
      </c>
      <c r="H299">
        <v>45739.959780092591</v>
      </c>
      <c r="I299" t="s">
        <v>148</v>
      </c>
      <c r="J299" t="s">
        <v>983</v>
      </c>
      <c r="K299" t="s">
        <v>1879</v>
      </c>
      <c r="L299" t="s">
        <v>2067</v>
      </c>
      <c r="M299" t="s">
        <v>1125</v>
      </c>
      <c r="N299">
        <v>45730.467951388891</v>
      </c>
      <c r="O299">
        <v>45739.625</v>
      </c>
      <c r="P299">
        <v>45739.621944444443</v>
      </c>
      <c r="Q299">
        <v>45739.958333333336</v>
      </c>
      <c r="R299">
        <v>45739.959791666668</v>
      </c>
      <c r="S299" t="s">
        <v>984</v>
      </c>
      <c r="T299" t="s">
        <v>986</v>
      </c>
      <c r="U299">
        <v>8.11</v>
      </c>
      <c r="V299">
        <v>8</v>
      </c>
      <c r="W299">
        <v>185.29</v>
      </c>
      <c r="X299">
        <v>151.58000000000001</v>
      </c>
      <c r="Y299">
        <v>118.42</v>
      </c>
      <c r="Z299">
        <v>5.22</v>
      </c>
      <c r="AA299">
        <v>5.48</v>
      </c>
      <c r="AB299" t="s">
        <v>984</v>
      </c>
      <c r="AC299">
        <v>0</v>
      </c>
      <c r="AD299">
        <v>0</v>
      </c>
      <c r="AE299">
        <v>0</v>
      </c>
      <c r="AF299">
        <v>0</v>
      </c>
      <c r="AG299" t="s">
        <v>984</v>
      </c>
      <c r="AH299" t="s">
        <v>1118</v>
      </c>
      <c r="AI299" t="s">
        <v>1118</v>
      </c>
      <c r="AJ299" t="s">
        <v>988</v>
      </c>
      <c r="AK299" t="s">
        <v>989</v>
      </c>
      <c r="AL299" t="s">
        <v>990</v>
      </c>
      <c r="AM299">
        <v>0</v>
      </c>
      <c r="AN299">
        <v>3</v>
      </c>
      <c r="AO299">
        <v>0</v>
      </c>
      <c r="AP299">
        <v>0</v>
      </c>
      <c r="AQ299">
        <v>0</v>
      </c>
      <c r="AR299">
        <v>6</v>
      </c>
      <c r="AS299">
        <v>0</v>
      </c>
      <c r="AT299">
        <v>6.68</v>
      </c>
      <c r="AU299">
        <v>0</v>
      </c>
      <c r="AV299">
        <v>0</v>
      </c>
      <c r="AW299">
        <v>0</v>
      </c>
      <c r="AX299">
        <v>1</v>
      </c>
      <c r="AY299">
        <v>8</v>
      </c>
      <c r="AZ299">
        <v>8</v>
      </c>
      <c r="BA299">
        <v>0</v>
      </c>
      <c r="BB299" t="s">
        <v>1431</v>
      </c>
    </row>
    <row r="300" spans="1:54" x14ac:dyDescent="0.25">
      <c r="A300" t="s">
        <v>1718</v>
      </c>
      <c r="B300" t="s">
        <v>128</v>
      </c>
      <c r="C300" s="1">
        <v>45736</v>
      </c>
      <c r="D300">
        <v>8.65</v>
      </c>
      <c r="E300">
        <v>0</v>
      </c>
      <c r="F300">
        <v>10</v>
      </c>
      <c r="G300">
        <v>45736.373703703706</v>
      </c>
      <c r="H300">
        <v>45736.772256944445</v>
      </c>
      <c r="I300" t="s">
        <v>153</v>
      </c>
      <c r="J300" t="s">
        <v>983</v>
      </c>
      <c r="K300" t="s">
        <v>984</v>
      </c>
      <c r="L300" t="s">
        <v>2068</v>
      </c>
      <c r="M300" t="s">
        <v>1085</v>
      </c>
      <c r="N300">
        <v>45727.426493055558</v>
      </c>
      <c r="O300">
        <v>45736.375</v>
      </c>
      <c r="P300">
        <v>45736.373715277776</v>
      </c>
      <c r="Q300">
        <v>45736.770833333336</v>
      </c>
      <c r="R300">
        <v>45736.772268518522</v>
      </c>
      <c r="S300" t="s">
        <v>984</v>
      </c>
      <c r="T300" t="s">
        <v>986</v>
      </c>
      <c r="U300">
        <v>9.57</v>
      </c>
      <c r="V300">
        <v>9.5</v>
      </c>
      <c r="W300">
        <v>141.5</v>
      </c>
      <c r="X300">
        <v>118.92</v>
      </c>
      <c r="Y300">
        <v>77.89</v>
      </c>
      <c r="Z300">
        <v>6.27</v>
      </c>
      <c r="AA300">
        <v>0</v>
      </c>
      <c r="AB300" t="s">
        <v>984</v>
      </c>
      <c r="AC300">
        <v>0</v>
      </c>
      <c r="AD300">
        <v>0</v>
      </c>
      <c r="AE300">
        <v>0</v>
      </c>
      <c r="AF300">
        <v>0</v>
      </c>
      <c r="AG300" t="s">
        <v>984</v>
      </c>
      <c r="AH300" t="s">
        <v>1126</v>
      </c>
      <c r="AI300" t="s">
        <v>1126</v>
      </c>
      <c r="AJ300" t="s">
        <v>988</v>
      </c>
      <c r="AK300" t="s">
        <v>989</v>
      </c>
      <c r="AL300" t="s">
        <v>990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10</v>
      </c>
      <c r="AS300">
        <v>0</v>
      </c>
      <c r="AT300">
        <v>8.65</v>
      </c>
      <c r="AU300">
        <v>0</v>
      </c>
      <c r="AV300">
        <v>0</v>
      </c>
      <c r="AW300">
        <v>0</v>
      </c>
      <c r="AX300">
        <v>1</v>
      </c>
      <c r="AY300">
        <v>9.5</v>
      </c>
      <c r="AZ300">
        <v>9.5</v>
      </c>
      <c r="BA300">
        <v>0</v>
      </c>
      <c r="BB300" t="s">
        <v>1719</v>
      </c>
    </row>
    <row r="301" spans="1:54" x14ac:dyDescent="0.25">
      <c r="A301" t="s">
        <v>249</v>
      </c>
      <c r="B301" t="s">
        <v>128</v>
      </c>
      <c r="C301" s="1">
        <v>45733</v>
      </c>
      <c r="D301">
        <v>8.91</v>
      </c>
      <c r="E301">
        <v>0</v>
      </c>
      <c r="F301">
        <v>7</v>
      </c>
      <c r="G301">
        <v>45733.332812499997</v>
      </c>
      <c r="H301">
        <v>45733.742326388892</v>
      </c>
      <c r="I301" t="s">
        <v>196</v>
      </c>
      <c r="J301" t="s">
        <v>983</v>
      </c>
      <c r="K301" t="s">
        <v>984</v>
      </c>
      <c r="L301" t="s">
        <v>2069</v>
      </c>
      <c r="M301" t="s">
        <v>1105</v>
      </c>
      <c r="N301">
        <v>45726.390787037039</v>
      </c>
      <c r="O301">
        <v>45733.333333333336</v>
      </c>
      <c r="P301">
        <v>45733.332824074074</v>
      </c>
      <c r="Q301">
        <v>45733.708333333336</v>
      </c>
      <c r="R301">
        <v>45733.742442129631</v>
      </c>
      <c r="S301" t="s">
        <v>984</v>
      </c>
      <c r="T301" t="s">
        <v>986</v>
      </c>
      <c r="U301">
        <v>9.83</v>
      </c>
      <c r="V301">
        <v>9</v>
      </c>
      <c r="W301">
        <v>175.11</v>
      </c>
      <c r="X301">
        <v>157.46</v>
      </c>
      <c r="Y301">
        <v>69.540000000000006</v>
      </c>
      <c r="Z301">
        <v>5.08</v>
      </c>
      <c r="AA301">
        <v>0</v>
      </c>
      <c r="AB301" t="s">
        <v>984</v>
      </c>
      <c r="AC301">
        <v>0</v>
      </c>
      <c r="AD301">
        <v>0</v>
      </c>
      <c r="AE301">
        <v>0</v>
      </c>
      <c r="AF301">
        <v>0</v>
      </c>
      <c r="AG301" t="s">
        <v>984</v>
      </c>
      <c r="AH301" t="s">
        <v>1106</v>
      </c>
      <c r="AI301" t="s">
        <v>1106</v>
      </c>
      <c r="AJ301" t="s">
        <v>988</v>
      </c>
      <c r="AK301" t="s">
        <v>989</v>
      </c>
      <c r="AL301" t="s">
        <v>990</v>
      </c>
      <c r="AM301">
        <v>0</v>
      </c>
      <c r="AN301">
        <v>2</v>
      </c>
      <c r="AO301">
        <v>0</v>
      </c>
      <c r="AP301">
        <v>0</v>
      </c>
      <c r="AQ301">
        <v>0</v>
      </c>
      <c r="AR301">
        <v>5</v>
      </c>
      <c r="AS301">
        <v>0</v>
      </c>
      <c r="AT301">
        <v>8.91</v>
      </c>
      <c r="AU301">
        <v>0</v>
      </c>
      <c r="AV301">
        <v>0</v>
      </c>
      <c r="AW301">
        <v>0</v>
      </c>
      <c r="AX301">
        <v>1</v>
      </c>
      <c r="AY301">
        <v>9</v>
      </c>
      <c r="AZ301">
        <v>9</v>
      </c>
      <c r="BA301">
        <v>0</v>
      </c>
      <c r="BB301" t="s">
        <v>1107</v>
      </c>
    </row>
    <row r="302" spans="1:54" x14ac:dyDescent="0.25">
      <c r="A302" t="s">
        <v>249</v>
      </c>
      <c r="B302" t="s">
        <v>128</v>
      </c>
      <c r="C302" s="1">
        <v>45736</v>
      </c>
      <c r="D302">
        <v>6.91</v>
      </c>
      <c r="E302">
        <v>0</v>
      </c>
      <c r="F302">
        <v>9</v>
      </c>
      <c r="G302">
        <v>45736.291562500002</v>
      </c>
      <c r="H302">
        <v>45736.647523148145</v>
      </c>
      <c r="I302" t="s">
        <v>196</v>
      </c>
      <c r="J302" t="s">
        <v>983</v>
      </c>
      <c r="K302" t="s">
        <v>984</v>
      </c>
      <c r="L302" t="s">
        <v>2070</v>
      </c>
      <c r="M302" t="s">
        <v>1105</v>
      </c>
      <c r="N302">
        <v>45727.426481481481</v>
      </c>
      <c r="O302">
        <v>45736.291666666664</v>
      </c>
      <c r="P302">
        <v>45736.291562500002</v>
      </c>
      <c r="Q302">
        <v>45736.645833333336</v>
      </c>
      <c r="R302">
        <v>45736.647557870368</v>
      </c>
      <c r="S302" t="s">
        <v>984</v>
      </c>
      <c r="T302" t="s">
        <v>986</v>
      </c>
      <c r="U302">
        <v>8.5399999999999991</v>
      </c>
      <c r="V302">
        <v>8.5</v>
      </c>
      <c r="W302">
        <v>166.54</v>
      </c>
      <c r="X302">
        <v>141.84</v>
      </c>
      <c r="Y302">
        <v>64.98</v>
      </c>
      <c r="Z302">
        <v>4.3099999999999996</v>
      </c>
      <c r="AA302">
        <v>0</v>
      </c>
      <c r="AB302" t="s">
        <v>984</v>
      </c>
      <c r="AC302">
        <v>0</v>
      </c>
      <c r="AD302">
        <v>0</v>
      </c>
      <c r="AE302">
        <v>0</v>
      </c>
      <c r="AF302">
        <v>0</v>
      </c>
      <c r="AG302" t="s">
        <v>984</v>
      </c>
      <c r="AH302" t="s">
        <v>1106</v>
      </c>
      <c r="AI302" t="s">
        <v>1106</v>
      </c>
      <c r="AJ302" t="s">
        <v>988</v>
      </c>
      <c r="AK302" t="s">
        <v>989</v>
      </c>
      <c r="AL302" t="s">
        <v>990</v>
      </c>
      <c r="AM302">
        <v>0</v>
      </c>
      <c r="AN302">
        <v>1</v>
      </c>
      <c r="AO302">
        <v>0</v>
      </c>
      <c r="AP302">
        <v>0</v>
      </c>
      <c r="AQ302">
        <v>0</v>
      </c>
      <c r="AR302">
        <v>8</v>
      </c>
      <c r="AS302">
        <v>0</v>
      </c>
      <c r="AT302">
        <v>6.91</v>
      </c>
      <c r="AU302">
        <v>0</v>
      </c>
      <c r="AV302">
        <v>0</v>
      </c>
      <c r="AW302">
        <v>0</v>
      </c>
      <c r="AX302">
        <v>1</v>
      </c>
      <c r="AY302">
        <v>8.5</v>
      </c>
      <c r="AZ302">
        <v>8.5</v>
      </c>
      <c r="BA302">
        <v>0</v>
      </c>
      <c r="BB302" t="s">
        <v>1107</v>
      </c>
    </row>
    <row r="303" spans="1:54" x14ac:dyDescent="0.25">
      <c r="A303" t="s">
        <v>249</v>
      </c>
      <c r="B303" t="s">
        <v>128</v>
      </c>
      <c r="C303" s="1">
        <v>45737</v>
      </c>
      <c r="D303">
        <v>7.97</v>
      </c>
      <c r="E303">
        <v>0</v>
      </c>
      <c r="F303">
        <v>8</v>
      </c>
      <c r="G303">
        <v>45737.291030092594</v>
      </c>
      <c r="H303">
        <v>45737.647962962961</v>
      </c>
      <c r="I303" t="s">
        <v>196</v>
      </c>
      <c r="J303" t="s">
        <v>983</v>
      </c>
      <c r="K303" t="s">
        <v>984</v>
      </c>
      <c r="L303" t="s">
        <v>2071</v>
      </c>
      <c r="M303" t="s">
        <v>1105</v>
      </c>
      <c r="N303">
        <v>45729.473564814813</v>
      </c>
      <c r="O303">
        <v>45737.291666666664</v>
      </c>
      <c r="P303">
        <v>45737.291030092594</v>
      </c>
      <c r="Q303">
        <v>45737.645833333336</v>
      </c>
      <c r="R303">
        <v>45737.647962962961</v>
      </c>
      <c r="S303" t="s">
        <v>984</v>
      </c>
      <c r="T303" t="s">
        <v>986</v>
      </c>
      <c r="U303">
        <v>8.57</v>
      </c>
      <c r="V303">
        <v>8.5</v>
      </c>
      <c r="W303">
        <v>156.82</v>
      </c>
      <c r="X303">
        <v>148.18</v>
      </c>
      <c r="Y303">
        <v>67.72</v>
      </c>
      <c r="Z303">
        <v>5.0599999999999996</v>
      </c>
      <c r="AA303">
        <v>10.220000000000001</v>
      </c>
      <c r="AB303" t="s">
        <v>984</v>
      </c>
      <c r="AC303">
        <v>0</v>
      </c>
      <c r="AD303">
        <v>0</v>
      </c>
      <c r="AE303">
        <v>0</v>
      </c>
      <c r="AF303">
        <v>0</v>
      </c>
      <c r="AG303" t="s">
        <v>984</v>
      </c>
      <c r="AH303" t="s">
        <v>1106</v>
      </c>
      <c r="AI303" t="s">
        <v>1106</v>
      </c>
      <c r="AJ303" t="s">
        <v>988</v>
      </c>
      <c r="AK303" t="s">
        <v>989</v>
      </c>
      <c r="AL303" t="s">
        <v>990</v>
      </c>
      <c r="AM303">
        <v>0</v>
      </c>
      <c r="AN303">
        <v>2</v>
      </c>
      <c r="AO303">
        <v>0</v>
      </c>
      <c r="AP303">
        <v>0</v>
      </c>
      <c r="AQ303">
        <v>0</v>
      </c>
      <c r="AR303">
        <v>6</v>
      </c>
      <c r="AS303">
        <v>0</v>
      </c>
      <c r="AT303">
        <v>7.97</v>
      </c>
      <c r="AU303">
        <v>0</v>
      </c>
      <c r="AV303">
        <v>0</v>
      </c>
      <c r="AW303">
        <v>0</v>
      </c>
      <c r="AX303">
        <v>1</v>
      </c>
      <c r="AY303">
        <v>8.5</v>
      </c>
      <c r="AZ303">
        <v>8.5</v>
      </c>
      <c r="BA303">
        <v>0</v>
      </c>
      <c r="BB303" t="s">
        <v>1107</v>
      </c>
    </row>
    <row r="304" spans="1:54" x14ac:dyDescent="0.25">
      <c r="A304" t="s">
        <v>249</v>
      </c>
      <c r="B304" t="s">
        <v>128</v>
      </c>
      <c r="C304" s="1">
        <v>45738</v>
      </c>
      <c r="D304">
        <v>6.64</v>
      </c>
      <c r="E304">
        <v>0</v>
      </c>
      <c r="F304">
        <v>10</v>
      </c>
      <c r="G304">
        <v>45738.322430555556</v>
      </c>
      <c r="H304">
        <v>45738.657627314817</v>
      </c>
      <c r="I304" t="s">
        <v>196</v>
      </c>
      <c r="J304" t="s">
        <v>983</v>
      </c>
      <c r="K304" t="s">
        <v>984</v>
      </c>
      <c r="L304" t="s">
        <v>2072</v>
      </c>
      <c r="M304" t="s">
        <v>1105</v>
      </c>
      <c r="N304">
        <v>45730.463368055556</v>
      </c>
      <c r="O304">
        <v>45738.322916666664</v>
      </c>
      <c r="P304">
        <v>45738.322430555556</v>
      </c>
      <c r="Q304">
        <v>45738.65625</v>
      </c>
      <c r="R304">
        <v>45738.657708333332</v>
      </c>
      <c r="S304" t="s">
        <v>984</v>
      </c>
      <c r="T304" t="s">
        <v>986</v>
      </c>
      <c r="U304">
        <v>8.0500000000000007</v>
      </c>
      <c r="V304">
        <v>8</v>
      </c>
      <c r="W304">
        <v>98.97</v>
      </c>
      <c r="X304">
        <v>84.68</v>
      </c>
      <c r="Y304">
        <v>52.43</v>
      </c>
      <c r="Z304">
        <v>5.23</v>
      </c>
      <c r="AA304">
        <v>0</v>
      </c>
      <c r="AB304" t="s">
        <v>984</v>
      </c>
      <c r="AC304">
        <v>0</v>
      </c>
      <c r="AD304">
        <v>0</v>
      </c>
      <c r="AE304">
        <v>0</v>
      </c>
      <c r="AF304">
        <v>0</v>
      </c>
      <c r="AG304" t="s">
        <v>984</v>
      </c>
      <c r="AH304" t="s">
        <v>1106</v>
      </c>
      <c r="AI304" t="s">
        <v>1106</v>
      </c>
      <c r="AJ304" t="s">
        <v>988</v>
      </c>
      <c r="AK304" t="s">
        <v>989</v>
      </c>
      <c r="AL304" t="s">
        <v>990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10</v>
      </c>
      <c r="AS304">
        <v>0</v>
      </c>
      <c r="AT304">
        <v>6.64</v>
      </c>
      <c r="AU304">
        <v>0</v>
      </c>
      <c r="AV304">
        <v>0</v>
      </c>
      <c r="AW304">
        <v>0</v>
      </c>
      <c r="AX304">
        <v>1</v>
      </c>
      <c r="AY304">
        <v>8</v>
      </c>
      <c r="AZ304">
        <v>8</v>
      </c>
      <c r="BA304">
        <v>0</v>
      </c>
      <c r="BB304" t="s">
        <v>1107</v>
      </c>
    </row>
    <row r="305" spans="1:54" x14ac:dyDescent="0.25">
      <c r="A305" t="s">
        <v>249</v>
      </c>
      <c r="B305" t="s">
        <v>128</v>
      </c>
      <c r="C305" s="1">
        <v>45739</v>
      </c>
      <c r="D305">
        <v>8.1999999999999993</v>
      </c>
      <c r="E305">
        <v>0</v>
      </c>
      <c r="F305">
        <v>9</v>
      </c>
      <c r="G305">
        <v>45739.290995370371</v>
      </c>
      <c r="H305">
        <v>45739.668090277781</v>
      </c>
      <c r="I305" t="s">
        <v>196</v>
      </c>
      <c r="J305" t="s">
        <v>983</v>
      </c>
      <c r="K305" t="s">
        <v>984</v>
      </c>
      <c r="L305" t="s">
        <v>2073</v>
      </c>
      <c r="M305" t="s">
        <v>1105</v>
      </c>
      <c r="N305">
        <v>45730.467905092592</v>
      </c>
      <c r="O305">
        <v>45739.291666666664</v>
      </c>
      <c r="P305">
        <v>45739.290995370371</v>
      </c>
      <c r="Q305">
        <v>45739.666666666664</v>
      </c>
      <c r="R305">
        <v>45739.66814814815</v>
      </c>
      <c r="S305" t="s">
        <v>984</v>
      </c>
      <c r="T305" t="s">
        <v>986</v>
      </c>
      <c r="U305">
        <v>9.0500000000000007</v>
      </c>
      <c r="V305">
        <v>9</v>
      </c>
      <c r="W305">
        <v>171.3</v>
      </c>
      <c r="X305">
        <v>158.86000000000001</v>
      </c>
      <c r="Y305">
        <v>40.799999999999997</v>
      </c>
      <c r="Z305">
        <v>2.97</v>
      </c>
      <c r="AA305">
        <v>119.37</v>
      </c>
      <c r="AB305" t="s">
        <v>2074</v>
      </c>
      <c r="AC305">
        <v>0</v>
      </c>
      <c r="AD305">
        <v>0</v>
      </c>
      <c r="AE305">
        <v>0</v>
      </c>
      <c r="AF305">
        <v>0</v>
      </c>
      <c r="AG305" t="s">
        <v>984</v>
      </c>
      <c r="AH305" t="s">
        <v>1106</v>
      </c>
      <c r="AI305" t="s">
        <v>1106</v>
      </c>
      <c r="AJ305" t="s">
        <v>988</v>
      </c>
      <c r="AK305" t="s">
        <v>989</v>
      </c>
      <c r="AL305" t="s">
        <v>990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9</v>
      </c>
      <c r="AS305">
        <v>0</v>
      </c>
      <c r="AT305">
        <v>8.1999999999999993</v>
      </c>
      <c r="AU305">
        <v>0</v>
      </c>
      <c r="AV305">
        <v>0</v>
      </c>
      <c r="AW305">
        <v>0</v>
      </c>
      <c r="AX305">
        <v>1</v>
      </c>
      <c r="AY305">
        <v>9</v>
      </c>
      <c r="AZ305">
        <v>9</v>
      </c>
      <c r="BA305">
        <v>0</v>
      </c>
      <c r="BB305" t="s">
        <v>1107</v>
      </c>
    </row>
    <row r="306" spans="1:54" x14ac:dyDescent="0.25">
      <c r="A306" t="s">
        <v>217</v>
      </c>
      <c r="B306" t="s">
        <v>128</v>
      </c>
      <c r="C306" s="1">
        <v>45733</v>
      </c>
      <c r="D306">
        <v>7.71</v>
      </c>
      <c r="E306">
        <v>0</v>
      </c>
      <c r="F306">
        <v>11</v>
      </c>
      <c r="G306">
        <v>45733.14539351852</v>
      </c>
      <c r="H306">
        <v>45733.521203703705</v>
      </c>
      <c r="I306" t="s">
        <v>144</v>
      </c>
      <c r="J306" t="s">
        <v>983</v>
      </c>
      <c r="K306" t="s">
        <v>984</v>
      </c>
      <c r="L306" t="s">
        <v>2075</v>
      </c>
      <c r="M306" t="s">
        <v>1108</v>
      </c>
      <c r="N306">
        <v>45726.390717592592</v>
      </c>
      <c r="O306">
        <v>45733.145833333336</v>
      </c>
      <c r="P306">
        <v>45733.145405092589</v>
      </c>
      <c r="Q306">
        <v>45733.520833333336</v>
      </c>
      <c r="R306">
        <v>45733.522280092591</v>
      </c>
      <c r="S306" t="s">
        <v>984</v>
      </c>
      <c r="T306" t="s">
        <v>986</v>
      </c>
      <c r="U306">
        <v>9.0500000000000007</v>
      </c>
      <c r="V306">
        <v>9</v>
      </c>
      <c r="W306">
        <v>183.99</v>
      </c>
      <c r="X306">
        <v>156.65</v>
      </c>
      <c r="Y306">
        <v>60.26</v>
      </c>
      <c r="Z306">
        <v>3.6</v>
      </c>
      <c r="AA306">
        <v>0</v>
      </c>
      <c r="AB306" t="s">
        <v>984</v>
      </c>
      <c r="AC306">
        <v>0</v>
      </c>
      <c r="AD306">
        <v>0</v>
      </c>
      <c r="AE306">
        <v>0</v>
      </c>
      <c r="AF306">
        <v>0</v>
      </c>
      <c r="AG306" t="s">
        <v>984</v>
      </c>
      <c r="AH306" t="s">
        <v>1101</v>
      </c>
      <c r="AI306" t="s">
        <v>1101</v>
      </c>
      <c r="AJ306" t="s">
        <v>988</v>
      </c>
      <c r="AK306" t="s">
        <v>989</v>
      </c>
      <c r="AL306" t="s">
        <v>990</v>
      </c>
      <c r="AM306">
        <v>0</v>
      </c>
      <c r="AN306">
        <v>2</v>
      </c>
      <c r="AO306">
        <v>0</v>
      </c>
      <c r="AP306">
        <v>0</v>
      </c>
      <c r="AQ306">
        <v>0</v>
      </c>
      <c r="AR306">
        <v>9</v>
      </c>
      <c r="AS306">
        <v>0</v>
      </c>
      <c r="AT306">
        <v>7.71</v>
      </c>
      <c r="AU306">
        <v>0</v>
      </c>
      <c r="AV306">
        <v>0</v>
      </c>
      <c r="AW306">
        <v>0</v>
      </c>
      <c r="AX306">
        <v>1</v>
      </c>
      <c r="AY306">
        <v>9</v>
      </c>
      <c r="AZ306">
        <v>9</v>
      </c>
      <c r="BA306">
        <v>0</v>
      </c>
      <c r="BB306" t="s">
        <v>1109</v>
      </c>
    </row>
    <row r="307" spans="1:54" x14ac:dyDescent="0.25">
      <c r="A307" t="s">
        <v>217</v>
      </c>
      <c r="B307" t="s">
        <v>128</v>
      </c>
      <c r="C307" s="1">
        <v>45734</v>
      </c>
      <c r="D307">
        <v>7.78</v>
      </c>
      <c r="E307">
        <v>0</v>
      </c>
      <c r="F307">
        <v>9</v>
      </c>
      <c r="G307">
        <v>45734.145277777781</v>
      </c>
      <c r="H307">
        <v>45734.52140046296</v>
      </c>
      <c r="I307" t="s">
        <v>144</v>
      </c>
      <c r="J307" t="s">
        <v>983</v>
      </c>
      <c r="K307" t="s">
        <v>984</v>
      </c>
      <c r="L307" t="s">
        <v>2076</v>
      </c>
      <c r="M307" t="s">
        <v>1108</v>
      </c>
      <c r="N307">
        <v>45726.548090277778</v>
      </c>
      <c r="O307">
        <v>45734.145833333336</v>
      </c>
      <c r="P307">
        <v>45734.145277777781</v>
      </c>
      <c r="Q307">
        <v>45734.520833333336</v>
      </c>
      <c r="R307">
        <v>45734.522268518522</v>
      </c>
      <c r="S307" t="s">
        <v>984</v>
      </c>
      <c r="T307" t="s">
        <v>986</v>
      </c>
      <c r="U307">
        <v>9.0500000000000007</v>
      </c>
      <c r="V307">
        <v>9</v>
      </c>
      <c r="W307">
        <v>141.82</v>
      </c>
      <c r="X307">
        <v>124.1</v>
      </c>
      <c r="Y307">
        <v>55.07</v>
      </c>
      <c r="Z307">
        <v>5.0999999999999996</v>
      </c>
      <c r="AA307">
        <v>0</v>
      </c>
      <c r="AB307" t="s">
        <v>984</v>
      </c>
      <c r="AC307">
        <v>0</v>
      </c>
      <c r="AD307">
        <v>0</v>
      </c>
      <c r="AE307">
        <v>0</v>
      </c>
      <c r="AF307">
        <v>0</v>
      </c>
      <c r="AG307" t="s">
        <v>984</v>
      </c>
      <c r="AH307" t="s">
        <v>1101</v>
      </c>
      <c r="AI307" t="s">
        <v>1101</v>
      </c>
      <c r="AJ307" t="s">
        <v>988</v>
      </c>
      <c r="AK307" t="s">
        <v>989</v>
      </c>
      <c r="AL307" t="s">
        <v>990</v>
      </c>
      <c r="AM307">
        <v>0</v>
      </c>
      <c r="AN307">
        <v>2</v>
      </c>
      <c r="AO307">
        <v>0</v>
      </c>
      <c r="AP307">
        <v>0</v>
      </c>
      <c r="AQ307">
        <v>0</v>
      </c>
      <c r="AR307">
        <v>7</v>
      </c>
      <c r="AS307">
        <v>0</v>
      </c>
      <c r="AT307">
        <v>7.78</v>
      </c>
      <c r="AU307">
        <v>0</v>
      </c>
      <c r="AV307">
        <v>0</v>
      </c>
      <c r="AW307">
        <v>0</v>
      </c>
      <c r="AX307">
        <v>1</v>
      </c>
      <c r="AY307">
        <v>9</v>
      </c>
      <c r="AZ307">
        <v>9</v>
      </c>
      <c r="BA307">
        <v>0</v>
      </c>
      <c r="BB307" t="s">
        <v>1109</v>
      </c>
    </row>
    <row r="308" spans="1:54" x14ac:dyDescent="0.25">
      <c r="A308" t="s">
        <v>217</v>
      </c>
      <c r="B308" t="s">
        <v>128</v>
      </c>
      <c r="C308" s="1">
        <v>45735</v>
      </c>
      <c r="D308">
        <v>7.9</v>
      </c>
      <c r="E308">
        <v>0</v>
      </c>
      <c r="F308">
        <v>8</v>
      </c>
      <c r="G308">
        <v>45735.145636574074</v>
      </c>
      <c r="H308">
        <v>45735.522638888891</v>
      </c>
      <c r="I308" t="s">
        <v>144</v>
      </c>
      <c r="J308" t="s">
        <v>983</v>
      </c>
      <c r="K308" t="s">
        <v>984</v>
      </c>
      <c r="L308" t="s">
        <v>2077</v>
      </c>
      <c r="M308" t="s">
        <v>1108</v>
      </c>
      <c r="N308">
        <v>45727.463171296295</v>
      </c>
      <c r="O308">
        <v>45735.145833333336</v>
      </c>
      <c r="P308">
        <v>45735.145636574074</v>
      </c>
      <c r="Q308">
        <v>45735.520833333336</v>
      </c>
      <c r="R308">
        <v>45735.522893518515</v>
      </c>
      <c r="S308" t="s">
        <v>984</v>
      </c>
      <c r="T308" t="s">
        <v>986</v>
      </c>
      <c r="U308">
        <v>9.0500000000000007</v>
      </c>
      <c r="V308">
        <v>9</v>
      </c>
      <c r="W308">
        <v>186.64</v>
      </c>
      <c r="X308">
        <v>156.27000000000001</v>
      </c>
      <c r="Y308">
        <v>123.09</v>
      </c>
      <c r="Z308">
        <v>6.06</v>
      </c>
      <c r="AA308">
        <v>0.35</v>
      </c>
      <c r="AB308" t="s">
        <v>984</v>
      </c>
      <c r="AC308">
        <v>0</v>
      </c>
      <c r="AD308">
        <v>0</v>
      </c>
      <c r="AE308">
        <v>0</v>
      </c>
      <c r="AF308">
        <v>0</v>
      </c>
      <c r="AG308" t="s">
        <v>984</v>
      </c>
      <c r="AH308" t="s">
        <v>1101</v>
      </c>
      <c r="AI308" t="s">
        <v>1101</v>
      </c>
      <c r="AJ308" t="s">
        <v>988</v>
      </c>
      <c r="AK308" t="s">
        <v>989</v>
      </c>
      <c r="AL308" t="s">
        <v>990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8</v>
      </c>
      <c r="AS308">
        <v>0</v>
      </c>
      <c r="AT308">
        <v>7.9</v>
      </c>
      <c r="AU308">
        <v>0</v>
      </c>
      <c r="AV308">
        <v>0</v>
      </c>
      <c r="AW308">
        <v>0</v>
      </c>
      <c r="AX308">
        <v>1</v>
      </c>
      <c r="AY308">
        <v>9</v>
      </c>
      <c r="AZ308">
        <v>9</v>
      </c>
      <c r="BA308">
        <v>0</v>
      </c>
      <c r="BB308" t="s">
        <v>1109</v>
      </c>
    </row>
    <row r="309" spans="1:54" x14ac:dyDescent="0.25">
      <c r="A309" t="s">
        <v>217</v>
      </c>
      <c r="B309" t="s">
        <v>128</v>
      </c>
      <c r="C309" s="1">
        <v>45736</v>
      </c>
      <c r="D309">
        <v>6.49</v>
      </c>
      <c r="E309">
        <v>0</v>
      </c>
      <c r="F309">
        <v>6</v>
      </c>
      <c r="G309">
        <v>45736.145925925928</v>
      </c>
      <c r="H309">
        <v>45736.522314814814</v>
      </c>
      <c r="I309" t="s">
        <v>144</v>
      </c>
      <c r="J309" t="s">
        <v>983</v>
      </c>
      <c r="K309" t="s">
        <v>984</v>
      </c>
      <c r="L309" t="s">
        <v>2078</v>
      </c>
      <c r="M309" t="s">
        <v>1108</v>
      </c>
      <c r="N309">
        <v>45727.426423611112</v>
      </c>
      <c r="O309">
        <v>45736.145833333336</v>
      </c>
      <c r="P309">
        <v>45736.145925925928</v>
      </c>
      <c r="Q309">
        <v>45736.520833333336</v>
      </c>
      <c r="R309">
        <v>45736.52238425926</v>
      </c>
      <c r="S309" t="s">
        <v>984</v>
      </c>
      <c r="T309" t="s">
        <v>986</v>
      </c>
      <c r="U309">
        <v>9.0399999999999991</v>
      </c>
      <c r="V309">
        <v>9</v>
      </c>
      <c r="W309">
        <v>122.96</v>
      </c>
      <c r="X309">
        <v>79.98</v>
      </c>
      <c r="Y309">
        <v>68.94</v>
      </c>
      <c r="Z309">
        <v>6.66</v>
      </c>
      <c r="AA309">
        <v>4.38</v>
      </c>
      <c r="AB309" t="s">
        <v>984</v>
      </c>
      <c r="AC309">
        <v>0</v>
      </c>
      <c r="AD309">
        <v>0</v>
      </c>
      <c r="AE309">
        <v>0</v>
      </c>
      <c r="AF309">
        <v>0</v>
      </c>
      <c r="AG309" t="s">
        <v>984</v>
      </c>
      <c r="AH309" t="s">
        <v>1101</v>
      </c>
      <c r="AI309" t="s">
        <v>1101</v>
      </c>
      <c r="AJ309" t="s">
        <v>988</v>
      </c>
      <c r="AK309" t="s">
        <v>989</v>
      </c>
      <c r="AL309" t="s">
        <v>990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6</v>
      </c>
      <c r="AS309">
        <v>0</v>
      </c>
      <c r="AT309">
        <v>6.49</v>
      </c>
      <c r="AU309">
        <v>0</v>
      </c>
      <c r="AV309">
        <v>0</v>
      </c>
      <c r="AW309">
        <v>0</v>
      </c>
      <c r="AX309">
        <v>1</v>
      </c>
      <c r="AY309">
        <v>9</v>
      </c>
      <c r="AZ309">
        <v>9</v>
      </c>
      <c r="BA309">
        <v>0</v>
      </c>
      <c r="BB309" t="s">
        <v>1109</v>
      </c>
    </row>
    <row r="310" spans="1:54" x14ac:dyDescent="0.25">
      <c r="A310" t="s">
        <v>217</v>
      </c>
      <c r="B310" t="s">
        <v>128</v>
      </c>
      <c r="C310" s="1">
        <v>45737</v>
      </c>
      <c r="D310">
        <v>7.58</v>
      </c>
      <c r="E310">
        <v>0</v>
      </c>
      <c r="F310">
        <v>11</v>
      </c>
      <c r="G310">
        <v>45737.145648148151</v>
      </c>
      <c r="H310">
        <v>45737.516701388886</v>
      </c>
      <c r="I310" t="s">
        <v>144</v>
      </c>
      <c r="J310" t="s">
        <v>983</v>
      </c>
      <c r="K310" t="s">
        <v>984</v>
      </c>
      <c r="L310" t="s">
        <v>2079</v>
      </c>
      <c r="M310" t="s">
        <v>1108</v>
      </c>
      <c r="N310">
        <v>45729.473101851851</v>
      </c>
      <c r="O310">
        <v>45737.145833333336</v>
      </c>
      <c r="P310">
        <v>45737.145648148151</v>
      </c>
      <c r="Q310">
        <v>45737.520833333336</v>
      </c>
      <c r="R310">
        <v>45737.522557870368</v>
      </c>
      <c r="S310" t="s">
        <v>984</v>
      </c>
      <c r="T310" t="s">
        <v>986</v>
      </c>
      <c r="U310">
        <v>9.0500000000000007</v>
      </c>
      <c r="V310">
        <v>9</v>
      </c>
      <c r="W310">
        <v>162.22999999999999</v>
      </c>
      <c r="X310">
        <v>133.61000000000001</v>
      </c>
      <c r="Y310">
        <v>96.92</v>
      </c>
      <c r="Z310">
        <v>5.64</v>
      </c>
      <c r="AA310">
        <v>1.65</v>
      </c>
      <c r="AB310" t="s">
        <v>984</v>
      </c>
      <c r="AC310">
        <v>0</v>
      </c>
      <c r="AD310">
        <v>0</v>
      </c>
      <c r="AE310">
        <v>0</v>
      </c>
      <c r="AF310">
        <v>0</v>
      </c>
      <c r="AG310" t="s">
        <v>984</v>
      </c>
      <c r="AH310" t="s">
        <v>1101</v>
      </c>
      <c r="AI310" t="s">
        <v>1101</v>
      </c>
      <c r="AJ310" t="s">
        <v>988</v>
      </c>
      <c r="AK310" t="s">
        <v>989</v>
      </c>
      <c r="AL310" t="s">
        <v>990</v>
      </c>
      <c r="AM310">
        <v>0</v>
      </c>
      <c r="AN310">
        <v>1</v>
      </c>
      <c r="AO310">
        <v>0</v>
      </c>
      <c r="AP310">
        <v>0</v>
      </c>
      <c r="AQ310">
        <v>0</v>
      </c>
      <c r="AR310">
        <v>10</v>
      </c>
      <c r="AS310">
        <v>0</v>
      </c>
      <c r="AT310">
        <v>7.58</v>
      </c>
      <c r="AU310">
        <v>0</v>
      </c>
      <c r="AV310">
        <v>0</v>
      </c>
      <c r="AW310">
        <v>0</v>
      </c>
      <c r="AX310">
        <v>1</v>
      </c>
      <c r="AY310">
        <v>9</v>
      </c>
      <c r="AZ310">
        <v>9</v>
      </c>
      <c r="BA310">
        <v>0</v>
      </c>
      <c r="BB310" t="s">
        <v>1109</v>
      </c>
    </row>
    <row r="311" spans="1:54" x14ac:dyDescent="0.25">
      <c r="A311" t="s">
        <v>223</v>
      </c>
      <c r="B311" t="s">
        <v>128</v>
      </c>
      <c r="C311" s="1">
        <v>45734</v>
      </c>
      <c r="D311">
        <v>5.67</v>
      </c>
      <c r="E311">
        <v>0</v>
      </c>
      <c r="F311">
        <v>11</v>
      </c>
      <c r="G311">
        <v>45734.330254629633</v>
      </c>
      <c r="H311">
        <v>45734.707812499997</v>
      </c>
      <c r="I311" t="s">
        <v>191</v>
      </c>
      <c r="J311" t="s">
        <v>983</v>
      </c>
      <c r="K311" t="s">
        <v>1110</v>
      </c>
      <c r="L311" t="s">
        <v>2080</v>
      </c>
      <c r="M311" t="s">
        <v>1111</v>
      </c>
      <c r="N311">
        <v>45726.548171296294</v>
      </c>
      <c r="O311">
        <v>45734.333333333336</v>
      </c>
      <c r="P311">
        <v>45734.330254629633</v>
      </c>
      <c r="Q311">
        <v>45734.708333333336</v>
      </c>
      <c r="R311">
        <v>45734.710115740738</v>
      </c>
      <c r="S311" t="s">
        <v>984</v>
      </c>
      <c r="T311" t="s">
        <v>986</v>
      </c>
      <c r="U311">
        <v>9.1199999999999992</v>
      </c>
      <c r="V311">
        <v>9</v>
      </c>
      <c r="W311">
        <v>173.6</v>
      </c>
      <c r="X311">
        <v>96.49</v>
      </c>
      <c r="Y311">
        <v>112.25</v>
      </c>
      <c r="Z311">
        <v>5.8</v>
      </c>
      <c r="AA311">
        <v>0</v>
      </c>
      <c r="AB311" t="s">
        <v>984</v>
      </c>
      <c r="AC311">
        <v>0</v>
      </c>
      <c r="AD311">
        <v>0</v>
      </c>
      <c r="AE311">
        <v>0</v>
      </c>
      <c r="AF311">
        <v>0</v>
      </c>
      <c r="AG311" t="s">
        <v>984</v>
      </c>
      <c r="AH311" t="s">
        <v>1112</v>
      </c>
      <c r="AI311" t="s">
        <v>1112</v>
      </c>
      <c r="AJ311" t="s">
        <v>988</v>
      </c>
      <c r="AK311" t="s">
        <v>989</v>
      </c>
      <c r="AL311" t="s">
        <v>990</v>
      </c>
      <c r="AM311">
        <v>0</v>
      </c>
      <c r="AN311">
        <v>1</v>
      </c>
      <c r="AO311">
        <v>0</v>
      </c>
      <c r="AP311">
        <v>0</v>
      </c>
      <c r="AQ311">
        <v>0</v>
      </c>
      <c r="AR311">
        <v>10</v>
      </c>
      <c r="AS311">
        <v>0</v>
      </c>
      <c r="AT311">
        <v>5.67</v>
      </c>
      <c r="AU311">
        <v>0</v>
      </c>
      <c r="AV311">
        <v>0</v>
      </c>
      <c r="AW311">
        <v>0</v>
      </c>
      <c r="AX311">
        <v>1</v>
      </c>
      <c r="AY311">
        <v>9</v>
      </c>
      <c r="AZ311">
        <v>9</v>
      </c>
      <c r="BA311">
        <v>0</v>
      </c>
      <c r="BB311" t="s">
        <v>223</v>
      </c>
    </row>
    <row r="312" spans="1:54" x14ac:dyDescent="0.25">
      <c r="A312" t="s">
        <v>223</v>
      </c>
      <c r="B312" t="s">
        <v>128</v>
      </c>
      <c r="C312" s="1">
        <v>45735</v>
      </c>
      <c r="D312">
        <v>8.7899999999999991</v>
      </c>
      <c r="E312">
        <v>0</v>
      </c>
      <c r="F312">
        <v>12</v>
      </c>
      <c r="G312">
        <v>45735.331469907411</v>
      </c>
      <c r="H312">
        <v>45735.710011574076</v>
      </c>
      <c r="I312" t="s">
        <v>191</v>
      </c>
      <c r="J312" t="s">
        <v>983</v>
      </c>
      <c r="K312" t="s">
        <v>1110</v>
      </c>
      <c r="L312" t="s">
        <v>2081</v>
      </c>
      <c r="M312" t="s">
        <v>1111</v>
      </c>
      <c r="N312">
        <v>45727.463171296295</v>
      </c>
      <c r="O312">
        <v>45735.333333333336</v>
      </c>
      <c r="P312">
        <v>45735.33148148148</v>
      </c>
      <c r="Q312">
        <v>45735.708333333336</v>
      </c>
      <c r="R312">
        <v>45735.710011574076</v>
      </c>
      <c r="S312" t="s">
        <v>984</v>
      </c>
      <c r="T312" t="s">
        <v>986</v>
      </c>
      <c r="U312">
        <v>9.08</v>
      </c>
      <c r="V312">
        <v>9</v>
      </c>
      <c r="W312">
        <v>276.38</v>
      </c>
      <c r="X312">
        <v>271.33</v>
      </c>
      <c r="Y312">
        <v>110.16</v>
      </c>
      <c r="Z312">
        <v>4.88</v>
      </c>
      <c r="AA312">
        <v>32.950000000000003</v>
      </c>
      <c r="AB312" t="s">
        <v>984</v>
      </c>
      <c r="AC312">
        <v>0</v>
      </c>
      <c r="AD312">
        <v>0</v>
      </c>
      <c r="AE312">
        <v>0</v>
      </c>
      <c r="AF312">
        <v>0</v>
      </c>
      <c r="AG312" t="s">
        <v>984</v>
      </c>
      <c r="AH312" t="s">
        <v>1112</v>
      </c>
      <c r="AI312" t="s">
        <v>1112</v>
      </c>
      <c r="AJ312" t="s">
        <v>988</v>
      </c>
      <c r="AK312" t="s">
        <v>989</v>
      </c>
      <c r="AL312" t="s">
        <v>990</v>
      </c>
      <c r="AM312">
        <v>0</v>
      </c>
      <c r="AN312">
        <v>2</v>
      </c>
      <c r="AO312">
        <v>0</v>
      </c>
      <c r="AP312">
        <v>0</v>
      </c>
      <c r="AQ312">
        <v>0</v>
      </c>
      <c r="AR312">
        <v>10</v>
      </c>
      <c r="AS312">
        <v>0</v>
      </c>
      <c r="AT312">
        <v>8.7899999999999991</v>
      </c>
      <c r="AU312">
        <v>0</v>
      </c>
      <c r="AV312">
        <v>0</v>
      </c>
      <c r="AW312">
        <v>0</v>
      </c>
      <c r="AX312">
        <v>1</v>
      </c>
      <c r="AY312">
        <v>9</v>
      </c>
      <c r="AZ312">
        <v>9</v>
      </c>
      <c r="BA312">
        <v>0</v>
      </c>
      <c r="BB312" t="s">
        <v>223</v>
      </c>
    </row>
    <row r="313" spans="1:54" x14ac:dyDescent="0.25">
      <c r="A313" t="s">
        <v>223</v>
      </c>
      <c r="B313" t="s">
        <v>128</v>
      </c>
      <c r="C313" s="1">
        <v>45736</v>
      </c>
      <c r="D313">
        <v>7.38</v>
      </c>
      <c r="E313">
        <v>0</v>
      </c>
      <c r="F313">
        <v>9</v>
      </c>
      <c r="G313">
        <v>45736.331759259258</v>
      </c>
      <c r="H313">
        <v>45736.700254629628</v>
      </c>
      <c r="I313" t="s">
        <v>191</v>
      </c>
      <c r="J313" t="s">
        <v>983</v>
      </c>
      <c r="K313" t="s">
        <v>1110</v>
      </c>
      <c r="L313" t="s">
        <v>2082</v>
      </c>
      <c r="M313" t="s">
        <v>1111</v>
      </c>
      <c r="N313">
        <v>45727.426493055558</v>
      </c>
      <c r="O313">
        <v>45736.333333333336</v>
      </c>
      <c r="P313">
        <v>45736.331759259258</v>
      </c>
      <c r="Q313">
        <v>45736.708333333336</v>
      </c>
      <c r="R313">
        <v>45736.70988425926</v>
      </c>
      <c r="S313" t="s">
        <v>984</v>
      </c>
      <c r="T313" t="s">
        <v>986</v>
      </c>
      <c r="U313">
        <v>9.08</v>
      </c>
      <c r="V313">
        <v>9</v>
      </c>
      <c r="W313">
        <v>271.24</v>
      </c>
      <c r="X313">
        <v>220.33</v>
      </c>
      <c r="Y313">
        <v>163.05000000000001</v>
      </c>
      <c r="Z313">
        <v>6.5</v>
      </c>
      <c r="AA313">
        <v>0</v>
      </c>
      <c r="AB313" t="s">
        <v>984</v>
      </c>
      <c r="AC313">
        <v>0</v>
      </c>
      <c r="AD313">
        <v>0</v>
      </c>
      <c r="AE313">
        <v>0</v>
      </c>
      <c r="AF313">
        <v>0</v>
      </c>
      <c r="AG313" t="s">
        <v>984</v>
      </c>
      <c r="AH313" t="s">
        <v>1112</v>
      </c>
      <c r="AI313" t="s">
        <v>1112</v>
      </c>
      <c r="AJ313" t="s">
        <v>988</v>
      </c>
      <c r="AK313" t="s">
        <v>989</v>
      </c>
      <c r="AL313" t="s">
        <v>990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9</v>
      </c>
      <c r="AS313">
        <v>0</v>
      </c>
      <c r="AT313">
        <v>7.38</v>
      </c>
      <c r="AU313">
        <v>0</v>
      </c>
      <c r="AV313">
        <v>0</v>
      </c>
      <c r="AW313">
        <v>0</v>
      </c>
      <c r="AX313">
        <v>1</v>
      </c>
      <c r="AY313">
        <v>9</v>
      </c>
      <c r="AZ313">
        <v>9</v>
      </c>
      <c r="BA313">
        <v>0</v>
      </c>
      <c r="BB313" t="s">
        <v>223</v>
      </c>
    </row>
    <row r="314" spans="1:54" x14ac:dyDescent="0.25">
      <c r="A314" t="s">
        <v>223</v>
      </c>
      <c r="B314" t="s">
        <v>128</v>
      </c>
      <c r="C314" s="1">
        <v>45737</v>
      </c>
      <c r="D314">
        <v>7.6</v>
      </c>
      <c r="E314">
        <v>0</v>
      </c>
      <c r="F314">
        <v>11</v>
      </c>
      <c r="G314">
        <v>45737.331111111111</v>
      </c>
      <c r="H314">
        <v>45737.705995370372</v>
      </c>
      <c r="I314" t="s">
        <v>191</v>
      </c>
      <c r="J314" t="s">
        <v>983</v>
      </c>
      <c r="K314" t="s">
        <v>1110</v>
      </c>
      <c r="L314" t="s">
        <v>2083</v>
      </c>
      <c r="M314" t="s">
        <v>1111</v>
      </c>
      <c r="N314">
        <v>45729.473645833335</v>
      </c>
      <c r="O314">
        <v>45737.333333333336</v>
      </c>
      <c r="P314">
        <v>45737.331122685187</v>
      </c>
      <c r="Q314">
        <v>45737.708333333336</v>
      </c>
      <c r="R314">
        <v>45737.705995370372</v>
      </c>
      <c r="S314" t="s">
        <v>984</v>
      </c>
      <c r="T314" t="s">
        <v>986</v>
      </c>
      <c r="U314">
        <v>9</v>
      </c>
      <c r="V314">
        <v>9</v>
      </c>
      <c r="W314">
        <v>281.20999999999998</v>
      </c>
      <c r="X314">
        <v>223.46</v>
      </c>
      <c r="Y314">
        <v>171.32</v>
      </c>
      <c r="Z314">
        <v>5.62</v>
      </c>
      <c r="AA314">
        <v>36.799999999999997</v>
      </c>
      <c r="AB314" t="s">
        <v>984</v>
      </c>
      <c r="AC314">
        <v>0</v>
      </c>
      <c r="AD314">
        <v>0</v>
      </c>
      <c r="AE314">
        <v>0</v>
      </c>
      <c r="AF314">
        <v>0</v>
      </c>
      <c r="AG314" t="s">
        <v>984</v>
      </c>
      <c r="AH314" t="s">
        <v>1112</v>
      </c>
      <c r="AI314" t="s">
        <v>1112</v>
      </c>
      <c r="AJ314" t="s">
        <v>988</v>
      </c>
      <c r="AK314" t="s">
        <v>989</v>
      </c>
      <c r="AL314" t="s">
        <v>990</v>
      </c>
      <c r="AM314">
        <v>0</v>
      </c>
      <c r="AN314">
        <v>1</v>
      </c>
      <c r="AO314">
        <v>0</v>
      </c>
      <c r="AP314">
        <v>0</v>
      </c>
      <c r="AQ314">
        <v>0</v>
      </c>
      <c r="AR314">
        <v>10</v>
      </c>
      <c r="AS314">
        <v>0</v>
      </c>
      <c r="AT314">
        <v>7.6</v>
      </c>
      <c r="AU314">
        <v>0</v>
      </c>
      <c r="AV314">
        <v>0</v>
      </c>
      <c r="AW314">
        <v>0</v>
      </c>
      <c r="AX314">
        <v>1</v>
      </c>
      <c r="AY314">
        <v>9</v>
      </c>
      <c r="AZ314">
        <v>9</v>
      </c>
      <c r="BA314">
        <v>0</v>
      </c>
      <c r="BB314" t="s">
        <v>223</v>
      </c>
    </row>
    <row r="315" spans="1:54" x14ac:dyDescent="0.25">
      <c r="A315" t="s">
        <v>223</v>
      </c>
      <c r="B315" t="s">
        <v>128</v>
      </c>
      <c r="C315" s="1">
        <v>45738</v>
      </c>
      <c r="D315">
        <v>5.68</v>
      </c>
      <c r="E315">
        <v>0</v>
      </c>
      <c r="F315">
        <v>8</v>
      </c>
      <c r="G315">
        <v>45738.37300925926</v>
      </c>
      <c r="H315">
        <v>45738.668634259258</v>
      </c>
      <c r="I315" t="s">
        <v>191</v>
      </c>
      <c r="J315" t="s">
        <v>983</v>
      </c>
      <c r="K315" t="s">
        <v>1110</v>
      </c>
      <c r="L315" t="s">
        <v>2084</v>
      </c>
      <c r="M315" t="s">
        <v>1111</v>
      </c>
      <c r="N315">
        <v>45730.463425925926</v>
      </c>
      <c r="O315">
        <v>45738.375</v>
      </c>
      <c r="P315">
        <v>45738.37300925926</v>
      </c>
      <c r="Q315">
        <v>45738.708333333336</v>
      </c>
      <c r="R315">
        <v>45738.668668981481</v>
      </c>
      <c r="S315" t="s">
        <v>984</v>
      </c>
      <c r="T315" t="s">
        <v>986</v>
      </c>
      <c r="U315">
        <v>7.1</v>
      </c>
      <c r="V315">
        <v>8</v>
      </c>
      <c r="W315">
        <v>214.18</v>
      </c>
      <c r="X315">
        <v>155.07</v>
      </c>
      <c r="Y315">
        <v>108.2</v>
      </c>
      <c r="Z315">
        <v>4.68</v>
      </c>
      <c r="AA315">
        <v>21.03</v>
      </c>
      <c r="AB315" t="s">
        <v>984</v>
      </c>
      <c r="AC315">
        <v>0</v>
      </c>
      <c r="AD315">
        <v>0</v>
      </c>
      <c r="AE315">
        <v>0</v>
      </c>
      <c r="AF315">
        <v>0</v>
      </c>
      <c r="AG315" t="s">
        <v>984</v>
      </c>
      <c r="AH315" t="s">
        <v>1112</v>
      </c>
      <c r="AI315" t="s">
        <v>1112</v>
      </c>
      <c r="AJ315" t="s">
        <v>988</v>
      </c>
      <c r="AK315" t="s">
        <v>989</v>
      </c>
      <c r="AL315" t="s">
        <v>990</v>
      </c>
      <c r="AM315">
        <v>0</v>
      </c>
      <c r="AN315">
        <v>3</v>
      </c>
      <c r="AO315">
        <v>0</v>
      </c>
      <c r="AP315">
        <v>0</v>
      </c>
      <c r="AQ315">
        <v>0</v>
      </c>
      <c r="AR315">
        <v>5</v>
      </c>
      <c r="AS315">
        <v>0</v>
      </c>
      <c r="AT315">
        <v>5.68</v>
      </c>
      <c r="AU315">
        <v>0</v>
      </c>
      <c r="AV315">
        <v>0</v>
      </c>
      <c r="AW315">
        <v>0</v>
      </c>
      <c r="AX315">
        <v>1</v>
      </c>
      <c r="AY315">
        <v>7.1</v>
      </c>
      <c r="AZ315">
        <v>7.1</v>
      </c>
      <c r="BA315">
        <v>0</v>
      </c>
      <c r="BB315" t="s">
        <v>223</v>
      </c>
    </row>
    <row r="316" spans="1:54" x14ac:dyDescent="0.25">
      <c r="A316" t="s">
        <v>286</v>
      </c>
      <c r="B316" t="s">
        <v>128</v>
      </c>
      <c r="C316" s="1">
        <v>45733</v>
      </c>
      <c r="D316">
        <v>6.97</v>
      </c>
      <c r="E316">
        <v>0</v>
      </c>
      <c r="F316">
        <v>11</v>
      </c>
      <c r="G316">
        <v>45733.14340277778</v>
      </c>
      <c r="H316">
        <v>45733.518206018518</v>
      </c>
      <c r="I316" t="s">
        <v>156</v>
      </c>
      <c r="J316" t="s">
        <v>983</v>
      </c>
      <c r="K316" t="s">
        <v>984</v>
      </c>
      <c r="L316" t="s">
        <v>2085</v>
      </c>
      <c r="M316" t="s">
        <v>997</v>
      </c>
      <c r="N316">
        <v>45726.390717592592</v>
      </c>
      <c r="O316">
        <v>45733.145833333336</v>
      </c>
      <c r="P316">
        <v>45733.14340277778</v>
      </c>
      <c r="Q316">
        <v>45733.520833333336</v>
      </c>
      <c r="R316">
        <v>45733.522280092591</v>
      </c>
      <c r="S316" t="s">
        <v>984</v>
      </c>
      <c r="T316" t="s">
        <v>986</v>
      </c>
      <c r="U316">
        <v>9.09</v>
      </c>
      <c r="V316">
        <v>9</v>
      </c>
      <c r="W316">
        <v>165.6</v>
      </c>
      <c r="X316">
        <v>127.51</v>
      </c>
      <c r="Y316">
        <v>86.07</v>
      </c>
      <c r="Z316">
        <v>5.47</v>
      </c>
      <c r="AA316">
        <v>0</v>
      </c>
      <c r="AB316" t="s">
        <v>984</v>
      </c>
      <c r="AC316">
        <v>0</v>
      </c>
      <c r="AD316">
        <v>0</v>
      </c>
      <c r="AE316">
        <v>0</v>
      </c>
      <c r="AF316">
        <v>0</v>
      </c>
      <c r="AG316" t="s">
        <v>984</v>
      </c>
      <c r="AH316" t="s">
        <v>1075</v>
      </c>
      <c r="AI316" t="s">
        <v>1075</v>
      </c>
      <c r="AJ316" t="s">
        <v>988</v>
      </c>
      <c r="AK316" t="s">
        <v>989</v>
      </c>
      <c r="AL316" t="s">
        <v>990</v>
      </c>
      <c r="AM316">
        <v>0</v>
      </c>
      <c r="AN316">
        <v>1</v>
      </c>
      <c r="AO316">
        <v>0</v>
      </c>
      <c r="AP316">
        <v>0</v>
      </c>
      <c r="AQ316">
        <v>0</v>
      </c>
      <c r="AR316">
        <v>10</v>
      </c>
      <c r="AS316">
        <v>0</v>
      </c>
      <c r="AT316">
        <v>6.97</v>
      </c>
      <c r="AU316">
        <v>0</v>
      </c>
      <c r="AV316">
        <v>0</v>
      </c>
      <c r="AW316">
        <v>0</v>
      </c>
      <c r="AX316">
        <v>1</v>
      </c>
      <c r="AY316">
        <v>9</v>
      </c>
      <c r="AZ316">
        <v>9</v>
      </c>
      <c r="BA316">
        <v>0</v>
      </c>
      <c r="BB316" t="s">
        <v>1113</v>
      </c>
    </row>
    <row r="317" spans="1:54" x14ac:dyDescent="0.25">
      <c r="A317" t="s">
        <v>286</v>
      </c>
      <c r="B317" t="s">
        <v>128</v>
      </c>
      <c r="C317" s="1">
        <v>45734</v>
      </c>
      <c r="D317">
        <v>7.19</v>
      </c>
      <c r="E317">
        <v>0</v>
      </c>
      <c r="F317">
        <v>10</v>
      </c>
      <c r="G317">
        <v>45734.145370370374</v>
      </c>
      <c r="H317">
        <v>45734.517094907409</v>
      </c>
      <c r="I317" t="s">
        <v>156</v>
      </c>
      <c r="J317" t="s">
        <v>983</v>
      </c>
      <c r="K317" t="s">
        <v>984</v>
      </c>
      <c r="L317" t="s">
        <v>2086</v>
      </c>
      <c r="M317" t="s">
        <v>997</v>
      </c>
      <c r="N317">
        <v>45726.548090277778</v>
      </c>
      <c r="O317">
        <v>45734.145833333336</v>
      </c>
      <c r="P317">
        <v>45734.145370370374</v>
      </c>
      <c r="Q317">
        <v>45734.520833333336</v>
      </c>
      <c r="R317">
        <v>45734.522268518522</v>
      </c>
      <c r="S317" t="s">
        <v>984</v>
      </c>
      <c r="T317" t="s">
        <v>986</v>
      </c>
      <c r="U317">
        <v>9.0500000000000007</v>
      </c>
      <c r="V317">
        <v>9</v>
      </c>
      <c r="W317">
        <v>149.49</v>
      </c>
      <c r="X317">
        <v>139.78</v>
      </c>
      <c r="Y317">
        <v>64.91</v>
      </c>
      <c r="Z317">
        <v>4.93</v>
      </c>
      <c r="AA317">
        <v>0</v>
      </c>
      <c r="AB317" t="s">
        <v>984</v>
      </c>
      <c r="AC317">
        <v>0</v>
      </c>
      <c r="AD317">
        <v>0</v>
      </c>
      <c r="AE317">
        <v>0</v>
      </c>
      <c r="AF317">
        <v>0</v>
      </c>
      <c r="AG317" t="s">
        <v>984</v>
      </c>
      <c r="AH317" t="s">
        <v>1075</v>
      </c>
      <c r="AI317" t="s">
        <v>1075</v>
      </c>
      <c r="AJ317" t="s">
        <v>988</v>
      </c>
      <c r="AK317" t="s">
        <v>989</v>
      </c>
      <c r="AL317" t="s">
        <v>990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10</v>
      </c>
      <c r="AS317">
        <v>0</v>
      </c>
      <c r="AT317">
        <v>7.19</v>
      </c>
      <c r="AU317">
        <v>0</v>
      </c>
      <c r="AV317">
        <v>0</v>
      </c>
      <c r="AW317">
        <v>0</v>
      </c>
      <c r="AX317">
        <v>1</v>
      </c>
      <c r="AY317">
        <v>9</v>
      </c>
      <c r="AZ317">
        <v>9</v>
      </c>
      <c r="BA317">
        <v>0</v>
      </c>
      <c r="BB317" t="s">
        <v>1113</v>
      </c>
    </row>
    <row r="318" spans="1:54" x14ac:dyDescent="0.25">
      <c r="A318" t="s">
        <v>286</v>
      </c>
      <c r="B318" t="s">
        <v>128</v>
      </c>
      <c r="C318" s="1">
        <v>45735</v>
      </c>
      <c r="D318">
        <v>7.71</v>
      </c>
      <c r="E318">
        <v>0</v>
      </c>
      <c r="F318">
        <v>9</v>
      </c>
      <c r="G318">
        <v>45735.144675925927</v>
      </c>
      <c r="H318">
        <v>45735.520937499998</v>
      </c>
      <c r="I318" t="s">
        <v>156</v>
      </c>
      <c r="J318" t="s">
        <v>983</v>
      </c>
      <c r="K318" t="s">
        <v>984</v>
      </c>
      <c r="L318" t="s">
        <v>2087</v>
      </c>
      <c r="M318" t="s">
        <v>997</v>
      </c>
      <c r="N318">
        <v>45727.463171296295</v>
      </c>
      <c r="O318">
        <v>45735.145833333336</v>
      </c>
      <c r="P318">
        <v>45735.144675925927</v>
      </c>
      <c r="Q318">
        <v>45735.520833333336</v>
      </c>
      <c r="R318">
        <v>45735.520983796298</v>
      </c>
      <c r="S318" t="s">
        <v>984</v>
      </c>
      <c r="T318" t="s">
        <v>986</v>
      </c>
      <c r="U318">
        <v>9.0299999999999994</v>
      </c>
      <c r="V318">
        <v>9</v>
      </c>
      <c r="W318">
        <v>154.03</v>
      </c>
      <c r="X318">
        <v>130.91</v>
      </c>
      <c r="Y318">
        <v>51.57</v>
      </c>
      <c r="Z318">
        <v>4.5599999999999996</v>
      </c>
      <c r="AA318">
        <v>0</v>
      </c>
      <c r="AB318" t="s">
        <v>984</v>
      </c>
      <c r="AC318">
        <v>0</v>
      </c>
      <c r="AD318">
        <v>0</v>
      </c>
      <c r="AE318">
        <v>0</v>
      </c>
      <c r="AF318">
        <v>0</v>
      </c>
      <c r="AG318" t="s">
        <v>984</v>
      </c>
      <c r="AH318" t="s">
        <v>1075</v>
      </c>
      <c r="AI318" t="s">
        <v>1075</v>
      </c>
      <c r="AJ318" t="s">
        <v>988</v>
      </c>
      <c r="AK318" t="s">
        <v>989</v>
      </c>
      <c r="AL318" t="s">
        <v>990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9</v>
      </c>
      <c r="AS318">
        <v>0</v>
      </c>
      <c r="AT318">
        <v>7.71</v>
      </c>
      <c r="AU318">
        <v>0</v>
      </c>
      <c r="AV318">
        <v>0</v>
      </c>
      <c r="AW318">
        <v>0</v>
      </c>
      <c r="AX318">
        <v>1</v>
      </c>
      <c r="AY318">
        <v>9</v>
      </c>
      <c r="AZ318">
        <v>9</v>
      </c>
      <c r="BA318">
        <v>0</v>
      </c>
      <c r="BB318" t="s">
        <v>1113</v>
      </c>
    </row>
    <row r="319" spans="1:54" x14ac:dyDescent="0.25">
      <c r="A319" t="s">
        <v>286</v>
      </c>
      <c r="B319" t="s">
        <v>128</v>
      </c>
      <c r="C319" s="1">
        <v>45736</v>
      </c>
      <c r="D319">
        <v>7.1</v>
      </c>
      <c r="E319">
        <v>0</v>
      </c>
      <c r="F319">
        <v>9</v>
      </c>
      <c r="G319">
        <v>45736.145358796297</v>
      </c>
      <c r="H319">
        <v>45736.521261574075</v>
      </c>
      <c r="I319" t="s">
        <v>156</v>
      </c>
      <c r="J319" t="s">
        <v>983</v>
      </c>
      <c r="K319" t="s">
        <v>984</v>
      </c>
      <c r="L319" t="s">
        <v>2088</v>
      </c>
      <c r="M319" t="s">
        <v>997</v>
      </c>
      <c r="N319">
        <v>45727.426423611112</v>
      </c>
      <c r="O319">
        <v>45736.145833333336</v>
      </c>
      <c r="P319">
        <v>45736.145358796297</v>
      </c>
      <c r="Q319">
        <v>45736.520833333336</v>
      </c>
      <c r="R319">
        <v>45736.521273148152</v>
      </c>
      <c r="S319" t="s">
        <v>984</v>
      </c>
      <c r="T319" t="s">
        <v>986</v>
      </c>
      <c r="U319">
        <v>9.02</v>
      </c>
      <c r="V319">
        <v>9</v>
      </c>
      <c r="W319">
        <v>108.89</v>
      </c>
      <c r="X319">
        <v>97.2</v>
      </c>
      <c r="Y319">
        <v>51.67</v>
      </c>
      <c r="Z319">
        <v>6.24</v>
      </c>
      <c r="AA319">
        <v>0</v>
      </c>
      <c r="AB319" t="s">
        <v>984</v>
      </c>
      <c r="AC319">
        <v>0</v>
      </c>
      <c r="AD319">
        <v>0</v>
      </c>
      <c r="AE319">
        <v>0</v>
      </c>
      <c r="AF319">
        <v>0</v>
      </c>
      <c r="AG319" t="s">
        <v>984</v>
      </c>
      <c r="AH319" t="s">
        <v>1075</v>
      </c>
      <c r="AI319" t="s">
        <v>1075</v>
      </c>
      <c r="AJ319" t="s">
        <v>988</v>
      </c>
      <c r="AK319" t="s">
        <v>989</v>
      </c>
      <c r="AL319" t="s">
        <v>990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9</v>
      </c>
      <c r="AS319">
        <v>0</v>
      </c>
      <c r="AT319">
        <v>7.1</v>
      </c>
      <c r="AU319">
        <v>0</v>
      </c>
      <c r="AV319">
        <v>0</v>
      </c>
      <c r="AW319">
        <v>0</v>
      </c>
      <c r="AX319">
        <v>1</v>
      </c>
      <c r="AY319">
        <v>9</v>
      </c>
      <c r="AZ319">
        <v>9</v>
      </c>
      <c r="BA319">
        <v>0</v>
      </c>
      <c r="BB319" t="s">
        <v>1113</v>
      </c>
    </row>
    <row r="320" spans="1:54" x14ac:dyDescent="0.25">
      <c r="A320" t="s">
        <v>286</v>
      </c>
      <c r="B320" t="s">
        <v>128</v>
      </c>
      <c r="C320" s="1">
        <v>45737</v>
      </c>
      <c r="D320">
        <v>6.63</v>
      </c>
      <c r="E320">
        <v>0</v>
      </c>
      <c r="F320">
        <v>12</v>
      </c>
      <c r="G320">
        <v>45737.144537037035</v>
      </c>
      <c r="H320">
        <v>45737.521087962959</v>
      </c>
      <c r="I320" t="s">
        <v>156</v>
      </c>
      <c r="J320" t="s">
        <v>983</v>
      </c>
      <c r="K320" t="s">
        <v>984</v>
      </c>
      <c r="L320" t="s">
        <v>2089</v>
      </c>
      <c r="M320" t="s">
        <v>997</v>
      </c>
      <c r="N320">
        <v>45729.473113425927</v>
      </c>
      <c r="O320">
        <v>45737.145833333336</v>
      </c>
      <c r="P320">
        <v>45737.144537037035</v>
      </c>
      <c r="Q320">
        <v>45737.520833333336</v>
      </c>
      <c r="R320">
        <v>45737.522534722222</v>
      </c>
      <c r="S320" t="s">
        <v>984</v>
      </c>
      <c r="T320" t="s">
        <v>986</v>
      </c>
      <c r="U320">
        <v>9.07</v>
      </c>
      <c r="V320">
        <v>9</v>
      </c>
      <c r="W320">
        <v>160.28</v>
      </c>
      <c r="X320">
        <v>113.37</v>
      </c>
      <c r="Y320">
        <v>102.87</v>
      </c>
      <c r="Z320">
        <v>5.83</v>
      </c>
      <c r="AA320">
        <v>0</v>
      </c>
      <c r="AB320" t="s">
        <v>1134</v>
      </c>
      <c r="AC320">
        <v>0</v>
      </c>
      <c r="AD320">
        <v>0</v>
      </c>
      <c r="AE320">
        <v>0</v>
      </c>
      <c r="AF320">
        <v>0</v>
      </c>
      <c r="AG320" t="s">
        <v>984</v>
      </c>
      <c r="AH320" t="s">
        <v>1075</v>
      </c>
      <c r="AI320" t="s">
        <v>1075</v>
      </c>
      <c r="AJ320" t="s">
        <v>988</v>
      </c>
      <c r="AK320" t="s">
        <v>989</v>
      </c>
      <c r="AL320" t="s">
        <v>990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12</v>
      </c>
      <c r="AS320">
        <v>0</v>
      </c>
      <c r="AT320">
        <v>6.63</v>
      </c>
      <c r="AU320">
        <v>0</v>
      </c>
      <c r="AV320">
        <v>0</v>
      </c>
      <c r="AW320">
        <v>0</v>
      </c>
      <c r="AX320">
        <v>1</v>
      </c>
      <c r="AY320">
        <v>9</v>
      </c>
      <c r="AZ320">
        <v>9</v>
      </c>
      <c r="BA320">
        <v>0</v>
      </c>
      <c r="BB320" t="s">
        <v>1113</v>
      </c>
    </row>
    <row r="321" spans="1:59" x14ac:dyDescent="0.25">
      <c r="A321" t="s">
        <v>281</v>
      </c>
      <c r="B321" t="s">
        <v>128</v>
      </c>
      <c r="C321" s="1">
        <v>45738</v>
      </c>
      <c r="D321">
        <v>7.04</v>
      </c>
      <c r="E321">
        <v>0</v>
      </c>
      <c r="F321">
        <v>10</v>
      </c>
      <c r="G321">
        <v>45738.20040509259</v>
      </c>
      <c r="H321">
        <v>45738.532685185186</v>
      </c>
      <c r="I321" t="s">
        <v>142</v>
      </c>
      <c r="J321" t="s">
        <v>983</v>
      </c>
      <c r="K321" t="s">
        <v>984</v>
      </c>
      <c r="L321" t="s">
        <v>2090</v>
      </c>
      <c r="M321" t="s">
        <v>1042</v>
      </c>
      <c r="N321">
        <v>45730.463310185187</v>
      </c>
      <c r="O321">
        <v>45738.197916666664</v>
      </c>
      <c r="P321">
        <v>45738.20040509259</v>
      </c>
      <c r="Q321">
        <v>45738.53125</v>
      </c>
      <c r="R321">
        <v>45738.532696759263</v>
      </c>
      <c r="S321" t="s">
        <v>984</v>
      </c>
      <c r="T321" t="s">
        <v>986</v>
      </c>
      <c r="U321">
        <v>7.98</v>
      </c>
      <c r="V321">
        <v>8</v>
      </c>
      <c r="W321">
        <v>261.83999999999997</v>
      </c>
      <c r="X321">
        <v>224.32</v>
      </c>
      <c r="Y321">
        <v>161.27000000000001</v>
      </c>
      <c r="Z321">
        <v>5.34</v>
      </c>
      <c r="AA321">
        <v>0</v>
      </c>
      <c r="AB321" t="s">
        <v>984</v>
      </c>
      <c r="AC321">
        <v>0</v>
      </c>
      <c r="AD321">
        <v>0</v>
      </c>
      <c r="AE321">
        <v>0</v>
      </c>
      <c r="AF321">
        <v>0</v>
      </c>
      <c r="AG321" t="s">
        <v>984</v>
      </c>
      <c r="AH321" t="s">
        <v>1093</v>
      </c>
      <c r="AI321" t="s">
        <v>1093</v>
      </c>
      <c r="AJ321" t="s">
        <v>988</v>
      </c>
      <c r="AK321" t="s">
        <v>989</v>
      </c>
      <c r="AL321" t="s">
        <v>990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10</v>
      </c>
      <c r="AS321">
        <v>0</v>
      </c>
      <c r="AT321">
        <v>7.04</v>
      </c>
      <c r="AU321">
        <v>0</v>
      </c>
      <c r="AV321">
        <v>0</v>
      </c>
      <c r="AW321">
        <v>0</v>
      </c>
      <c r="AX321">
        <v>1</v>
      </c>
      <c r="AY321">
        <v>7.98</v>
      </c>
      <c r="AZ321">
        <v>7.98</v>
      </c>
      <c r="BA321">
        <v>0</v>
      </c>
      <c r="BB321" t="s">
        <v>1116</v>
      </c>
    </row>
    <row r="322" spans="1:59" x14ac:dyDescent="0.25">
      <c r="A322" t="s">
        <v>147</v>
      </c>
      <c r="B322" t="s">
        <v>128</v>
      </c>
      <c r="C322" s="1">
        <v>45733</v>
      </c>
      <c r="D322">
        <v>6.54</v>
      </c>
      <c r="E322">
        <v>0</v>
      </c>
      <c r="F322">
        <v>7</v>
      </c>
      <c r="G322">
        <v>45733.143750000003</v>
      </c>
      <c r="H322">
        <v>45733.522291666668</v>
      </c>
      <c r="I322" t="s">
        <v>148</v>
      </c>
      <c r="J322" t="s">
        <v>983</v>
      </c>
      <c r="K322" t="s">
        <v>984</v>
      </c>
      <c r="L322" t="s">
        <v>2091</v>
      </c>
      <c r="M322" t="s">
        <v>1117</v>
      </c>
      <c r="N322">
        <v>45733.143599537034</v>
      </c>
      <c r="O322">
        <v>45733.145833333336</v>
      </c>
      <c r="P322">
        <v>45733.143750000003</v>
      </c>
      <c r="Q322">
        <v>45733.520833333336</v>
      </c>
      <c r="R322">
        <v>45733.522291666668</v>
      </c>
      <c r="S322" t="s">
        <v>984</v>
      </c>
      <c r="T322" t="s">
        <v>986</v>
      </c>
      <c r="U322">
        <v>9.09</v>
      </c>
      <c r="V322">
        <v>9</v>
      </c>
      <c r="W322">
        <v>155.94999999999999</v>
      </c>
      <c r="X322">
        <v>140.03</v>
      </c>
      <c r="Y322">
        <v>87.88</v>
      </c>
      <c r="Z322">
        <v>6.89</v>
      </c>
      <c r="AA322">
        <v>0</v>
      </c>
      <c r="AB322" t="s">
        <v>984</v>
      </c>
      <c r="AC322">
        <v>0.51527777777777772</v>
      </c>
      <c r="AD322">
        <v>1</v>
      </c>
      <c r="AE322">
        <v>0.5</v>
      </c>
      <c r="AF322">
        <v>0.41</v>
      </c>
      <c r="AG322" t="s">
        <v>2092</v>
      </c>
      <c r="AH322" t="s">
        <v>1118</v>
      </c>
      <c r="AI322" t="s">
        <v>1118</v>
      </c>
      <c r="AJ322" t="s">
        <v>988</v>
      </c>
      <c r="AK322" t="s">
        <v>989</v>
      </c>
      <c r="AL322" t="s">
        <v>990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7</v>
      </c>
      <c r="AS322">
        <v>0</v>
      </c>
      <c r="AT322">
        <v>6.54</v>
      </c>
      <c r="AU322">
        <v>0</v>
      </c>
      <c r="AV322">
        <v>0</v>
      </c>
      <c r="AW322">
        <v>0</v>
      </c>
      <c r="AX322">
        <v>1</v>
      </c>
      <c r="AY322">
        <v>9</v>
      </c>
      <c r="AZ322">
        <v>8.4847222222222225</v>
      </c>
      <c r="BA322">
        <v>0</v>
      </c>
      <c r="BB322" t="s">
        <v>1119</v>
      </c>
    </row>
    <row r="323" spans="1:59" x14ac:dyDescent="0.25">
      <c r="A323" t="s">
        <v>147</v>
      </c>
      <c r="B323" t="s">
        <v>128</v>
      </c>
      <c r="C323" s="1">
        <v>45734</v>
      </c>
      <c r="D323">
        <v>2.36</v>
      </c>
      <c r="E323">
        <v>0</v>
      </c>
      <c r="F323">
        <v>3</v>
      </c>
      <c r="G323">
        <v>45734.142523148148</v>
      </c>
      <c r="H323">
        <v>45734.379988425928</v>
      </c>
      <c r="I323" t="s">
        <v>148</v>
      </c>
      <c r="J323" t="s">
        <v>983</v>
      </c>
      <c r="K323" t="s">
        <v>984</v>
      </c>
      <c r="L323" t="s">
        <v>2093</v>
      </c>
      <c r="M323" t="s">
        <v>1117</v>
      </c>
      <c r="N323">
        <v>45726.548090277778</v>
      </c>
      <c r="O323">
        <v>45734.145833333336</v>
      </c>
      <c r="P323">
        <v>45734.142523148148</v>
      </c>
      <c r="Q323">
        <v>45734.378472222219</v>
      </c>
      <c r="R323">
        <v>45734.380069444444</v>
      </c>
      <c r="S323" t="s">
        <v>984</v>
      </c>
      <c r="T323" t="s">
        <v>986</v>
      </c>
      <c r="U323">
        <v>5.7</v>
      </c>
      <c r="V323">
        <v>5.58</v>
      </c>
      <c r="W323">
        <v>33.18</v>
      </c>
      <c r="X323">
        <v>14.89</v>
      </c>
      <c r="Y323">
        <v>20.79</v>
      </c>
      <c r="Z323">
        <v>4.42</v>
      </c>
      <c r="AA323">
        <v>70.8</v>
      </c>
      <c r="AB323" t="s">
        <v>984</v>
      </c>
      <c r="AC323">
        <v>0</v>
      </c>
      <c r="AD323">
        <v>0</v>
      </c>
      <c r="AE323">
        <v>0</v>
      </c>
      <c r="AF323">
        <v>0</v>
      </c>
      <c r="AG323" t="s">
        <v>984</v>
      </c>
      <c r="AH323" t="s">
        <v>1118</v>
      </c>
      <c r="AI323" t="s">
        <v>1118</v>
      </c>
      <c r="AJ323" t="s">
        <v>988</v>
      </c>
      <c r="AK323" t="s">
        <v>989</v>
      </c>
      <c r="AL323" t="s">
        <v>990</v>
      </c>
      <c r="AM323">
        <v>0</v>
      </c>
      <c r="AN323">
        <v>1</v>
      </c>
      <c r="AO323">
        <v>0</v>
      </c>
      <c r="AP323">
        <v>0</v>
      </c>
      <c r="AQ323">
        <v>0</v>
      </c>
      <c r="AR323">
        <v>2</v>
      </c>
      <c r="AS323">
        <v>0</v>
      </c>
      <c r="AT323">
        <v>2.36</v>
      </c>
      <c r="AU323">
        <v>0</v>
      </c>
      <c r="AV323">
        <v>0</v>
      </c>
      <c r="AW323">
        <v>0</v>
      </c>
      <c r="AX323">
        <v>1</v>
      </c>
      <c r="AY323">
        <v>5.58</v>
      </c>
      <c r="AZ323">
        <v>5.58</v>
      </c>
      <c r="BA323">
        <v>0</v>
      </c>
      <c r="BB323" t="s">
        <v>1119</v>
      </c>
    </row>
    <row r="324" spans="1:59" x14ac:dyDescent="0.25">
      <c r="A324" t="s">
        <v>147</v>
      </c>
      <c r="B324" t="s">
        <v>128</v>
      </c>
      <c r="C324" s="1">
        <v>45735</v>
      </c>
      <c r="D324">
        <v>7.05</v>
      </c>
      <c r="E324">
        <v>0</v>
      </c>
      <c r="F324">
        <v>11</v>
      </c>
      <c r="G324">
        <v>45735.142430555556</v>
      </c>
      <c r="H324">
        <v>45735.521145833336</v>
      </c>
      <c r="I324" t="s">
        <v>148</v>
      </c>
      <c r="J324" t="s">
        <v>983</v>
      </c>
      <c r="K324" t="s">
        <v>984</v>
      </c>
      <c r="L324" t="s">
        <v>2094</v>
      </c>
      <c r="M324" t="s">
        <v>1117</v>
      </c>
      <c r="N324">
        <v>45727.463171296295</v>
      </c>
      <c r="O324">
        <v>45735.145833333336</v>
      </c>
      <c r="P324">
        <v>45735.142430555556</v>
      </c>
      <c r="Q324">
        <v>45735.520833333336</v>
      </c>
      <c r="R324">
        <v>45735.521168981482</v>
      </c>
      <c r="S324" t="s">
        <v>984</v>
      </c>
      <c r="T324" t="s">
        <v>986</v>
      </c>
      <c r="U324">
        <v>9.09</v>
      </c>
      <c r="V324">
        <v>9</v>
      </c>
      <c r="W324">
        <v>121.32</v>
      </c>
      <c r="X324">
        <v>99.25</v>
      </c>
      <c r="Y324">
        <v>57</v>
      </c>
      <c r="Z324">
        <v>6.76</v>
      </c>
      <c r="AA324">
        <v>2.02</v>
      </c>
      <c r="AB324" t="s">
        <v>984</v>
      </c>
      <c r="AC324">
        <v>0.67361111111111116</v>
      </c>
      <c r="AD324">
        <v>1</v>
      </c>
      <c r="AE324">
        <v>0.66666666666666663</v>
      </c>
      <c r="AF324">
        <v>9.7100000000000009</v>
      </c>
      <c r="AG324" t="s">
        <v>2095</v>
      </c>
      <c r="AH324" t="s">
        <v>1118</v>
      </c>
      <c r="AI324" t="s">
        <v>1118</v>
      </c>
      <c r="AJ324" t="s">
        <v>988</v>
      </c>
      <c r="AK324" t="s">
        <v>989</v>
      </c>
      <c r="AL324" t="s">
        <v>990</v>
      </c>
      <c r="AM324">
        <v>0</v>
      </c>
      <c r="AN324">
        <v>3</v>
      </c>
      <c r="AO324">
        <v>0</v>
      </c>
      <c r="AP324">
        <v>0</v>
      </c>
      <c r="AQ324">
        <v>0</v>
      </c>
      <c r="AR324">
        <v>8</v>
      </c>
      <c r="AS324">
        <v>0</v>
      </c>
      <c r="AT324">
        <v>7.05</v>
      </c>
      <c r="AU324">
        <v>0</v>
      </c>
      <c r="AV324">
        <v>0</v>
      </c>
      <c r="AW324">
        <v>0</v>
      </c>
      <c r="AX324">
        <v>1</v>
      </c>
      <c r="AY324">
        <v>9</v>
      </c>
      <c r="AZ324">
        <v>8.3263888888888893</v>
      </c>
      <c r="BA324">
        <v>0</v>
      </c>
      <c r="BB324" t="s">
        <v>1119</v>
      </c>
    </row>
    <row r="325" spans="1:59" x14ac:dyDescent="0.25">
      <c r="A325" t="s">
        <v>147</v>
      </c>
      <c r="B325" t="s">
        <v>128</v>
      </c>
      <c r="C325" s="1">
        <v>45736</v>
      </c>
      <c r="D325">
        <v>4.03</v>
      </c>
      <c r="E325">
        <v>0</v>
      </c>
      <c r="F325">
        <v>5</v>
      </c>
      <c r="G325">
        <v>45736.142754629633</v>
      </c>
      <c r="H325">
        <v>45736.500625000001</v>
      </c>
      <c r="I325" t="s">
        <v>148</v>
      </c>
      <c r="J325" t="s">
        <v>983</v>
      </c>
      <c r="K325" t="s">
        <v>984</v>
      </c>
      <c r="L325" t="s">
        <v>2096</v>
      </c>
      <c r="M325" t="s">
        <v>1117</v>
      </c>
      <c r="N325">
        <v>45727.426423611112</v>
      </c>
      <c r="O325">
        <v>45736.145833333336</v>
      </c>
      <c r="P325">
        <v>45736.142754629633</v>
      </c>
      <c r="Q325">
        <v>45736.520833333336</v>
      </c>
      <c r="R325">
        <v>45736.52238425926</v>
      </c>
      <c r="S325" t="s">
        <v>984</v>
      </c>
      <c r="T325" t="s">
        <v>986</v>
      </c>
      <c r="U325">
        <v>9.11</v>
      </c>
      <c r="V325">
        <v>9</v>
      </c>
      <c r="W325">
        <v>77.84</v>
      </c>
      <c r="X325">
        <v>70</v>
      </c>
      <c r="Y325">
        <v>17.37</v>
      </c>
      <c r="Z325">
        <v>8.68</v>
      </c>
      <c r="AA325">
        <v>10</v>
      </c>
      <c r="AB325" t="s">
        <v>984</v>
      </c>
      <c r="AC325">
        <v>0.50111111111111106</v>
      </c>
      <c r="AD325">
        <v>1</v>
      </c>
      <c r="AE325">
        <v>0.5</v>
      </c>
      <c r="AF325">
        <v>0</v>
      </c>
      <c r="AG325" t="s">
        <v>2097</v>
      </c>
      <c r="AH325" t="s">
        <v>1118</v>
      </c>
      <c r="AI325" t="s">
        <v>1118</v>
      </c>
      <c r="AJ325" t="s">
        <v>988</v>
      </c>
      <c r="AK325" t="s">
        <v>989</v>
      </c>
      <c r="AL325" t="s">
        <v>990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5</v>
      </c>
      <c r="AS325">
        <v>0</v>
      </c>
      <c r="AT325">
        <v>4.03</v>
      </c>
      <c r="AU325">
        <v>0</v>
      </c>
      <c r="AV325">
        <v>0</v>
      </c>
      <c r="AW325">
        <v>0</v>
      </c>
      <c r="AX325">
        <v>1</v>
      </c>
      <c r="AY325">
        <v>9</v>
      </c>
      <c r="AZ325">
        <v>8.4988888888888887</v>
      </c>
      <c r="BA325">
        <v>0</v>
      </c>
      <c r="BB325" t="s">
        <v>1119</v>
      </c>
    </row>
    <row r="326" spans="1:59" x14ac:dyDescent="0.25">
      <c r="A326" t="s">
        <v>147</v>
      </c>
      <c r="B326" t="s">
        <v>128</v>
      </c>
      <c r="C326" s="1">
        <v>45737</v>
      </c>
      <c r="D326">
        <v>5.78</v>
      </c>
      <c r="E326">
        <v>0</v>
      </c>
      <c r="F326">
        <v>4</v>
      </c>
      <c r="G326">
        <v>45737.142442129632</v>
      </c>
      <c r="H326">
        <v>45737.517905092594</v>
      </c>
      <c r="I326" t="s">
        <v>148</v>
      </c>
      <c r="J326" t="s">
        <v>983</v>
      </c>
      <c r="K326" t="s">
        <v>984</v>
      </c>
      <c r="L326" t="s">
        <v>2098</v>
      </c>
      <c r="M326" t="s">
        <v>1117</v>
      </c>
      <c r="N326">
        <v>45729.473101851851</v>
      </c>
      <c r="O326">
        <v>45737.145833333336</v>
      </c>
      <c r="P326">
        <v>45737.142442129632</v>
      </c>
      <c r="Q326">
        <v>45737.520833333336</v>
      </c>
      <c r="R326">
        <v>45737.51798611111</v>
      </c>
      <c r="S326" t="s">
        <v>984</v>
      </c>
      <c r="T326" t="s">
        <v>986</v>
      </c>
      <c r="U326">
        <v>9.01</v>
      </c>
      <c r="V326">
        <v>9</v>
      </c>
      <c r="W326">
        <v>111.41</v>
      </c>
      <c r="X326">
        <v>82.04</v>
      </c>
      <c r="Y326">
        <v>73.599999999999994</v>
      </c>
      <c r="Z326">
        <v>8.9499999999999993</v>
      </c>
      <c r="AA326">
        <v>37.53</v>
      </c>
      <c r="AB326" t="s">
        <v>2099</v>
      </c>
      <c r="AC326">
        <v>0.50027777777777782</v>
      </c>
      <c r="AD326">
        <v>1</v>
      </c>
      <c r="AE326">
        <v>0.5</v>
      </c>
      <c r="AF326">
        <v>3.66</v>
      </c>
      <c r="AG326" t="s">
        <v>2100</v>
      </c>
      <c r="AH326" t="s">
        <v>1118</v>
      </c>
      <c r="AI326" t="s">
        <v>1118</v>
      </c>
      <c r="AJ326" t="s">
        <v>988</v>
      </c>
      <c r="AK326" t="s">
        <v>989</v>
      </c>
      <c r="AL326" t="s">
        <v>990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4</v>
      </c>
      <c r="AS326">
        <v>0</v>
      </c>
      <c r="AT326">
        <v>5.78</v>
      </c>
      <c r="AU326">
        <v>0</v>
      </c>
      <c r="AV326">
        <v>0</v>
      </c>
      <c r="AW326">
        <v>0</v>
      </c>
      <c r="AX326">
        <v>1</v>
      </c>
      <c r="AY326">
        <v>9</v>
      </c>
      <c r="AZ326">
        <v>8.4997222222222213</v>
      </c>
      <c r="BA326">
        <v>0</v>
      </c>
      <c r="BB326" t="s">
        <v>1119</v>
      </c>
    </row>
    <row r="327" spans="1:59" x14ac:dyDescent="0.25">
      <c r="A327" t="s">
        <v>147</v>
      </c>
      <c r="B327" t="s">
        <v>128</v>
      </c>
      <c r="C327" s="1">
        <v>45738</v>
      </c>
      <c r="D327">
        <v>6.78</v>
      </c>
      <c r="E327">
        <v>0</v>
      </c>
      <c r="F327">
        <v>5</v>
      </c>
      <c r="G327">
        <v>45738.166342592594</v>
      </c>
      <c r="H327">
        <v>45738.496574074074</v>
      </c>
      <c r="I327" t="s">
        <v>148</v>
      </c>
      <c r="J327" t="s">
        <v>983</v>
      </c>
      <c r="K327" t="s">
        <v>984</v>
      </c>
      <c r="L327" t="s">
        <v>2101</v>
      </c>
      <c r="M327" t="s">
        <v>995</v>
      </c>
      <c r="N327">
        <v>45730.463287037041</v>
      </c>
      <c r="O327">
        <v>45738.166666666664</v>
      </c>
      <c r="P327">
        <v>45738.166354166664</v>
      </c>
      <c r="Q327">
        <v>45738.5</v>
      </c>
      <c r="R327">
        <v>45738.49658564815</v>
      </c>
      <c r="S327" t="s">
        <v>984</v>
      </c>
      <c r="T327" t="s">
        <v>986</v>
      </c>
      <c r="U327">
        <v>7.93</v>
      </c>
      <c r="V327">
        <v>8</v>
      </c>
      <c r="W327">
        <v>96.35</v>
      </c>
      <c r="X327">
        <v>71.2</v>
      </c>
      <c r="Y327">
        <v>64.59</v>
      </c>
      <c r="Z327">
        <v>6.1</v>
      </c>
      <c r="AA327">
        <v>0</v>
      </c>
      <c r="AB327" t="s">
        <v>984</v>
      </c>
      <c r="AC327">
        <v>0</v>
      </c>
      <c r="AD327">
        <v>0</v>
      </c>
      <c r="AE327">
        <v>0</v>
      </c>
      <c r="AF327">
        <v>0</v>
      </c>
      <c r="AG327" t="s">
        <v>984</v>
      </c>
      <c r="AH327" t="s">
        <v>1118</v>
      </c>
      <c r="AI327" t="s">
        <v>1118</v>
      </c>
      <c r="AJ327" t="s">
        <v>988</v>
      </c>
      <c r="AK327" t="s">
        <v>989</v>
      </c>
      <c r="AL327" t="s">
        <v>990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5</v>
      </c>
      <c r="AS327">
        <v>0</v>
      </c>
      <c r="AT327">
        <v>6.78</v>
      </c>
      <c r="AU327">
        <v>0</v>
      </c>
      <c r="AV327">
        <v>0</v>
      </c>
      <c r="AW327">
        <v>0</v>
      </c>
      <c r="AX327">
        <v>1</v>
      </c>
      <c r="AY327">
        <v>7.93</v>
      </c>
      <c r="AZ327">
        <v>7.93</v>
      </c>
      <c r="BA327">
        <v>0</v>
      </c>
      <c r="BB327" t="s">
        <v>1119</v>
      </c>
    </row>
    <row r="328" spans="1:59" x14ac:dyDescent="0.25">
      <c r="A328" t="s">
        <v>2102</v>
      </c>
      <c r="B328" t="s">
        <v>128</v>
      </c>
      <c r="C328" s="1">
        <v>45733</v>
      </c>
      <c r="D328">
        <v>6.5</v>
      </c>
      <c r="E328">
        <v>0</v>
      </c>
      <c r="F328">
        <v>7</v>
      </c>
      <c r="G328">
        <v>45733.581099537034</v>
      </c>
      <c r="H328">
        <v>45734.000231481485</v>
      </c>
      <c r="I328" t="s">
        <v>142</v>
      </c>
      <c r="J328" t="s">
        <v>983</v>
      </c>
      <c r="K328" t="s">
        <v>984</v>
      </c>
      <c r="L328" t="s">
        <v>2103</v>
      </c>
      <c r="M328" t="s">
        <v>1000</v>
      </c>
      <c r="N328">
        <v>45726.390798611108</v>
      </c>
      <c r="O328">
        <v>45733.583333333336</v>
      </c>
      <c r="P328">
        <v>45733.581099537034</v>
      </c>
      <c r="Q328">
        <v>45734</v>
      </c>
      <c r="R328">
        <v>45734.000254629631</v>
      </c>
      <c r="S328" t="s">
        <v>984</v>
      </c>
      <c r="T328" t="s">
        <v>986</v>
      </c>
      <c r="U328">
        <v>10.06</v>
      </c>
      <c r="V328">
        <v>10</v>
      </c>
      <c r="W328">
        <v>226.42</v>
      </c>
      <c r="X328">
        <v>162.18</v>
      </c>
      <c r="Y328">
        <v>138.12</v>
      </c>
      <c r="Z328">
        <v>6.44</v>
      </c>
      <c r="AA328">
        <v>49.48</v>
      </c>
      <c r="AB328" t="s">
        <v>2104</v>
      </c>
      <c r="AC328">
        <v>0</v>
      </c>
      <c r="AD328">
        <v>0</v>
      </c>
      <c r="AE328">
        <v>0</v>
      </c>
      <c r="AF328">
        <v>0</v>
      </c>
      <c r="AG328" t="s">
        <v>984</v>
      </c>
      <c r="AH328" t="s">
        <v>1131</v>
      </c>
      <c r="AI328" t="s">
        <v>1131</v>
      </c>
      <c r="AJ328" t="s">
        <v>988</v>
      </c>
      <c r="AK328" t="s">
        <v>989</v>
      </c>
      <c r="AL328" t="s">
        <v>990</v>
      </c>
      <c r="AM328">
        <v>0</v>
      </c>
      <c r="AN328">
        <v>2</v>
      </c>
      <c r="AO328">
        <v>0</v>
      </c>
      <c r="AP328">
        <v>0</v>
      </c>
      <c r="AQ328">
        <v>0</v>
      </c>
      <c r="AR328">
        <v>5</v>
      </c>
      <c r="AS328">
        <v>0</v>
      </c>
      <c r="AT328">
        <v>6.5</v>
      </c>
      <c r="AU328">
        <v>0</v>
      </c>
      <c r="AV328">
        <v>0</v>
      </c>
      <c r="AW328">
        <v>0</v>
      </c>
      <c r="AX328">
        <v>1</v>
      </c>
      <c r="AY328">
        <v>10</v>
      </c>
      <c r="AZ328">
        <v>10</v>
      </c>
      <c r="BA328">
        <v>0</v>
      </c>
      <c r="BB328" t="s">
        <v>2105</v>
      </c>
    </row>
    <row r="329" spans="1:59" x14ac:dyDescent="0.25">
      <c r="A329" t="s">
        <v>2102</v>
      </c>
      <c r="B329" t="s">
        <v>128</v>
      </c>
      <c r="C329" s="1">
        <v>45735</v>
      </c>
      <c r="D329">
        <v>7.83</v>
      </c>
      <c r="E329">
        <v>0</v>
      </c>
      <c r="F329">
        <v>12</v>
      </c>
      <c r="G329">
        <v>45735.298807870371</v>
      </c>
      <c r="H329">
        <v>45735.657152777778</v>
      </c>
      <c r="I329" t="s">
        <v>142</v>
      </c>
      <c r="J329" t="s">
        <v>983</v>
      </c>
      <c r="K329" t="s">
        <v>984</v>
      </c>
      <c r="L329" t="s">
        <v>2106</v>
      </c>
      <c r="M329" t="s">
        <v>1050</v>
      </c>
      <c r="N329">
        <v>45727.463171296295</v>
      </c>
      <c r="O329">
        <v>45735.302083333336</v>
      </c>
      <c r="P329">
        <v>45735.298807870371</v>
      </c>
      <c r="Q329">
        <v>45735.65625</v>
      </c>
      <c r="R329">
        <v>45735.657175925924</v>
      </c>
      <c r="S329" t="s">
        <v>984</v>
      </c>
      <c r="T329" t="s">
        <v>986</v>
      </c>
      <c r="U329">
        <v>8.6</v>
      </c>
      <c r="V329">
        <v>8.5</v>
      </c>
      <c r="W329">
        <v>296.24</v>
      </c>
      <c r="X329">
        <v>256.45999999999998</v>
      </c>
      <c r="Y329">
        <v>106.99</v>
      </c>
      <c r="Z329">
        <v>3.5</v>
      </c>
      <c r="AA329">
        <v>0</v>
      </c>
      <c r="AB329" t="s">
        <v>984</v>
      </c>
      <c r="AC329">
        <v>0</v>
      </c>
      <c r="AD329">
        <v>0</v>
      </c>
      <c r="AE329">
        <v>0</v>
      </c>
      <c r="AF329">
        <v>0</v>
      </c>
      <c r="AG329" t="s">
        <v>984</v>
      </c>
      <c r="AH329" t="s">
        <v>1080</v>
      </c>
      <c r="AI329" t="s">
        <v>1080</v>
      </c>
      <c r="AJ329" t="s">
        <v>988</v>
      </c>
      <c r="AK329" t="s">
        <v>989</v>
      </c>
      <c r="AL329" t="s">
        <v>990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12</v>
      </c>
      <c r="AS329">
        <v>0</v>
      </c>
      <c r="AT329">
        <v>7.83</v>
      </c>
      <c r="AU329">
        <v>0</v>
      </c>
      <c r="AV329">
        <v>0</v>
      </c>
      <c r="AW329">
        <v>0</v>
      </c>
      <c r="AX329">
        <v>1</v>
      </c>
      <c r="AY329">
        <v>8.5</v>
      </c>
      <c r="AZ329">
        <v>8.5</v>
      </c>
      <c r="BA329">
        <v>0</v>
      </c>
      <c r="BB329" t="s">
        <v>2105</v>
      </c>
    </row>
    <row r="330" spans="1:59" x14ac:dyDescent="0.25">
      <c r="A330" t="s">
        <v>2102</v>
      </c>
      <c r="B330" t="s">
        <v>128</v>
      </c>
      <c r="C330" s="1">
        <v>45737</v>
      </c>
      <c r="D330">
        <v>2.11</v>
      </c>
      <c r="E330">
        <v>0</v>
      </c>
      <c r="F330">
        <v>2</v>
      </c>
      <c r="G330">
        <v>45737.618993055556</v>
      </c>
      <c r="H330">
        <v>45737.772337962961</v>
      </c>
      <c r="I330" t="s">
        <v>142</v>
      </c>
      <c r="J330" t="s">
        <v>983</v>
      </c>
      <c r="K330" t="s">
        <v>984</v>
      </c>
      <c r="L330" t="s">
        <v>2107</v>
      </c>
      <c r="M330" t="s">
        <v>1696</v>
      </c>
      <c r="N330">
        <v>45736.702002314814</v>
      </c>
      <c r="O330">
        <v>45737.604166666664</v>
      </c>
      <c r="P330">
        <v>45737.618993055556</v>
      </c>
      <c r="Q330">
        <v>45737.770833333336</v>
      </c>
      <c r="R330">
        <v>45737.772337962961</v>
      </c>
      <c r="S330" t="s">
        <v>984</v>
      </c>
      <c r="T330" t="s">
        <v>986</v>
      </c>
      <c r="U330">
        <v>3.68</v>
      </c>
      <c r="V330">
        <v>4</v>
      </c>
      <c r="W330">
        <v>130.96</v>
      </c>
      <c r="X330">
        <v>75.5</v>
      </c>
      <c r="Y330">
        <v>71.02</v>
      </c>
      <c r="Z330">
        <v>2.19</v>
      </c>
      <c r="AA330">
        <v>0</v>
      </c>
      <c r="AB330" t="s">
        <v>984</v>
      </c>
      <c r="AC330">
        <v>0</v>
      </c>
      <c r="AD330">
        <v>0</v>
      </c>
      <c r="AE330">
        <v>0</v>
      </c>
      <c r="AF330">
        <v>0</v>
      </c>
      <c r="AG330" t="s">
        <v>984</v>
      </c>
      <c r="AH330" t="s">
        <v>1093</v>
      </c>
      <c r="AI330" t="s">
        <v>1093</v>
      </c>
      <c r="AJ330" t="s">
        <v>988</v>
      </c>
      <c r="AK330" t="s">
        <v>989</v>
      </c>
      <c r="AL330" t="s">
        <v>990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2</v>
      </c>
      <c r="AS330">
        <v>0</v>
      </c>
      <c r="AT330">
        <v>2.11</v>
      </c>
      <c r="AU330">
        <v>0</v>
      </c>
      <c r="AV330">
        <v>0</v>
      </c>
      <c r="AW330">
        <v>0</v>
      </c>
      <c r="AX330">
        <v>1</v>
      </c>
      <c r="AY330">
        <v>3.68</v>
      </c>
      <c r="AZ330">
        <v>3.68</v>
      </c>
      <c r="BA330">
        <v>0</v>
      </c>
      <c r="BB330" t="s">
        <v>2105</v>
      </c>
    </row>
    <row r="331" spans="1:59" x14ac:dyDescent="0.25">
      <c r="A331" t="s">
        <v>1368</v>
      </c>
      <c r="B331" t="s">
        <v>128</v>
      </c>
      <c r="C331" s="1">
        <v>45734</v>
      </c>
      <c r="D331">
        <v>9.24</v>
      </c>
      <c r="E331">
        <v>0</v>
      </c>
      <c r="F331">
        <v>17</v>
      </c>
      <c r="G331">
        <v>45734.248530092591</v>
      </c>
      <c r="H331">
        <v>45734.684062499997</v>
      </c>
      <c r="I331" t="s">
        <v>1720</v>
      </c>
      <c r="J331" t="s">
        <v>983</v>
      </c>
      <c r="K331" t="s">
        <v>984</v>
      </c>
      <c r="L331" t="s">
        <v>2108</v>
      </c>
      <c r="M331" t="s">
        <v>1015</v>
      </c>
      <c r="N331">
        <v>45726.548136574071</v>
      </c>
      <c r="O331">
        <v>45734.25</v>
      </c>
      <c r="P331">
        <v>45734.248530092591</v>
      </c>
      <c r="Q331">
        <v>45734.6875</v>
      </c>
      <c r="R331">
        <v>45734.688981481479</v>
      </c>
      <c r="S331" t="s">
        <v>984</v>
      </c>
      <c r="T331" t="s">
        <v>986</v>
      </c>
      <c r="U331">
        <v>10.57</v>
      </c>
      <c r="V331">
        <v>10.5</v>
      </c>
      <c r="W331">
        <v>199.46</v>
      </c>
      <c r="X331">
        <v>173.44</v>
      </c>
      <c r="Y331">
        <v>93.04</v>
      </c>
      <c r="Z331">
        <v>5.17</v>
      </c>
      <c r="AA331">
        <v>0</v>
      </c>
      <c r="AB331" t="s">
        <v>984</v>
      </c>
      <c r="AC331">
        <v>0</v>
      </c>
      <c r="AD331">
        <v>0</v>
      </c>
      <c r="AE331">
        <v>0</v>
      </c>
      <c r="AF331">
        <v>0</v>
      </c>
      <c r="AG331" t="s">
        <v>984</v>
      </c>
      <c r="AH331" t="s">
        <v>1421</v>
      </c>
      <c r="AI331" t="s">
        <v>1421</v>
      </c>
      <c r="AJ331" t="s">
        <v>988</v>
      </c>
      <c r="AK331" t="s">
        <v>989</v>
      </c>
      <c r="AL331" t="s">
        <v>990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17</v>
      </c>
      <c r="AS331">
        <v>0</v>
      </c>
      <c r="AT331">
        <v>9.24</v>
      </c>
      <c r="AU331">
        <v>0</v>
      </c>
      <c r="AV331">
        <v>0</v>
      </c>
      <c r="AW331">
        <v>0</v>
      </c>
      <c r="AX331">
        <v>1</v>
      </c>
      <c r="AY331">
        <v>10.5</v>
      </c>
      <c r="AZ331">
        <v>10.5</v>
      </c>
      <c r="BA331">
        <v>0</v>
      </c>
      <c r="BB331" t="s">
        <v>1420</v>
      </c>
    </row>
    <row r="332" spans="1:59" x14ac:dyDescent="0.25">
      <c r="A332" t="s">
        <v>1368</v>
      </c>
      <c r="B332" t="s">
        <v>128</v>
      </c>
      <c r="C332" s="1">
        <v>45735</v>
      </c>
      <c r="D332">
        <v>9.7899999999999991</v>
      </c>
      <c r="E332">
        <v>0</v>
      </c>
      <c r="F332">
        <v>15</v>
      </c>
      <c r="G332">
        <v>45735.250648148147</v>
      </c>
      <c r="H332">
        <v>45735.684930555559</v>
      </c>
      <c r="I332" t="s">
        <v>1720</v>
      </c>
      <c r="J332" t="s">
        <v>983</v>
      </c>
      <c r="K332" t="s">
        <v>984</v>
      </c>
      <c r="L332" t="s">
        <v>2109</v>
      </c>
      <c r="M332" t="s">
        <v>1015</v>
      </c>
      <c r="N332">
        <v>45727.463171296295</v>
      </c>
      <c r="O332">
        <v>45735.25</v>
      </c>
      <c r="P332">
        <v>45735.250648148147</v>
      </c>
      <c r="Q332">
        <v>45735.6875</v>
      </c>
      <c r="R332">
        <v>45735.684942129628</v>
      </c>
      <c r="S332" t="s">
        <v>984</v>
      </c>
      <c r="T332" t="s">
        <v>986</v>
      </c>
      <c r="U332">
        <v>10.42</v>
      </c>
      <c r="V332">
        <v>10.5</v>
      </c>
      <c r="W332">
        <v>220.66</v>
      </c>
      <c r="X332">
        <v>207.37</v>
      </c>
      <c r="Y332">
        <v>97.81</v>
      </c>
      <c r="Z332">
        <v>5.24</v>
      </c>
      <c r="AA332">
        <v>0</v>
      </c>
      <c r="AB332" t="s">
        <v>984</v>
      </c>
      <c r="AC332">
        <v>0</v>
      </c>
      <c r="AD332">
        <v>0</v>
      </c>
      <c r="AE332">
        <v>0</v>
      </c>
      <c r="AF332">
        <v>0</v>
      </c>
      <c r="AG332" t="s">
        <v>984</v>
      </c>
      <c r="AH332" t="s">
        <v>1421</v>
      </c>
      <c r="AI332" t="s">
        <v>1421</v>
      </c>
      <c r="AJ332" t="s">
        <v>988</v>
      </c>
      <c r="AK332" t="s">
        <v>989</v>
      </c>
      <c r="AL332" t="s">
        <v>990</v>
      </c>
      <c r="AM332">
        <v>0</v>
      </c>
      <c r="AN332">
        <v>2</v>
      </c>
      <c r="AO332">
        <v>0</v>
      </c>
      <c r="AP332">
        <v>0</v>
      </c>
      <c r="AQ332">
        <v>0</v>
      </c>
      <c r="AR332">
        <v>13</v>
      </c>
      <c r="AS332">
        <v>0</v>
      </c>
      <c r="AT332">
        <v>9.7899999999999991</v>
      </c>
      <c r="AU332">
        <v>0</v>
      </c>
      <c r="AV332">
        <v>0</v>
      </c>
      <c r="AW332">
        <v>0</v>
      </c>
      <c r="AX332">
        <v>1</v>
      </c>
      <c r="AY332">
        <v>10.42</v>
      </c>
      <c r="AZ332">
        <v>10.42</v>
      </c>
      <c r="BA332">
        <v>0</v>
      </c>
      <c r="BB332" t="s">
        <v>1420</v>
      </c>
    </row>
    <row r="333" spans="1:59" x14ac:dyDescent="0.25">
      <c r="A333" t="s">
        <v>1368</v>
      </c>
      <c r="B333" t="s">
        <v>128</v>
      </c>
      <c r="C333" s="1">
        <v>45736</v>
      </c>
      <c r="D333">
        <v>9.4499999999999993</v>
      </c>
      <c r="E333">
        <v>0</v>
      </c>
      <c r="F333">
        <v>12</v>
      </c>
      <c r="G333">
        <v>45736.225925925923</v>
      </c>
      <c r="H333">
        <v>45736.668310185189</v>
      </c>
      <c r="I333" t="s">
        <v>1720</v>
      </c>
      <c r="J333" t="s">
        <v>983</v>
      </c>
      <c r="K333" t="s">
        <v>984</v>
      </c>
      <c r="L333" t="s">
        <v>2110</v>
      </c>
      <c r="M333" t="s">
        <v>1015</v>
      </c>
      <c r="N333">
        <v>45727.426446759258</v>
      </c>
      <c r="O333">
        <v>45736.229166666664</v>
      </c>
      <c r="P333">
        <v>45736.225925925923</v>
      </c>
      <c r="Q333">
        <v>45736.666666666664</v>
      </c>
      <c r="R333">
        <v>45736.668321759258</v>
      </c>
      <c r="S333" t="s">
        <v>984</v>
      </c>
      <c r="T333" t="s">
        <v>986</v>
      </c>
      <c r="U333">
        <v>10.62</v>
      </c>
      <c r="V333">
        <v>10.5</v>
      </c>
      <c r="W333">
        <v>202.33</v>
      </c>
      <c r="X333">
        <v>172.94</v>
      </c>
      <c r="Y333">
        <v>75.08</v>
      </c>
      <c r="Z333">
        <v>5.51</v>
      </c>
      <c r="AA333">
        <v>0</v>
      </c>
      <c r="AB333" t="s">
        <v>984</v>
      </c>
      <c r="AC333">
        <v>0</v>
      </c>
      <c r="AD333">
        <v>0</v>
      </c>
      <c r="AE333">
        <v>0</v>
      </c>
      <c r="AF333">
        <v>0</v>
      </c>
      <c r="AG333" t="s">
        <v>984</v>
      </c>
      <c r="AH333" t="s">
        <v>1421</v>
      </c>
      <c r="AI333" t="s">
        <v>1421</v>
      </c>
      <c r="AJ333" t="s">
        <v>988</v>
      </c>
      <c r="AK333" t="s">
        <v>989</v>
      </c>
      <c r="AL333" t="s">
        <v>990</v>
      </c>
      <c r="AM333">
        <v>0</v>
      </c>
      <c r="AN333">
        <v>1</v>
      </c>
      <c r="AO333">
        <v>0</v>
      </c>
      <c r="AP333">
        <v>0</v>
      </c>
      <c r="AQ333">
        <v>0</v>
      </c>
      <c r="AR333">
        <v>11</v>
      </c>
      <c r="AS333">
        <v>0</v>
      </c>
      <c r="AT333">
        <v>9.4499999999999993</v>
      </c>
      <c r="AU333">
        <v>0</v>
      </c>
      <c r="AV333">
        <v>0</v>
      </c>
      <c r="AW333">
        <v>0</v>
      </c>
      <c r="AX333">
        <v>1</v>
      </c>
      <c r="AY333">
        <v>10.5</v>
      </c>
      <c r="AZ333">
        <v>10.5</v>
      </c>
      <c r="BA333">
        <v>0</v>
      </c>
      <c r="BB333" t="s">
        <v>1420</v>
      </c>
    </row>
    <row r="334" spans="1:59" x14ac:dyDescent="0.25">
      <c r="A334" t="s">
        <v>1368</v>
      </c>
      <c r="B334" t="s">
        <v>128</v>
      </c>
      <c r="C334" s="1">
        <v>45737</v>
      </c>
      <c r="D334">
        <v>7.65</v>
      </c>
      <c r="E334">
        <v>0</v>
      </c>
      <c r="F334">
        <v>11</v>
      </c>
      <c r="G334">
        <v>45737.228796296295</v>
      </c>
      <c r="H334">
        <v>45737.582604166666</v>
      </c>
      <c r="I334" t="s">
        <v>1720</v>
      </c>
      <c r="J334" t="s">
        <v>983</v>
      </c>
      <c r="K334" t="s">
        <v>984</v>
      </c>
      <c r="L334" t="s">
        <v>2111</v>
      </c>
      <c r="M334" t="s">
        <v>1015</v>
      </c>
      <c r="N334">
        <v>45729.473333333335</v>
      </c>
      <c r="O334">
        <v>45737.229166666664</v>
      </c>
      <c r="P334">
        <v>45737.228796296295</v>
      </c>
      <c r="Q334">
        <v>45737.583333333336</v>
      </c>
      <c r="R334">
        <v>45737.582638888889</v>
      </c>
      <c r="S334" t="s">
        <v>984</v>
      </c>
      <c r="T334" t="s">
        <v>986</v>
      </c>
      <c r="U334">
        <v>8.49</v>
      </c>
      <c r="V334">
        <v>8.5</v>
      </c>
      <c r="W334">
        <v>152.27000000000001</v>
      </c>
      <c r="X334">
        <v>143.28</v>
      </c>
      <c r="Y334">
        <v>33.99</v>
      </c>
      <c r="Z334">
        <v>3.71</v>
      </c>
      <c r="AA334">
        <v>0</v>
      </c>
      <c r="AB334" t="s">
        <v>984</v>
      </c>
      <c r="AC334">
        <v>0</v>
      </c>
      <c r="AD334">
        <v>0</v>
      </c>
      <c r="AE334">
        <v>0</v>
      </c>
      <c r="AF334">
        <v>0</v>
      </c>
      <c r="AG334" t="s">
        <v>984</v>
      </c>
      <c r="AH334" t="s">
        <v>1421</v>
      </c>
      <c r="AI334" t="s">
        <v>1421</v>
      </c>
      <c r="AJ334" t="s">
        <v>988</v>
      </c>
      <c r="AK334" t="s">
        <v>989</v>
      </c>
      <c r="AL334" t="s">
        <v>990</v>
      </c>
      <c r="AM334">
        <v>0</v>
      </c>
      <c r="AN334">
        <v>4</v>
      </c>
      <c r="AO334">
        <v>0</v>
      </c>
      <c r="AP334">
        <v>0</v>
      </c>
      <c r="AQ334">
        <v>0</v>
      </c>
      <c r="AR334">
        <v>7</v>
      </c>
      <c r="AS334">
        <v>0</v>
      </c>
      <c r="AT334">
        <v>7.65</v>
      </c>
      <c r="AU334">
        <v>0</v>
      </c>
      <c r="AV334">
        <v>0</v>
      </c>
      <c r="AW334">
        <v>0</v>
      </c>
      <c r="AX334">
        <v>1</v>
      </c>
      <c r="AY334">
        <v>8.49</v>
      </c>
      <c r="AZ334">
        <v>8.49</v>
      </c>
      <c r="BA334">
        <v>0</v>
      </c>
      <c r="BB334" t="s">
        <v>1420</v>
      </c>
    </row>
    <row r="335" spans="1:59" x14ac:dyDescent="0.25">
      <c r="A335" t="s">
        <v>1368</v>
      </c>
      <c r="B335" t="s">
        <v>128</v>
      </c>
      <c r="C335" s="1">
        <v>45738</v>
      </c>
      <c r="D335">
        <v>6.53</v>
      </c>
      <c r="E335">
        <v>0</v>
      </c>
      <c r="F335">
        <v>6</v>
      </c>
      <c r="G335">
        <v>45738.236504629633</v>
      </c>
      <c r="H335">
        <v>45738.540150462963</v>
      </c>
      <c r="I335" t="s">
        <v>1720</v>
      </c>
      <c r="J335" t="s">
        <v>983</v>
      </c>
      <c r="K335" t="s">
        <v>984</v>
      </c>
      <c r="L335" t="s">
        <v>2112</v>
      </c>
      <c r="M335" t="s">
        <v>984</v>
      </c>
      <c r="N335">
        <v>45738.229861111111</v>
      </c>
      <c r="O335">
        <v>45738.239583333336</v>
      </c>
      <c r="P335">
        <v>45738.236516203702</v>
      </c>
      <c r="Q335">
        <v>45738.541666666664</v>
      </c>
      <c r="R335">
        <v>45738.543113425927</v>
      </c>
      <c r="S335" t="s">
        <v>984</v>
      </c>
      <c r="T335" t="s">
        <v>986</v>
      </c>
      <c r="U335">
        <v>7.36</v>
      </c>
      <c r="V335">
        <v>7.25</v>
      </c>
      <c r="W335">
        <v>132.43</v>
      </c>
      <c r="X335">
        <v>115.32</v>
      </c>
      <c r="Y335">
        <v>67.14</v>
      </c>
      <c r="Z335">
        <v>4.79</v>
      </c>
      <c r="AA335">
        <v>9.9700000000000006</v>
      </c>
      <c r="AB335" t="s">
        <v>984</v>
      </c>
      <c r="AC335">
        <v>0</v>
      </c>
      <c r="AD335">
        <v>0</v>
      </c>
      <c r="AE335">
        <v>0</v>
      </c>
      <c r="AF335">
        <v>0</v>
      </c>
      <c r="AG335" t="s">
        <v>984</v>
      </c>
      <c r="AH335" t="s">
        <v>1421</v>
      </c>
      <c r="AI335" t="s">
        <v>1421</v>
      </c>
      <c r="AJ335" t="s">
        <v>988</v>
      </c>
      <c r="AK335" t="s">
        <v>989</v>
      </c>
      <c r="AL335" t="s">
        <v>990</v>
      </c>
      <c r="AM335">
        <v>0</v>
      </c>
      <c r="AN335">
        <v>1</v>
      </c>
      <c r="AO335">
        <v>0</v>
      </c>
      <c r="AP335">
        <v>0</v>
      </c>
      <c r="AQ335">
        <v>0</v>
      </c>
      <c r="AR335">
        <v>5</v>
      </c>
      <c r="AS335">
        <v>0</v>
      </c>
      <c r="AT335">
        <v>6.53</v>
      </c>
      <c r="AU335">
        <v>0</v>
      </c>
      <c r="AV335">
        <v>0</v>
      </c>
      <c r="AW335">
        <v>0</v>
      </c>
      <c r="AX335">
        <v>1</v>
      </c>
      <c r="AY335">
        <v>7.25</v>
      </c>
      <c r="AZ335">
        <v>7.25</v>
      </c>
      <c r="BA335">
        <v>0</v>
      </c>
      <c r="BB335" t="s">
        <v>1420</v>
      </c>
    </row>
    <row r="336" spans="1:59" x14ac:dyDescent="0.25">
      <c r="A336" t="s">
        <v>173</v>
      </c>
      <c r="B336" t="s">
        <v>128</v>
      </c>
      <c r="C336" s="1">
        <v>45733</v>
      </c>
      <c r="D336">
        <v>9.2799999999999994</v>
      </c>
      <c r="E336">
        <v>0</v>
      </c>
      <c r="F336">
        <v>9</v>
      </c>
      <c r="G336">
        <v>45733.225775462961</v>
      </c>
      <c r="H336">
        <v>45733.668113425927</v>
      </c>
      <c r="I336" t="s">
        <v>129</v>
      </c>
      <c r="J336" t="s">
        <v>983</v>
      </c>
      <c r="K336" t="s">
        <v>984</v>
      </c>
      <c r="L336" t="s">
        <v>2113</v>
      </c>
      <c r="M336" t="s">
        <v>1070</v>
      </c>
      <c r="N336">
        <v>45726.390740740739</v>
      </c>
      <c r="O336">
        <v>45733.229166666664</v>
      </c>
      <c r="P336">
        <v>45733.225775462961</v>
      </c>
      <c r="Q336">
        <v>45733.666666666664</v>
      </c>
      <c r="R336">
        <v>45733.668206018519</v>
      </c>
      <c r="S336" t="s">
        <v>984</v>
      </c>
      <c r="T336" t="s">
        <v>986</v>
      </c>
      <c r="U336">
        <v>10.62</v>
      </c>
      <c r="V336">
        <v>10.5</v>
      </c>
      <c r="W336">
        <v>300.19</v>
      </c>
      <c r="X336">
        <v>268.95999999999998</v>
      </c>
      <c r="Y336">
        <v>137.84</v>
      </c>
      <c r="Z336">
        <v>7.22</v>
      </c>
      <c r="AA336">
        <v>0</v>
      </c>
      <c r="AB336" t="s">
        <v>984</v>
      </c>
      <c r="AC336">
        <v>0</v>
      </c>
      <c r="AD336">
        <v>0</v>
      </c>
      <c r="AE336">
        <v>0</v>
      </c>
      <c r="AF336">
        <v>0</v>
      </c>
      <c r="AG336" t="s">
        <v>984</v>
      </c>
      <c r="AH336" t="s">
        <v>1121</v>
      </c>
      <c r="AI336" t="s">
        <v>1121</v>
      </c>
      <c r="AJ336" t="s">
        <v>988</v>
      </c>
      <c r="AK336" t="s">
        <v>989</v>
      </c>
      <c r="AL336" t="s">
        <v>990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9</v>
      </c>
      <c r="AS336">
        <v>0</v>
      </c>
      <c r="AT336">
        <v>9.2799999999999994</v>
      </c>
      <c r="AU336">
        <v>0</v>
      </c>
      <c r="AV336">
        <v>0</v>
      </c>
      <c r="AW336">
        <v>0</v>
      </c>
      <c r="AX336">
        <v>1</v>
      </c>
      <c r="AY336">
        <v>10.5</v>
      </c>
      <c r="AZ336">
        <v>10.5</v>
      </c>
      <c r="BA336">
        <v>0</v>
      </c>
      <c r="BB336" t="s">
        <v>1122</v>
      </c>
      <c r="BC336">
        <v>5</v>
      </c>
      <c r="BD336">
        <v>45</v>
      </c>
      <c r="BE336">
        <v>38.709999999999994</v>
      </c>
      <c r="BF336">
        <v>6.2900000000000009</v>
      </c>
      <c r="BG336">
        <v>4.3011111111111111</v>
      </c>
    </row>
    <row r="337" spans="1:59" x14ac:dyDescent="0.25">
      <c r="A337" t="s">
        <v>173</v>
      </c>
      <c r="B337" t="s">
        <v>128</v>
      </c>
      <c r="C337" s="1">
        <v>45734</v>
      </c>
      <c r="D337">
        <v>7.21</v>
      </c>
      <c r="E337">
        <v>0</v>
      </c>
      <c r="F337">
        <v>12</v>
      </c>
      <c r="G337">
        <v>45734.288437499999</v>
      </c>
      <c r="H337">
        <v>45734.646967592591</v>
      </c>
      <c r="I337" t="s">
        <v>129</v>
      </c>
      <c r="J337" t="s">
        <v>983</v>
      </c>
      <c r="K337" t="s">
        <v>984</v>
      </c>
      <c r="L337" t="s">
        <v>2114</v>
      </c>
      <c r="M337" t="s">
        <v>1056</v>
      </c>
      <c r="N337">
        <v>45726.548159722224</v>
      </c>
      <c r="O337">
        <v>45734.291666666664</v>
      </c>
      <c r="P337">
        <v>45734.288437499999</v>
      </c>
      <c r="Q337">
        <v>45734.645833333336</v>
      </c>
      <c r="R337">
        <v>45734.647002314814</v>
      </c>
      <c r="S337" t="s">
        <v>984</v>
      </c>
      <c r="T337" t="s">
        <v>986</v>
      </c>
      <c r="U337">
        <v>8.61</v>
      </c>
      <c r="V337">
        <v>8.5</v>
      </c>
      <c r="W337">
        <v>322.77999999999997</v>
      </c>
      <c r="X337">
        <v>301.73</v>
      </c>
      <c r="Y337">
        <v>76.38</v>
      </c>
      <c r="Z337">
        <v>3.91</v>
      </c>
      <c r="AA337">
        <v>0</v>
      </c>
      <c r="AB337" t="s">
        <v>984</v>
      </c>
      <c r="AC337">
        <v>0</v>
      </c>
      <c r="AD337">
        <v>0</v>
      </c>
      <c r="AE337">
        <v>0</v>
      </c>
      <c r="AF337">
        <v>0</v>
      </c>
      <c r="AG337" t="s">
        <v>984</v>
      </c>
      <c r="AH337" t="s">
        <v>1121</v>
      </c>
      <c r="AI337" t="s">
        <v>1121</v>
      </c>
      <c r="AJ337" t="s">
        <v>988</v>
      </c>
      <c r="AK337" t="s">
        <v>989</v>
      </c>
      <c r="AL337" t="s">
        <v>990</v>
      </c>
      <c r="AM337">
        <v>0</v>
      </c>
      <c r="AN337">
        <v>1</v>
      </c>
      <c r="AO337">
        <v>0</v>
      </c>
      <c r="AP337">
        <v>0</v>
      </c>
      <c r="AQ337">
        <v>0</v>
      </c>
      <c r="AR337">
        <v>11</v>
      </c>
      <c r="AS337">
        <v>0</v>
      </c>
      <c r="AT337">
        <v>7.21</v>
      </c>
      <c r="AU337">
        <v>0</v>
      </c>
      <c r="AV337">
        <v>0</v>
      </c>
      <c r="AW337">
        <v>0</v>
      </c>
      <c r="AX337">
        <v>1</v>
      </c>
      <c r="AY337">
        <v>8.5</v>
      </c>
      <c r="AZ337">
        <v>8.5</v>
      </c>
      <c r="BA337">
        <v>0</v>
      </c>
      <c r="BB337" t="s">
        <v>1122</v>
      </c>
      <c r="BC337">
        <v>5</v>
      </c>
      <c r="BD337">
        <v>45</v>
      </c>
      <c r="BE337">
        <v>38.709999999999994</v>
      </c>
      <c r="BF337">
        <v>6.2900000000000009</v>
      </c>
      <c r="BG337">
        <v>4.3011111111111111</v>
      </c>
    </row>
    <row r="338" spans="1:59" x14ac:dyDescent="0.25">
      <c r="A338" t="s">
        <v>173</v>
      </c>
      <c r="B338" t="s">
        <v>128</v>
      </c>
      <c r="C338" s="1">
        <v>45735</v>
      </c>
      <c r="D338">
        <v>7.43</v>
      </c>
      <c r="E338">
        <v>0</v>
      </c>
      <c r="F338">
        <v>9</v>
      </c>
      <c r="G338">
        <v>45735.152905092589</v>
      </c>
      <c r="H338">
        <v>45735.532604166663</v>
      </c>
      <c r="I338" t="s">
        <v>129</v>
      </c>
      <c r="J338" t="s">
        <v>983</v>
      </c>
      <c r="K338" t="s">
        <v>984</v>
      </c>
      <c r="L338" t="s">
        <v>2115</v>
      </c>
      <c r="M338" t="s">
        <v>995</v>
      </c>
      <c r="N338">
        <v>45727.463171296295</v>
      </c>
      <c r="O338">
        <v>45735.15625</v>
      </c>
      <c r="P338">
        <v>45735.152905092589</v>
      </c>
      <c r="Q338">
        <v>45735.53125</v>
      </c>
      <c r="R338">
        <v>45735.532708333332</v>
      </c>
      <c r="S338" t="s">
        <v>984</v>
      </c>
      <c r="T338" t="s">
        <v>986</v>
      </c>
      <c r="U338">
        <v>9.1199999999999992</v>
      </c>
      <c r="V338">
        <v>9</v>
      </c>
      <c r="W338">
        <v>223.53</v>
      </c>
      <c r="X338">
        <v>195.24</v>
      </c>
      <c r="Y338">
        <v>100.05</v>
      </c>
      <c r="Z338">
        <v>6.05</v>
      </c>
      <c r="AA338">
        <v>0</v>
      </c>
      <c r="AB338" t="s">
        <v>984</v>
      </c>
      <c r="AC338">
        <v>0</v>
      </c>
      <c r="AD338">
        <v>0</v>
      </c>
      <c r="AE338">
        <v>0</v>
      </c>
      <c r="AF338">
        <v>0</v>
      </c>
      <c r="AG338" t="s">
        <v>984</v>
      </c>
      <c r="AH338" t="s">
        <v>1121</v>
      </c>
      <c r="AI338" t="s">
        <v>1121</v>
      </c>
      <c r="AJ338" t="s">
        <v>988</v>
      </c>
      <c r="AK338" t="s">
        <v>989</v>
      </c>
      <c r="AL338" t="s">
        <v>990</v>
      </c>
      <c r="AM338">
        <v>0</v>
      </c>
      <c r="AN338">
        <v>1</v>
      </c>
      <c r="AO338">
        <v>0</v>
      </c>
      <c r="AP338">
        <v>0</v>
      </c>
      <c r="AQ338">
        <v>0</v>
      </c>
      <c r="AR338">
        <v>8</v>
      </c>
      <c r="AS338">
        <v>0</v>
      </c>
      <c r="AT338">
        <v>7.43</v>
      </c>
      <c r="AU338">
        <v>0</v>
      </c>
      <c r="AV338">
        <v>0</v>
      </c>
      <c r="AW338">
        <v>0</v>
      </c>
      <c r="AX338">
        <v>1</v>
      </c>
      <c r="AY338">
        <v>9</v>
      </c>
      <c r="AZ338">
        <v>9</v>
      </c>
      <c r="BA338">
        <v>0</v>
      </c>
      <c r="BB338" t="s">
        <v>1122</v>
      </c>
      <c r="BC338">
        <v>5</v>
      </c>
      <c r="BD338">
        <v>45</v>
      </c>
      <c r="BE338">
        <v>38.709999999999994</v>
      </c>
      <c r="BF338">
        <v>6.2900000000000009</v>
      </c>
      <c r="BG338">
        <v>4.3011111111111111</v>
      </c>
    </row>
    <row r="339" spans="1:59" x14ac:dyDescent="0.25">
      <c r="A339" t="s">
        <v>173</v>
      </c>
      <c r="B339" t="s">
        <v>128</v>
      </c>
      <c r="C339" s="1">
        <v>45736</v>
      </c>
      <c r="D339">
        <v>7.79</v>
      </c>
      <c r="E339">
        <v>0</v>
      </c>
      <c r="F339">
        <v>11</v>
      </c>
      <c r="G339">
        <v>45736.329988425925</v>
      </c>
      <c r="H339">
        <v>45736.70988425926</v>
      </c>
      <c r="I339" t="s">
        <v>129</v>
      </c>
      <c r="J339" t="s">
        <v>983</v>
      </c>
      <c r="K339" t="s">
        <v>984</v>
      </c>
      <c r="L339" t="s">
        <v>2116</v>
      </c>
      <c r="M339" t="s">
        <v>1076</v>
      </c>
      <c r="N339">
        <v>45727.426493055558</v>
      </c>
      <c r="O339">
        <v>45736.333333333336</v>
      </c>
      <c r="P339">
        <v>45736.33</v>
      </c>
      <c r="Q339">
        <v>45736.708333333336</v>
      </c>
      <c r="R339">
        <v>45736.71</v>
      </c>
      <c r="S339" t="s">
        <v>984</v>
      </c>
      <c r="T339" t="s">
        <v>986</v>
      </c>
      <c r="U339">
        <v>9.1199999999999992</v>
      </c>
      <c r="V339">
        <v>9</v>
      </c>
      <c r="W339">
        <v>290.86</v>
      </c>
      <c r="X339">
        <v>228.5</v>
      </c>
      <c r="Y339">
        <v>141.24</v>
      </c>
      <c r="Z339">
        <v>5.65</v>
      </c>
      <c r="AA339">
        <v>0</v>
      </c>
      <c r="AB339" t="s">
        <v>984</v>
      </c>
      <c r="AC339">
        <v>0</v>
      </c>
      <c r="AD339">
        <v>0</v>
      </c>
      <c r="AE339">
        <v>0</v>
      </c>
      <c r="AF339">
        <v>0</v>
      </c>
      <c r="AG339" t="s">
        <v>984</v>
      </c>
      <c r="AH339" t="s">
        <v>1121</v>
      </c>
      <c r="AI339" t="s">
        <v>1121</v>
      </c>
      <c r="AJ339" t="s">
        <v>988</v>
      </c>
      <c r="AK339" t="s">
        <v>989</v>
      </c>
      <c r="AL339" t="s">
        <v>990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11</v>
      </c>
      <c r="AS339">
        <v>0</v>
      </c>
      <c r="AT339">
        <v>7.79</v>
      </c>
      <c r="AU339">
        <v>0</v>
      </c>
      <c r="AV339">
        <v>0</v>
      </c>
      <c r="AW339">
        <v>0</v>
      </c>
      <c r="AX339">
        <v>1</v>
      </c>
      <c r="AY339">
        <v>9</v>
      </c>
      <c r="AZ339">
        <v>9</v>
      </c>
      <c r="BA339">
        <v>0</v>
      </c>
      <c r="BB339" t="s">
        <v>1122</v>
      </c>
      <c r="BC339">
        <v>5</v>
      </c>
      <c r="BD339">
        <v>45</v>
      </c>
      <c r="BE339">
        <v>38.709999999999994</v>
      </c>
      <c r="BF339">
        <v>6.2900000000000009</v>
      </c>
      <c r="BG339">
        <v>4.3011111111111111</v>
      </c>
    </row>
    <row r="340" spans="1:59" x14ac:dyDescent="0.25">
      <c r="A340" t="s">
        <v>173</v>
      </c>
      <c r="B340" t="s">
        <v>128</v>
      </c>
      <c r="C340" s="1">
        <v>45737</v>
      </c>
      <c r="D340">
        <v>7</v>
      </c>
      <c r="E340">
        <v>0</v>
      </c>
      <c r="F340">
        <v>9</v>
      </c>
      <c r="G340">
        <v>45737.330775462964</v>
      </c>
      <c r="H340">
        <v>45737.709780092591</v>
      </c>
      <c r="I340" t="s">
        <v>129</v>
      </c>
      <c r="J340" t="s">
        <v>983</v>
      </c>
      <c r="K340" t="s">
        <v>984</v>
      </c>
      <c r="L340" t="s">
        <v>2117</v>
      </c>
      <c r="M340" t="s">
        <v>1076</v>
      </c>
      <c r="N340">
        <v>45729.473645833335</v>
      </c>
      <c r="O340">
        <v>45737.333333333336</v>
      </c>
      <c r="P340">
        <v>45737.330775462964</v>
      </c>
      <c r="Q340">
        <v>45737.708333333336</v>
      </c>
      <c r="R340">
        <v>45737.709791666668</v>
      </c>
      <c r="S340" t="s">
        <v>984</v>
      </c>
      <c r="T340" t="s">
        <v>986</v>
      </c>
      <c r="U340">
        <v>9.1</v>
      </c>
      <c r="V340">
        <v>9</v>
      </c>
      <c r="W340">
        <v>251.28</v>
      </c>
      <c r="X340">
        <v>182.49</v>
      </c>
      <c r="Y340">
        <v>167.21</v>
      </c>
      <c r="Z340">
        <v>6.85</v>
      </c>
      <c r="AA340">
        <v>0</v>
      </c>
      <c r="AB340" t="s">
        <v>984</v>
      </c>
      <c r="AC340">
        <v>0</v>
      </c>
      <c r="AD340">
        <v>0</v>
      </c>
      <c r="AE340">
        <v>0</v>
      </c>
      <c r="AF340">
        <v>0</v>
      </c>
      <c r="AG340" t="s">
        <v>984</v>
      </c>
      <c r="AH340" t="s">
        <v>1121</v>
      </c>
      <c r="AI340" t="s">
        <v>1121</v>
      </c>
      <c r="AJ340" t="s">
        <v>988</v>
      </c>
      <c r="AK340" t="s">
        <v>989</v>
      </c>
      <c r="AL340" t="s">
        <v>990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9</v>
      </c>
      <c r="AS340">
        <v>0</v>
      </c>
      <c r="AT340">
        <v>7</v>
      </c>
      <c r="AU340">
        <v>0</v>
      </c>
      <c r="AV340">
        <v>0</v>
      </c>
      <c r="AW340">
        <v>0</v>
      </c>
      <c r="AX340">
        <v>1</v>
      </c>
      <c r="AY340">
        <v>9</v>
      </c>
      <c r="AZ340">
        <v>9</v>
      </c>
      <c r="BA340">
        <v>0</v>
      </c>
      <c r="BB340" t="s">
        <v>1122</v>
      </c>
      <c r="BC340">
        <v>5</v>
      </c>
      <c r="BD340">
        <v>45</v>
      </c>
      <c r="BE340">
        <v>38.709999999999994</v>
      </c>
      <c r="BF340">
        <v>6.2900000000000009</v>
      </c>
      <c r="BG340">
        <v>4.3011111111111111</v>
      </c>
    </row>
    <row r="445" spans="65:67" x14ac:dyDescent="0.25">
      <c r="BM445">
        <f>SUM(BM199:BM444)</f>
        <v>8.889999999999997</v>
      </c>
      <c r="BO445">
        <f>SUM(BO199:BO444)</f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BFFDD-314C-4EAA-B262-F0021F178280}">
  <sheetPr codeName="Sheet17"/>
  <dimension ref="A1:X9"/>
  <sheetViews>
    <sheetView topLeftCell="A7" workbookViewId="0">
      <selection activeCell="F19" sqref="F18:F19"/>
    </sheetView>
  </sheetViews>
  <sheetFormatPr defaultRowHeight="15" x14ac:dyDescent="0.25"/>
  <cols>
    <col min="1" max="1" width="30.5703125" bestFit="1" customWidth="1"/>
    <col min="2" max="2" width="8.5703125" bestFit="1" customWidth="1"/>
    <col min="3" max="3" width="20.85546875" bestFit="1" customWidth="1"/>
    <col min="4" max="4" width="17.140625" bestFit="1" customWidth="1"/>
    <col min="5" max="5" width="15.85546875" bestFit="1" customWidth="1"/>
    <col min="6" max="6" width="31.7109375" bestFit="1" customWidth="1"/>
    <col min="7" max="7" width="25.42578125" bestFit="1" customWidth="1"/>
    <col min="8" max="8" width="15.7109375" bestFit="1" customWidth="1"/>
    <col min="9" max="9" width="28.5703125" bestFit="1" customWidth="1"/>
    <col min="10" max="10" width="38" bestFit="1" customWidth="1"/>
    <col min="11" max="11" width="21.140625" bestFit="1" customWidth="1"/>
    <col min="12" max="14" width="30.85546875" bestFit="1" customWidth="1"/>
    <col min="15" max="15" width="21.85546875" bestFit="1" customWidth="1"/>
    <col min="16" max="16" width="30.7109375" bestFit="1" customWidth="1"/>
    <col min="17" max="17" width="23" bestFit="1" customWidth="1"/>
    <col min="18" max="18" width="22" bestFit="1" customWidth="1"/>
    <col min="19" max="21" width="35.28515625" bestFit="1" customWidth="1"/>
    <col min="22" max="25" width="25.5703125" bestFit="1" customWidth="1"/>
    <col min="26" max="26" width="16.42578125" bestFit="1" customWidth="1"/>
    <col min="27" max="27" width="25.5703125" bestFit="1" customWidth="1"/>
    <col min="28" max="28" width="7.5703125" bestFit="1" customWidth="1"/>
    <col min="29" max="29" width="7.140625" bestFit="1" customWidth="1"/>
    <col min="30" max="30" width="11" bestFit="1" customWidth="1"/>
  </cols>
  <sheetData>
    <row r="1" spans="1:24" x14ac:dyDescent="0.25">
      <c r="A1" t="s">
        <v>46</v>
      </c>
      <c r="B1" t="s">
        <v>3</v>
      </c>
      <c r="C1" t="s">
        <v>62</v>
      </c>
      <c r="D1" t="s">
        <v>51</v>
      </c>
      <c r="E1" t="s">
        <v>87</v>
      </c>
      <c r="F1" t="s">
        <v>179</v>
      </c>
      <c r="G1" t="s">
        <v>180</v>
      </c>
      <c r="H1" t="s">
        <v>90</v>
      </c>
      <c r="I1" t="s">
        <v>1138</v>
      </c>
      <c r="J1" t="s">
        <v>63</v>
      </c>
      <c r="K1" t="s">
        <v>174</v>
      </c>
      <c r="L1" t="s">
        <v>182</v>
      </c>
      <c r="M1" t="s">
        <v>183</v>
      </c>
      <c r="N1" t="s">
        <v>184</v>
      </c>
      <c r="O1" t="s">
        <v>48</v>
      </c>
      <c r="P1" t="s">
        <v>52</v>
      </c>
      <c r="Q1" t="s">
        <v>53</v>
      </c>
      <c r="R1" t="s">
        <v>54</v>
      </c>
      <c r="S1" t="s">
        <v>55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</row>
    <row r="2" spans="1:24" x14ac:dyDescent="0.25">
      <c r="A2" t="s">
        <v>142</v>
      </c>
      <c r="B2" t="s">
        <v>127</v>
      </c>
      <c r="C2">
        <v>329.36433333333332</v>
      </c>
      <c r="D2">
        <v>340</v>
      </c>
      <c r="E2">
        <v>8958.7098999999998</v>
      </c>
      <c r="F2">
        <v>0.96871862745098003</v>
      </c>
      <c r="G2">
        <v>1119.8387</v>
      </c>
      <c r="H2">
        <v>10078.5486</v>
      </c>
      <c r="I2">
        <v>329.36433333333332</v>
      </c>
      <c r="J2">
        <v>359.91000000000008</v>
      </c>
      <c r="K2">
        <v>850</v>
      </c>
      <c r="L2">
        <v>0</v>
      </c>
      <c r="M2">
        <v>1119.8387</v>
      </c>
      <c r="N2">
        <v>0</v>
      </c>
      <c r="O2">
        <v>290.21000000000015</v>
      </c>
      <c r="P2">
        <v>34</v>
      </c>
      <c r="Q2">
        <v>6.8</v>
      </c>
      <c r="R2">
        <v>27.2</v>
      </c>
      <c r="S2">
        <v>0.98</v>
      </c>
      <c r="T2">
        <v>0.96</v>
      </c>
      <c r="U2">
        <v>0.94</v>
      </c>
      <c r="V2">
        <v>0.2</v>
      </c>
      <c r="W2">
        <v>0.1</v>
      </c>
      <c r="X2">
        <v>0.05</v>
      </c>
    </row>
    <row r="3" spans="1:24" x14ac:dyDescent="0.25">
      <c r="A3" t="s">
        <v>142</v>
      </c>
      <c r="B3" t="s">
        <v>128</v>
      </c>
      <c r="C3">
        <v>398.80200000000008</v>
      </c>
      <c r="D3">
        <v>340</v>
      </c>
      <c r="E3">
        <v>10847.4144</v>
      </c>
      <c r="F3">
        <v>1</v>
      </c>
      <c r="G3">
        <v>2711.8535999999999</v>
      </c>
      <c r="H3">
        <v>13559.268</v>
      </c>
      <c r="I3">
        <v>398.80200000000008</v>
      </c>
      <c r="J3">
        <v>416.45000000000016</v>
      </c>
      <c r="K3">
        <v>600</v>
      </c>
      <c r="L3">
        <v>2711.8535999999999</v>
      </c>
      <c r="M3">
        <v>0</v>
      </c>
      <c r="N3">
        <v>0</v>
      </c>
      <c r="O3">
        <v>349.14</v>
      </c>
      <c r="P3">
        <v>34</v>
      </c>
      <c r="Q3">
        <v>6.8</v>
      </c>
      <c r="R3">
        <v>27.2</v>
      </c>
      <c r="S3">
        <v>0.98</v>
      </c>
      <c r="T3">
        <v>0.96</v>
      </c>
      <c r="U3">
        <v>0.94</v>
      </c>
      <c r="V3">
        <v>0.2</v>
      </c>
      <c r="W3">
        <v>0.1</v>
      </c>
      <c r="X3">
        <v>0.05</v>
      </c>
    </row>
    <row r="4" spans="1:24" x14ac:dyDescent="0.25">
      <c r="A4" t="s">
        <v>193</v>
      </c>
      <c r="B4" t="s">
        <v>127</v>
      </c>
      <c r="C4">
        <v>158.89105555555554</v>
      </c>
      <c r="D4">
        <v>160</v>
      </c>
      <c r="E4">
        <v>4321.8366999999998</v>
      </c>
      <c r="F4">
        <v>0.99306909722222203</v>
      </c>
      <c r="G4">
        <v>1080.4592</v>
      </c>
      <c r="H4">
        <v>5402.2959000000001</v>
      </c>
      <c r="I4">
        <v>158.89105555555554</v>
      </c>
      <c r="J4">
        <v>162.4</v>
      </c>
      <c r="K4">
        <v>100</v>
      </c>
      <c r="L4">
        <v>1080.4592</v>
      </c>
      <c r="M4">
        <v>0</v>
      </c>
      <c r="N4">
        <v>0</v>
      </c>
      <c r="O4">
        <v>147.38</v>
      </c>
      <c r="P4">
        <v>34</v>
      </c>
      <c r="Q4">
        <v>6.8</v>
      </c>
      <c r="R4">
        <v>27.2</v>
      </c>
      <c r="S4">
        <v>0.98</v>
      </c>
      <c r="T4">
        <v>0.96</v>
      </c>
      <c r="U4">
        <v>0.94</v>
      </c>
      <c r="V4">
        <v>0.2</v>
      </c>
      <c r="W4">
        <v>0.1</v>
      </c>
      <c r="X4">
        <v>0.05</v>
      </c>
    </row>
    <row r="5" spans="1:24" x14ac:dyDescent="0.25">
      <c r="A5" t="s">
        <v>193</v>
      </c>
      <c r="B5" t="s">
        <v>128</v>
      </c>
      <c r="C5">
        <v>157.19527777777779</v>
      </c>
      <c r="D5">
        <v>160</v>
      </c>
      <c r="E5">
        <v>4275.7115999999996</v>
      </c>
      <c r="F5">
        <v>0.98247048611111099</v>
      </c>
      <c r="G5">
        <v>1068.9278999999999</v>
      </c>
      <c r="H5">
        <v>5344.6395000000002</v>
      </c>
      <c r="I5">
        <v>157.19527777777779</v>
      </c>
      <c r="J5">
        <v>160.41999999999999</v>
      </c>
      <c r="K5">
        <v>100</v>
      </c>
      <c r="L5">
        <v>1068.9278999999999</v>
      </c>
      <c r="M5">
        <v>0</v>
      </c>
      <c r="N5">
        <v>0</v>
      </c>
      <c r="O5">
        <v>143.94000000000003</v>
      </c>
      <c r="P5">
        <v>34</v>
      </c>
      <c r="Q5">
        <v>6.8</v>
      </c>
      <c r="R5">
        <v>27.2</v>
      </c>
      <c r="S5">
        <v>0.98</v>
      </c>
      <c r="T5">
        <v>0.96</v>
      </c>
      <c r="U5">
        <v>0.94</v>
      </c>
      <c r="V5">
        <v>0.2</v>
      </c>
      <c r="W5">
        <v>0.1</v>
      </c>
      <c r="X5">
        <v>0.05</v>
      </c>
    </row>
    <row r="6" spans="1:24" x14ac:dyDescent="0.25">
      <c r="A6" t="s">
        <v>197</v>
      </c>
      <c r="B6" t="s">
        <v>127</v>
      </c>
      <c r="C6">
        <v>801.44283333333294</v>
      </c>
      <c r="D6">
        <v>822</v>
      </c>
      <c r="E6">
        <v>21799.2451</v>
      </c>
      <c r="F6">
        <v>0.97499128142741198</v>
      </c>
      <c r="G6">
        <v>2724.9056</v>
      </c>
      <c r="H6">
        <v>24524.150699999998</v>
      </c>
      <c r="I6">
        <v>801.44283333333294</v>
      </c>
      <c r="J6">
        <v>839.72000000000037</v>
      </c>
      <c r="K6">
        <v>800</v>
      </c>
      <c r="L6">
        <v>0</v>
      </c>
      <c r="M6">
        <v>2724.9056</v>
      </c>
      <c r="N6">
        <v>0</v>
      </c>
      <c r="O6">
        <v>713.60000000000025</v>
      </c>
      <c r="P6">
        <v>34</v>
      </c>
      <c r="Q6">
        <v>6.8</v>
      </c>
      <c r="R6">
        <v>27.2</v>
      </c>
      <c r="S6">
        <v>0.98</v>
      </c>
      <c r="T6">
        <v>0.96</v>
      </c>
      <c r="U6">
        <v>0.94</v>
      </c>
      <c r="V6">
        <v>0.2</v>
      </c>
      <c r="W6">
        <v>0.1</v>
      </c>
      <c r="X6">
        <v>0.05</v>
      </c>
    </row>
    <row r="7" spans="1:24" x14ac:dyDescent="0.25">
      <c r="A7" t="s">
        <v>197</v>
      </c>
      <c r="B7" t="s">
        <v>128</v>
      </c>
      <c r="C7">
        <v>763.34455555555519</v>
      </c>
      <c r="D7">
        <v>822</v>
      </c>
      <c r="E7">
        <v>20762.9719</v>
      </c>
      <c r="F7">
        <v>0.92864301162476304</v>
      </c>
      <c r="G7">
        <v>0</v>
      </c>
      <c r="H7">
        <v>20762.9719</v>
      </c>
      <c r="I7">
        <v>763.34455555555519</v>
      </c>
      <c r="J7">
        <v>811.26000000000045</v>
      </c>
      <c r="K7">
        <v>700</v>
      </c>
      <c r="L7">
        <v>0</v>
      </c>
      <c r="M7">
        <v>0</v>
      </c>
      <c r="N7">
        <v>0</v>
      </c>
      <c r="O7">
        <v>679.2299999999999</v>
      </c>
      <c r="P7">
        <v>34</v>
      </c>
      <c r="Q7">
        <v>6.8</v>
      </c>
      <c r="R7">
        <v>27.2</v>
      </c>
      <c r="S7">
        <v>0.98</v>
      </c>
      <c r="T7">
        <v>0.96</v>
      </c>
      <c r="U7">
        <v>0.94</v>
      </c>
      <c r="V7">
        <v>0.2</v>
      </c>
      <c r="W7">
        <v>0.1</v>
      </c>
      <c r="X7">
        <v>0.05</v>
      </c>
    </row>
    <row r="8" spans="1:24" x14ac:dyDescent="0.25">
      <c r="A8" t="s">
        <v>153</v>
      </c>
      <c r="B8" t="s">
        <v>127</v>
      </c>
      <c r="C8">
        <v>506.02038888888887</v>
      </c>
      <c r="D8">
        <v>504</v>
      </c>
      <c r="E8">
        <v>13763.7546</v>
      </c>
      <c r="F8">
        <v>1</v>
      </c>
      <c r="G8">
        <v>3440.9386</v>
      </c>
      <c r="H8">
        <v>17204.693200000002</v>
      </c>
      <c r="I8">
        <v>506.02038888888887</v>
      </c>
      <c r="J8">
        <v>524.10000000000014</v>
      </c>
      <c r="K8">
        <v>200</v>
      </c>
      <c r="L8">
        <v>3440.9386</v>
      </c>
      <c r="M8">
        <v>0</v>
      </c>
      <c r="N8">
        <v>0</v>
      </c>
      <c r="O8">
        <v>463.55999999999989</v>
      </c>
      <c r="P8">
        <v>34</v>
      </c>
      <c r="Q8">
        <v>6.8</v>
      </c>
      <c r="R8">
        <v>27.2</v>
      </c>
      <c r="S8">
        <v>0.98</v>
      </c>
      <c r="T8">
        <v>0.96</v>
      </c>
      <c r="U8">
        <v>0.94</v>
      </c>
      <c r="V8">
        <v>0.2</v>
      </c>
      <c r="W8">
        <v>0.1</v>
      </c>
      <c r="X8">
        <v>0.05</v>
      </c>
    </row>
    <row r="9" spans="1:24" x14ac:dyDescent="0.25">
      <c r="A9" t="s">
        <v>153</v>
      </c>
      <c r="B9" t="s">
        <v>128</v>
      </c>
      <c r="C9">
        <v>508.26566666666656</v>
      </c>
      <c r="D9">
        <v>504</v>
      </c>
      <c r="E9">
        <v>13824.8261</v>
      </c>
      <c r="F9">
        <v>1</v>
      </c>
      <c r="G9">
        <v>3456.2064999999998</v>
      </c>
      <c r="H9">
        <v>17281.032599999999</v>
      </c>
      <c r="I9">
        <v>508.26566666666656</v>
      </c>
      <c r="J9">
        <v>545.68000000000018</v>
      </c>
      <c r="K9">
        <v>300</v>
      </c>
      <c r="L9">
        <v>3456.2064999999998</v>
      </c>
      <c r="M9">
        <v>0</v>
      </c>
      <c r="N9">
        <v>0</v>
      </c>
      <c r="O9">
        <v>467.94999999999993</v>
      </c>
      <c r="P9">
        <v>34</v>
      </c>
      <c r="Q9">
        <v>6.8</v>
      </c>
      <c r="R9">
        <v>27.2</v>
      </c>
      <c r="S9">
        <v>0.98</v>
      </c>
      <c r="T9">
        <v>0.96</v>
      </c>
      <c r="U9">
        <v>0.94</v>
      </c>
      <c r="V9">
        <v>0.2</v>
      </c>
      <c r="W9">
        <v>0.1</v>
      </c>
      <c r="X9">
        <v>0.05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5E8BE-FE0A-4FB9-8BA0-CE0C0E855A8B}">
  <sheetPr codeName="Sheet29"/>
  <dimension ref="A2:B23"/>
  <sheetViews>
    <sheetView workbookViewId="0">
      <selection activeCell="B27" sqref="B27"/>
    </sheetView>
  </sheetViews>
  <sheetFormatPr defaultRowHeight="15" x14ac:dyDescent="0.25"/>
  <cols>
    <col min="1" max="1" width="25.7109375" customWidth="1"/>
    <col min="2" max="2" width="133.7109375" bestFit="1" customWidth="1"/>
  </cols>
  <sheetData>
    <row r="2" spans="1:2" x14ac:dyDescent="0.25">
      <c r="A2" t="s">
        <v>1139</v>
      </c>
      <c r="B2" t="s">
        <v>171</v>
      </c>
    </row>
    <row r="3" spans="1:2" x14ac:dyDescent="0.25">
      <c r="A3" t="s">
        <v>1140</v>
      </c>
      <c r="B3" t="s">
        <v>1141</v>
      </c>
    </row>
    <row r="4" spans="1:2" x14ac:dyDescent="0.25">
      <c r="A4" t="s">
        <v>1142</v>
      </c>
      <c r="B4" t="s">
        <v>1143</v>
      </c>
    </row>
    <row r="5" spans="1:2" x14ac:dyDescent="0.25">
      <c r="A5" t="s">
        <v>1144</v>
      </c>
      <c r="B5" t="s">
        <v>1145</v>
      </c>
    </row>
    <row r="6" spans="1:2" x14ac:dyDescent="0.25">
      <c r="A6" t="s">
        <v>87</v>
      </c>
      <c r="B6" t="s">
        <v>1146</v>
      </c>
    </row>
    <row r="7" spans="1:2" ht="15.75" x14ac:dyDescent="0.25">
      <c r="A7" t="s">
        <v>1147</v>
      </c>
      <c r="B7" s="170" t="s">
        <v>1148</v>
      </c>
    </row>
    <row r="8" spans="1:2" ht="15.75" x14ac:dyDescent="0.25">
      <c r="A8" t="s">
        <v>1149</v>
      </c>
      <c r="B8" s="170" t="s">
        <v>1150</v>
      </c>
    </row>
    <row r="9" spans="1:2" ht="15.75" x14ac:dyDescent="0.25">
      <c r="A9" t="s">
        <v>90</v>
      </c>
      <c r="B9" s="170" t="s">
        <v>1151</v>
      </c>
    </row>
    <row r="10" spans="1:2" ht="15.75" x14ac:dyDescent="0.25">
      <c r="B10" s="170"/>
    </row>
    <row r="11" spans="1:2" ht="15.75" x14ac:dyDescent="0.25">
      <c r="B11" s="170"/>
    </row>
    <row r="12" spans="1:2" ht="15.75" x14ac:dyDescent="0.25">
      <c r="A12" s="142" t="s">
        <v>1152</v>
      </c>
      <c r="B12" s="170"/>
    </row>
    <row r="13" spans="1:2" x14ac:dyDescent="0.25">
      <c r="A13" t="s">
        <v>1139</v>
      </c>
      <c r="B13" t="s">
        <v>171</v>
      </c>
    </row>
    <row r="14" spans="1:2" x14ac:dyDescent="0.25">
      <c r="A14" t="s">
        <v>1140</v>
      </c>
      <c r="B14" t="s">
        <v>1141</v>
      </c>
    </row>
    <row r="15" spans="1:2" ht="15.75" x14ac:dyDescent="0.25">
      <c r="A15" t="s">
        <v>1153</v>
      </c>
      <c r="B15" s="170" t="s">
        <v>1154</v>
      </c>
    </row>
    <row r="16" spans="1:2" ht="15.75" x14ac:dyDescent="0.25">
      <c r="A16" t="s">
        <v>1144</v>
      </c>
      <c r="B16" s="170" t="s">
        <v>1155</v>
      </c>
    </row>
    <row r="17" spans="1:2" ht="15.75" x14ac:dyDescent="0.25">
      <c r="A17" t="s">
        <v>87</v>
      </c>
      <c r="B17" s="170" t="s">
        <v>1156</v>
      </c>
    </row>
    <row r="18" spans="1:2" ht="15.75" x14ac:dyDescent="0.25">
      <c r="A18" t="s">
        <v>1147</v>
      </c>
      <c r="B18" s="170" t="s">
        <v>1148</v>
      </c>
    </row>
    <row r="19" spans="1:2" ht="15.75" x14ac:dyDescent="0.25">
      <c r="A19" t="s">
        <v>1149</v>
      </c>
      <c r="B19" s="170" t="s">
        <v>1157</v>
      </c>
    </row>
    <row r="20" spans="1:2" ht="15.75" x14ac:dyDescent="0.25">
      <c r="A20" t="s">
        <v>90</v>
      </c>
      <c r="B20" s="170" t="s">
        <v>1151</v>
      </c>
    </row>
    <row r="21" spans="1:2" ht="15.75" x14ac:dyDescent="0.25">
      <c r="B21" s="170"/>
    </row>
    <row r="22" spans="1:2" ht="15.75" x14ac:dyDescent="0.25">
      <c r="B22" s="170"/>
    </row>
    <row r="23" spans="1:2" ht="15.75" x14ac:dyDescent="0.25">
      <c r="B23" s="170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8F0CD-7A54-479D-848C-597CCBA1A02E}">
  <sheetPr codeName="Sheet18"/>
  <dimension ref="A1:I7"/>
  <sheetViews>
    <sheetView workbookViewId="0">
      <selection activeCell="H2" sqref="H2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41.140625" bestFit="1" customWidth="1"/>
    <col min="4" max="4" width="7.140625" bestFit="1" customWidth="1"/>
    <col min="5" max="5" width="30.7109375" bestFit="1" customWidth="1"/>
    <col min="6" max="6" width="11.5703125" bestFit="1" customWidth="1"/>
    <col min="7" max="7" width="18.5703125" bestFit="1" customWidth="1"/>
    <col min="8" max="8" width="7.140625" bestFit="1" customWidth="1"/>
    <col min="9" max="9" width="16" bestFit="1" customWidth="1"/>
    <col min="10" max="10" width="15.28515625" bestFit="1" customWidth="1"/>
    <col min="11" max="11" width="7.140625" bestFit="1" customWidth="1"/>
    <col min="12" max="13" width="6.85546875" customWidth="1"/>
    <col min="14" max="14" width="6.85546875" bestFit="1" customWidth="1"/>
    <col min="15" max="15" width="7.140625" bestFit="1" customWidth="1"/>
  </cols>
  <sheetData>
    <row r="1" spans="1:9" x14ac:dyDescent="0.25">
      <c r="A1" t="s">
        <v>46</v>
      </c>
      <c r="B1" t="s">
        <v>3</v>
      </c>
      <c r="C1" t="s">
        <v>1158</v>
      </c>
      <c r="D1" t="s">
        <v>1159</v>
      </c>
      <c r="E1" t="s">
        <v>52</v>
      </c>
      <c r="F1" t="s">
        <v>61</v>
      </c>
      <c r="G1" t="s">
        <v>1160</v>
      </c>
      <c r="H1" t="s">
        <v>1161</v>
      </c>
      <c r="I1" t="s">
        <v>175</v>
      </c>
    </row>
    <row r="2" spans="1:9" x14ac:dyDescent="0.25">
      <c r="A2" t="s">
        <v>126</v>
      </c>
      <c r="B2" t="s">
        <v>127</v>
      </c>
      <c r="C2" t="s">
        <v>1162</v>
      </c>
      <c r="D2">
        <v>45</v>
      </c>
      <c r="E2">
        <v>32</v>
      </c>
      <c r="F2">
        <v>3</v>
      </c>
      <c r="G2">
        <v>5</v>
      </c>
      <c r="H2">
        <v>45</v>
      </c>
      <c r="I2">
        <v>5</v>
      </c>
    </row>
    <row r="3" spans="1:9" x14ac:dyDescent="0.25">
      <c r="A3" t="s">
        <v>126</v>
      </c>
      <c r="B3" t="s">
        <v>128</v>
      </c>
      <c r="C3" t="s">
        <v>1163</v>
      </c>
      <c r="D3">
        <v>45</v>
      </c>
      <c r="E3">
        <v>32</v>
      </c>
      <c r="F3">
        <v>3</v>
      </c>
      <c r="G3">
        <v>5</v>
      </c>
      <c r="H3">
        <v>45</v>
      </c>
      <c r="I3">
        <v>5</v>
      </c>
    </row>
    <row r="4" spans="1:9" x14ac:dyDescent="0.25">
      <c r="A4" t="s">
        <v>130</v>
      </c>
      <c r="B4" t="s">
        <v>127</v>
      </c>
      <c r="C4" t="s">
        <v>1164</v>
      </c>
      <c r="D4">
        <v>45</v>
      </c>
      <c r="E4">
        <v>32</v>
      </c>
      <c r="F4">
        <v>3</v>
      </c>
      <c r="G4">
        <v>5</v>
      </c>
      <c r="H4">
        <v>45</v>
      </c>
      <c r="I4">
        <v>5</v>
      </c>
    </row>
    <row r="5" spans="1:9" x14ac:dyDescent="0.25">
      <c r="A5" t="s">
        <v>130</v>
      </c>
      <c r="B5" t="s">
        <v>128</v>
      </c>
      <c r="C5" t="s">
        <v>1165</v>
      </c>
      <c r="D5">
        <v>45</v>
      </c>
      <c r="E5">
        <v>32</v>
      </c>
      <c r="F5">
        <v>3</v>
      </c>
      <c r="G5">
        <v>5</v>
      </c>
      <c r="H5">
        <v>45</v>
      </c>
      <c r="I5">
        <v>5</v>
      </c>
    </row>
    <row r="6" spans="1:9" x14ac:dyDescent="0.25">
      <c r="A6" t="s">
        <v>129</v>
      </c>
      <c r="B6" t="s">
        <v>127</v>
      </c>
      <c r="C6" t="s">
        <v>1166</v>
      </c>
      <c r="D6">
        <v>45</v>
      </c>
      <c r="E6">
        <v>32</v>
      </c>
      <c r="F6">
        <v>3</v>
      </c>
      <c r="G6">
        <v>5</v>
      </c>
      <c r="H6">
        <v>45</v>
      </c>
      <c r="I6">
        <v>5</v>
      </c>
    </row>
    <row r="7" spans="1:9" x14ac:dyDescent="0.25">
      <c r="A7" t="s">
        <v>129</v>
      </c>
      <c r="B7" t="s">
        <v>128</v>
      </c>
      <c r="C7" t="s">
        <v>1167</v>
      </c>
      <c r="D7">
        <v>45</v>
      </c>
      <c r="E7">
        <v>32</v>
      </c>
      <c r="F7">
        <v>3</v>
      </c>
      <c r="G7">
        <v>5</v>
      </c>
      <c r="H7">
        <v>45</v>
      </c>
      <c r="I7">
        <v>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A303A-9DC4-43C3-B060-4765FD0B8BF8}">
  <sheetPr codeName="Sheet19"/>
  <dimension ref="A1:BS678"/>
  <sheetViews>
    <sheetView topLeftCell="A2" workbookViewId="0">
      <selection sqref="A1:AI51"/>
    </sheetView>
  </sheetViews>
  <sheetFormatPr defaultRowHeight="15" x14ac:dyDescent="0.25"/>
  <cols>
    <col min="1" max="1" width="30.42578125" bestFit="1" customWidth="1"/>
    <col min="2" max="2" width="8.5703125" bestFit="1" customWidth="1"/>
    <col min="3" max="3" width="7.42578125" style="1" bestFit="1" customWidth="1"/>
    <col min="4" max="4" width="20.85546875" bestFit="1" customWidth="1"/>
    <col min="5" max="5" width="13.85546875" bestFit="1" customWidth="1"/>
    <col min="6" max="6" width="24" bestFit="1" customWidth="1"/>
    <col min="7" max="7" width="22.7109375" bestFit="1" customWidth="1"/>
    <col min="8" max="8" width="32.85546875" bestFit="1" customWidth="1"/>
    <col min="9" max="9" width="30.5703125" bestFit="1" customWidth="1"/>
    <col min="10" max="10" width="31" bestFit="1" customWidth="1"/>
    <col min="11" max="11" width="30.5703125" bestFit="1" customWidth="1"/>
    <col min="12" max="12" width="21.85546875" bestFit="1" customWidth="1"/>
    <col min="13" max="13" width="10.85546875" bestFit="1" customWidth="1"/>
    <col min="14" max="14" width="38.5703125" bestFit="1" customWidth="1"/>
    <col min="15" max="15" width="8.5703125" bestFit="1" customWidth="1"/>
    <col min="16" max="16" width="16.42578125" bestFit="1" customWidth="1"/>
    <col min="17" max="17" width="26.7109375" bestFit="1" customWidth="1"/>
    <col min="18" max="18" width="27" style="123" bestFit="1" customWidth="1"/>
    <col min="19" max="19" width="25.5703125" style="123" bestFit="1" customWidth="1"/>
    <col min="20" max="20" width="26.140625" style="123" bestFit="1" customWidth="1"/>
    <col min="21" max="21" width="29.140625" style="123" bestFit="1" customWidth="1"/>
    <col min="22" max="22" width="21.7109375" bestFit="1" customWidth="1"/>
    <col min="23" max="23" width="13.28515625" bestFit="1" customWidth="1"/>
    <col min="24" max="24" width="27.85546875" bestFit="1" customWidth="1"/>
    <col min="25" max="25" width="37.85546875" bestFit="1" customWidth="1"/>
    <col min="26" max="26" width="26.28515625" bestFit="1" customWidth="1"/>
    <col min="27" max="27" width="28.85546875" bestFit="1" customWidth="1"/>
    <col min="28" max="28" width="34" bestFit="1" customWidth="1"/>
    <col min="29" max="30" width="38.42578125" bestFit="1" customWidth="1"/>
    <col min="31" max="31" width="81.140625" bestFit="1" customWidth="1"/>
    <col min="32" max="32" width="26.42578125" bestFit="1" customWidth="1"/>
    <col min="33" max="33" width="24.42578125" bestFit="1" customWidth="1"/>
    <col min="34" max="34" width="30.28515625" bestFit="1" customWidth="1"/>
    <col min="35" max="35" width="25.85546875" bestFit="1" customWidth="1"/>
    <col min="36" max="36" width="81.140625" bestFit="1" customWidth="1"/>
    <col min="37" max="37" width="19" bestFit="1" customWidth="1"/>
    <col min="38" max="38" width="22.28515625" bestFit="1" customWidth="1"/>
    <col min="39" max="39" width="20.7109375" bestFit="1" customWidth="1"/>
    <col min="40" max="40" width="28.5703125" bestFit="1" customWidth="1"/>
    <col min="41" max="41" width="18.140625" bestFit="1" customWidth="1"/>
    <col min="42" max="42" width="26.140625" bestFit="1" customWidth="1"/>
    <col min="43" max="43" width="12.5703125" bestFit="1" customWidth="1"/>
    <col min="44" max="44" width="17" bestFit="1" customWidth="1"/>
    <col min="45" max="45" width="27.85546875" bestFit="1" customWidth="1"/>
    <col min="46" max="47" width="21.42578125" bestFit="1" customWidth="1"/>
    <col min="48" max="48" width="23.28515625" bestFit="1" customWidth="1"/>
    <col min="49" max="49" width="14.7109375" bestFit="1" customWidth="1"/>
    <col min="50" max="50" width="19.140625" bestFit="1" customWidth="1"/>
    <col min="51" max="51" width="26.28515625" bestFit="1" customWidth="1"/>
    <col min="52" max="52" width="20" bestFit="1" customWidth="1"/>
    <col min="53" max="53" width="20.5703125" bestFit="1" customWidth="1"/>
    <col min="54" max="54" width="13" bestFit="1" customWidth="1"/>
    <col min="55" max="55" width="30.7109375" bestFit="1" customWidth="1"/>
    <col min="56" max="56" width="21.140625" bestFit="1" customWidth="1"/>
    <col min="57" max="57" width="31.5703125" bestFit="1" customWidth="1"/>
    <col min="58" max="58" width="27.85546875" bestFit="1" customWidth="1"/>
    <col min="59" max="59" width="32.5703125" bestFit="1" customWidth="1"/>
    <col min="60" max="60" width="31.140625" bestFit="1" customWidth="1"/>
    <col min="61" max="61" width="28.28515625" bestFit="1" customWidth="1"/>
    <col min="62" max="63" width="14.85546875" bestFit="1" customWidth="1"/>
    <col min="64" max="64" width="26.5703125" bestFit="1" customWidth="1"/>
    <col min="65" max="67" width="14.42578125" bestFit="1" customWidth="1"/>
    <col min="68" max="68" width="10.5703125" bestFit="1" customWidth="1"/>
    <col min="69" max="69" width="19.85546875" bestFit="1" customWidth="1"/>
    <col min="70" max="70" width="13.42578125" bestFit="1" customWidth="1"/>
    <col min="71" max="71" width="22.85546875" style="91" bestFit="1" customWidth="1"/>
    <col min="72" max="72" width="31.140625" bestFit="1" customWidth="1"/>
    <col min="73" max="73" width="21.5703125" bestFit="1" customWidth="1"/>
    <col min="74" max="74" width="33.85546875" bestFit="1" customWidth="1"/>
    <col min="75" max="75" width="29.140625" bestFit="1" customWidth="1"/>
    <col min="76" max="76" width="29" bestFit="1" customWidth="1"/>
    <col min="77" max="77" width="20.85546875" bestFit="1" customWidth="1"/>
    <col min="78" max="78" width="10.42578125" bestFit="1" customWidth="1"/>
    <col min="79" max="79" width="36.42578125" bestFit="1" customWidth="1"/>
    <col min="80" max="80" width="10.5703125" bestFit="1" customWidth="1"/>
    <col min="81" max="81" width="18.140625" bestFit="1" customWidth="1"/>
    <col min="82" max="82" width="26.140625" bestFit="1" customWidth="1"/>
    <col min="83" max="83" width="25.85546875" bestFit="1" customWidth="1"/>
    <col min="84" max="84" width="24.42578125" bestFit="1" customWidth="1"/>
    <col min="85" max="85" width="25" bestFit="1" customWidth="1"/>
    <col min="86" max="86" width="27.5703125" bestFit="1" customWidth="1"/>
    <col min="87" max="87" width="20.5703125" bestFit="1" customWidth="1"/>
    <col min="88" max="88" width="12.85546875" bestFit="1" customWidth="1"/>
    <col min="89" max="89" width="26.5703125" bestFit="1" customWidth="1"/>
    <col min="90" max="90" width="36.140625" bestFit="1" customWidth="1"/>
    <col min="91" max="91" width="24.85546875" bestFit="1" customWidth="1"/>
    <col min="92" max="92" width="27.140625" bestFit="1" customWidth="1"/>
    <col min="93" max="93" width="31.85546875" bestFit="1" customWidth="1"/>
    <col min="94" max="95" width="36.140625" bestFit="1" customWidth="1"/>
    <col min="96" max="96" width="68.85546875" bestFit="1" customWidth="1"/>
    <col min="97" max="97" width="25.42578125" bestFit="1" customWidth="1"/>
    <col min="98" max="98" width="23.140625" bestFit="1" customWidth="1"/>
    <col min="99" max="99" width="28.85546875" bestFit="1" customWidth="1"/>
    <col min="100" max="100" width="24.5703125" bestFit="1" customWidth="1"/>
    <col min="101" max="101" width="80.85546875" bestFit="1" customWidth="1"/>
    <col min="102" max="102" width="17.5703125" bestFit="1" customWidth="1"/>
    <col min="103" max="103" width="20.85546875" bestFit="1" customWidth="1"/>
    <col min="104" max="104" width="19.5703125" bestFit="1" customWidth="1"/>
    <col min="105" max="105" width="24.42578125" bestFit="1" customWidth="1"/>
    <col min="106" max="106" width="11.85546875" bestFit="1" customWidth="1"/>
    <col min="107" max="107" width="16.42578125" bestFit="1" customWidth="1"/>
    <col min="108" max="108" width="26.140625" bestFit="1" customWidth="1"/>
    <col min="109" max="109" width="20.140625" bestFit="1" customWidth="1"/>
    <col min="110" max="110" width="20.42578125" bestFit="1" customWidth="1"/>
    <col min="111" max="111" width="22.140625" bestFit="1" customWidth="1"/>
    <col min="112" max="112" width="14.140625" bestFit="1" customWidth="1"/>
    <col min="113" max="113" width="18.42578125" bestFit="1" customWidth="1"/>
    <col min="114" max="114" width="28.140625" bestFit="1" customWidth="1"/>
    <col min="115" max="115" width="19.140625" bestFit="1" customWidth="1"/>
    <col min="116" max="116" width="19.5703125" bestFit="1" customWidth="1"/>
    <col min="117" max="117" width="12.42578125" bestFit="1" customWidth="1"/>
    <col min="118" max="118" width="29" bestFit="1" customWidth="1"/>
    <col min="119" max="119" width="8.140625" bestFit="1" customWidth="1"/>
    <col min="120" max="120" width="17.140625" bestFit="1" customWidth="1"/>
    <col min="121" max="121" width="20.140625" bestFit="1" customWidth="1"/>
    <col min="122" max="123" width="14.42578125" customWidth="1"/>
  </cols>
  <sheetData>
    <row r="1" spans="1:71" x14ac:dyDescent="0.25">
      <c r="A1" t="s">
        <v>47</v>
      </c>
      <c r="B1" t="s">
        <v>3</v>
      </c>
      <c r="C1" s="1" t="s">
        <v>98</v>
      </c>
      <c r="D1" t="s">
        <v>62</v>
      </c>
      <c r="E1" t="s">
        <v>99</v>
      </c>
      <c r="F1" t="s">
        <v>100</v>
      </c>
      <c r="G1" t="s">
        <v>101</v>
      </c>
      <c r="H1" t="s">
        <v>102</v>
      </c>
      <c r="I1" t="s">
        <v>46</v>
      </c>
      <c r="J1" t="s">
        <v>935</v>
      </c>
      <c r="K1" t="s">
        <v>936</v>
      </c>
      <c r="L1" t="s">
        <v>48</v>
      </c>
      <c r="M1" t="s">
        <v>937</v>
      </c>
      <c r="N1" t="s">
        <v>201</v>
      </c>
      <c r="O1" t="s">
        <v>938</v>
      </c>
      <c r="P1" t="s">
        <v>939</v>
      </c>
      <c r="Q1" t="s">
        <v>940</v>
      </c>
      <c r="R1" s="123" t="s">
        <v>941</v>
      </c>
      <c r="S1" s="123" t="s">
        <v>942</v>
      </c>
      <c r="T1" s="123" t="s">
        <v>943</v>
      </c>
      <c r="U1" s="123" t="s">
        <v>944</v>
      </c>
      <c r="V1" t="s">
        <v>945</v>
      </c>
      <c r="W1" t="s">
        <v>946</v>
      </c>
      <c r="X1" t="s">
        <v>947</v>
      </c>
      <c r="Y1" t="s">
        <v>181</v>
      </c>
      <c r="Z1" t="s">
        <v>948</v>
      </c>
      <c r="AA1" t="s">
        <v>949</v>
      </c>
      <c r="AB1" t="s">
        <v>950</v>
      </c>
      <c r="AC1" t="s">
        <v>951</v>
      </c>
      <c r="AD1" t="s">
        <v>952</v>
      </c>
      <c r="AE1" t="s">
        <v>1168</v>
      </c>
      <c r="AF1" t="s">
        <v>954</v>
      </c>
      <c r="AG1" t="s">
        <v>955</v>
      </c>
      <c r="AH1" t="s">
        <v>956</v>
      </c>
      <c r="AI1" t="s">
        <v>957</v>
      </c>
      <c r="AJ1" t="s">
        <v>958</v>
      </c>
      <c r="AK1" t="s">
        <v>959</v>
      </c>
      <c r="AL1" t="s">
        <v>960</v>
      </c>
      <c r="AM1" t="s">
        <v>961</v>
      </c>
      <c r="AN1" t="s">
        <v>962</v>
      </c>
      <c r="AO1" t="s">
        <v>966</v>
      </c>
      <c r="AP1" t="s">
        <v>1721</v>
      </c>
      <c r="AQ1" t="s">
        <v>963</v>
      </c>
      <c r="AR1" t="s">
        <v>49</v>
      </c>
      <c r="AS1" t="s">
        <v>964</v>
      </c>
      <c r="AT1" t="s">
        <v>965</v>
      </c>
      <c r="AU1" t="s">
        <v>967</v>
      </c>
      <c r="AV1" t="s">
        <v>968</v>
      </c>
      <c r="AW1" t="s">
        <v>969</v>
      </c>
      <c r="AX1" t="s">
        <v>970</v>
      </c>
      <c r="AY1" t="s">
        <v>974</v>
      </c>
      <c r="AZ1" t="s">
        <v>1169</v>
      </c>
      <c r="BA1" t="s">
        <v>5</v>
      </c>
      <c r="BB1" t="s">
        <v>1170</v>
      </c>
      <c r="BC1" t="s">
        <v>165</v>
      </c>
      <c r="BD1" t="s">
        <v>174</v>
      </c>
      <c r="BE1" t="s">
        <v>975</v>
      </c>
      <c r="BF1" t="s">
        <v>976</v>
      </c>
      <c r="BG1" t="s">
        <v>977</v>
      </c>
      <c r="BH1" t="s">
        <v>978</v>
      </c>
      <c r="BI1" t="s">
        <v>979</v>
      </c>
      <c r="BS1"/>
    </row>
    <row r="2" spans="1:71" x14ac:dyDescent="0.25">
      <c r="A2" t="s">
        <v>1171</v>
      </c>
      <c r="B2" t="s">
        <v>127</v>
      </c>
      <c r="C2">
        <v>45728</v>
      </c>
      <c r="D2">
        <v>7.6172222222222219</v>
      </c>
      <c r="E2">
        <v>0</v>
      </c>
      <c r="F2">
        <v>0</v>
      </c>
      <c r="G2">
        <v>0</v>
      </c>
      <c r="H2">
        <v>0</v>
      </c>
      <c r="I2" t="s">
        <v>193</v>
      </c>
      <c r="J2" s="73">
        <v>0.20494212962962963</v>
      </c>
      <c r="K2" s="73">
        <v>0.52232638888888894</v>
      </c>
      <c r="L2">
        <v>7.17</v>
      </c>
      <c r="M2" t="s">
        <v>983</v>
      </c>
      <c r="N2" t="s">
        <v>10725</v>
      </c>
      <c r="O2" t="s">
        <v>984</v>
      </c>
      <c r="P2" t="s">
        <v>1175</v>
      </c>
      <c r="Q2" t="s">
        <v>10726</v>
      </c>
      <c r="R2">
        <v>45728.208333333336</v>
      </c>
      <c r="S2">
        <v>45728.204942129632</v>
      </c>
      <c r="T2">
        <v>45728.520833333336</v>
      </c>
      <c r="U2">
        <v>45728.522337962961</v>
      </c>
      <c r="V2" t="s">
        <v>984</v>
      </c>
      <c r="W2" t="s">
        <v>986</v>
      </c>
      <c r="X2">
        <v>7.62</v>
      </c>
      <c r="Y2">
        <v>7.5</v>
      </c>
      <c r="Z2">
        <v>135.72</v>
      </c>
      <c r="AA2">
        <v>128.9</v>
      </c>
      <c r="AB2">
        <v>59.03</v>
      </c>
      <c r="AC2">
        <v>3.89</v>
      </c>
      <c r="AD2">
        <v>0</v>
      </c>
      <c r="AE2" t="s">
        <v>984</v>
      </c>
      <c r="AF2">
        <v>0</v>
      </c>
      <c r="AG2">
        <v>0</v>
      </c>
      <c r="AH2">
        <v>0</v>
      </c>
      <c r="AI2">
        <v>0</v>
      </c>
      <c r="AJ2" t="s">
        <v>984</v>
      </c>
      <c r="AK2" t="s">
        <v>1018</v>
      </c>
      <c r="AL2" t="s">
        <v>1018</v>
      </c>
      <c r="AM2" t="s">
        <v>988</v>
      </c>
      <c r="AN2" t="s">
        <v>1173</v>
      </c>
      <c r="AO2">
        <v>0</v>
      </c>
      <c r="AP2">
        <v>0</v>
      </c>
      <c r="AQ2" t="s">
        <v>990</v>
      </c>
      <c r="AR2">
        <v>36</v>
      </c>
      <c r="AS2">
        <v>33</v>
      </c>
      <c r="AT2">
        <v>0</v>
      </c>
      <c r="AU2">
        <v>0</v>
      </c>
      <c r="AV2">
        <v>3</v>
      </c>
      <c r="AW2">
        <v>0</v>
      </c>
      <c r="AX2">
        <v>0</v>
      </c>
      <c r="AY2" t="s">
        <v>1174</v>
      </c>
      <c r="AZ2">
        <v>0</v>
      </c>
      <c r="BA2">
        <v>50</v>
      </c>
      <c r="BB2">
        <v>7.6172222222222219</v>
      </c>
      <c r="BC2">
        <v>7.17</v>
      </c>
      <c r="BD2">
        <v>0</v>
      </c>
      <c r="BS2"/>
    </row>
    <row r="3" spans="1:71" x14ac:dyDescent="0.25">
      <c r="A3" t="s">
        <v>1171</v>
      </c>
      <c r="B3" t="s">
        <v>127</v>
      </c>
      <c r="C3">
        <v>45729</v>
      </c>
      <c r="D3">
        <v>7.6211111111111105</v>
      </c>
      <c r="E3">
        <v>0</v>
      </c>
      <c r="F3">
        <v>0</v>
      </c>
      <c r="G3">
        <v>0</v>
      </c>
      <c r="H3">
        <v>0</v>
      </c>
      <c r="I3" t="s">
        <v>193</v>
      </c>
      <c r="J3" s="73">
        <v>0.20491898148148149</v>
      </c>
      <c r="K3" s="73">
        <v>0.52246527777777774</v>
      </c>
      <c r="L3">
        <v>6.81</v>
      </c>
      <c r="M3" t="s">
        <v>983</v>
      </c>
      <c r="N3" t="s">
        <v>10727</v>
      </c>
      <c r="O3" t="s">
        <v>984</v>
      </c>
      <c r="P3" t="s">
        <v>1172</v>
      </c>
      <c r="Q3" t="s">
        <v>10728</v>
      </c>
      <c r="R3">
        <v>45729.208333333336</v>
      </c>
      <c r="S3">
        <v>45729.204918981479</v>
      </c>
      <c r="T3">
        <v>45729.520833333336</v>
      </c>
      <c r="U3">
        <v>45729.522523148145</v>
      </c>
      <c r="V3" t="s">
        <v>984</v>
      </c>
      <c r="W3" t="s">
        <v>986</v>
      </c>
      <c r="X3">
        <v>7.62</v>
      </c>
      <c r="Y3">
        <v>7.5</v>
      </c>
      <c r="Z3">
        <v>145.38</v>
      </c>
      <c r="AA3">
        <v>139.24</v>
      </c>
      <c r="AB3">
        <v>71.19</v>
      </c>
      <c r="AC3">
        <v>4.1399999999999997</v>
      </c>
      <c r="AD3">
        <v>0</v>
      </c>
      <c r="AE3" t="s">
        <v>984</v>
      </c>
      <c r="AF3">
        <v>0</v>
      </c>
      <c r="AG3">
        <v>0</v>
      </c>
      <c r="AH3">
        <v>0</v>
      </c>
      <c r="AI3">
        <v>0</v>
      </c>
      <c r="AJ3" t="s">
        <v>984</v>
      </c>
      <c r="AK3" t="s">
        <v>1018</v>
      </c>
      <c r="AL3" t="s">
        <v>1018</v>
      </c>
      <c r="AM3" t="s">
        <v>988</v>
      </c>
      <c r="AN3" t="s">
        <v>1173</v>
      </c>
      <c r="AO3">
        <v>0</v>
      </c>
      <c r="AP3">
        <v>0</v>
      </c>
      <c r="AQ3" t="s">
        <v>990</v>
      </c>
      <c r="AR3">
        <v>26</v>
      </c>
      <c r="AS3">
        <v>25</v>
      </c>
      <c r="AT3">
        <v>0</v>
      </c>
      <c r="AU3">
        <v>0</v>
      </c>
      <c r="AV3">
        <v>1</v>
      </c>
      <c r="AW3">
        <v>0</v>
      </c>
      <c r="AX3">
        <v>0</v>
      </c>
      <c r="AY3" t="s">
        <v>1174</v>
      </c>
      <c r="AZ3">
        <v>0</v>
      </c>
      <c r="BA3">
        <v>50</v>
      </c>
      <c r="BB3">
        <v>7.6211111111111105</v>
      </c>
      <c r="BC3">
        <v>6.81</v>
      </c>
      <c r="BD3">
        <v>0</v>
      </c>
      <c r="BS3"/>
    </row>
    <row r="4" spans="1:71" x14ac:dyDescent="0.25">
      <c r="A4" t="s">
        <v>1171</v>
      </c>
      <c r="B4" t="s">
        <v>127</v>
      </c>
      <c r="C4">
        <v>45730</v>
      </c>
      <c r="D4">
        <v>9.0980555555555558</v>
      </c>
      <c r="E4">
        <v>0</v>
      </c>
      <c r="F4">
        <v>0</v>
      </c>
      <c r="G4">
        <v>0</v>
      </c>
      <c r="H4">
        <v>0</v>
      </c>
      <c r="I4" t="s">
        <v>193</v>
      </c>
      <c r="J4" s="73">
        <v>0.2051273148148148</v>
      </c>
      <c r="K4" s="73">
        <v>0.6058217592592593</v>
      </c>
      <c r="L4">
        <v>8.2200000000000006</v>
      </c>
      <c r="M4" t="s">
        <v>983</v>
      </c>
      <c r="N4" t="s">
        <v>10729</v>
      </c>
      <c r="O4" t="s">
        <v>984</v>
      </c>
      <c r="P4" t="s">
        <v>1175</v>
      </c>
      <c r="Q4" t="s">
        <v>10730</v>
      </c>
      <c r="R4">
        <v>45730.208333333336</v>
      </c>
      <c r="S4">
        <v>45730.205138888887</v>
      </c>
      <c r="T4">
        <v>45730.604166666664</v>
      </c>
      <c r="U4">
        <v>45730.605833333335</v>
      </c>
      <c r="V4" t="s">
        <v>984</v>
      </c>
      <c r="W4" t="s">
        <v>986</v>
      </c>
      <c r="X4">
        <v>9.6199999999999992</v>
      </c>
      <c r="Y4">
        <v>9.5</v>
      </c>
      <c r="Z4">
        <v>167.29</v>
      </c>
      <c r="AA4">
        <v>165.57</v>
      </c>
      <c r="AB4">
        <v>67.89</v>
      </c>
      <c r="AC4">
        <v>5.73</v>
      </c>
      <c r="AD4">
        <v>0</v>
      </c>
      <c r="AE4" t="s">
        <v>984</v>
      </c>
      <c r="AF4">
        <v>0.51861111111111113</v>
      </c>
      <c r="AG4">
        <v>1</v>
      </c>
      <c r="AH4">
        <v>0.5</v>
      </c>
      <c r="AI4">
        <v>3.34</v>
      </c>
      <c r="AJ4" t="s">
        <v>10731</v>
      </c>
      <c r="AK4" t="s">
        <v>1176</v>
      </c>
      <c r="AL4" t="s">
        <v>1176</v>
      </c>
      <c r="AM4" t="s">
        <v>988</v>
      </c>
      <c r="AN4" t="s">
        <v>1173</v>
      </c>
      <c r="AO4">
        <v>0</v>
      </c>
      <c r="AP4">
        <v>0</v>
      </c>
      <c r="AQ4" t="s">
        <v>990</v>
      </c>
      <c r="AR4">
        <v>35</v>
      </c>
      <c r="AS4">
        <v>32</v>
      </c>
      <c r="AT4">
        <v>0</v>
      </c>
      <c r="AU4">
        <v>0</v>
      </c>
      <c r="AV4">
        <v>3</v>
      </c>
      <c r="AW4">
        <v>0</v>
      </c>
      <c r="AX4">
        <v>0</v>
      </c>
      <c r="AY4" t="s">
        <v>1174</v>
      </c>
      <c r="AZ4">
        <v>0.51861111111111113</v>
      </c>
      <c r="BA4">
        <v>50</v>
      </c>
      <c r="BB4">
        <v>9.6166666666666671</v>
      </c>
      <c r="BC4">
        <v>8.2200000000000006</v>
      </c>
      <c r="BD4">
        <v>0</v>
      </c>
      <c r="BS4"/>
    </row>
    <row r="5" spans="1:71" x14ac:dyDescent="0.25">
      <c r="A5" t="s">
        <v>1177</v>
      </c>
      <c r="B5" t="s">
        <v>127</v>
      </c>
      <c r="C5">
        <v>45726</v>
      </c>
      <c r="D5">
        <v>9.0422222222222217</v>
      </c>
      <c r="E5">
        <v>0</v>
      </c>
      <c r="F5">
        <v>0</v>
      </c>
      <c r="G5">
        <v>0</v>
      </c>
      <c r="H5">
        <v>0</v>
      </c>
      <c r="I5" t="s">
        <v>197</v>
      </c>
      <c r="J5" s="73">
        <v>0.60248842592592589</v>
      </c>
      <c r="K5" s="73">
        <v>7.7546296296296293E-4</v>
      </c>
      <c r="L5">
        <v>8.4499999999999993</v>
      </c>
      <c r="M5" t="s">
        <v>983</v>
      </c>
      <c r="N5" t="s">
        <v>10732</v>
      </c>
      <c r="O5" t="s">
        <v>984</v>
      </c>
      <c r="P5" t="s">
        <v>1136</v>
      </c>
      <c r="Q5" t="s">
        <v>10733</v>
      </c>
      <c r="R5">
        <v>45726.604166666664</v>
      </c>
      <c r="S5">
        <v>45726.601875</v>
      </c>
      <c r="T5">
        <v>45726.999305555553</v>
      </c>
      <c r="U5">
        <v>45727.000798611109</v>
      </c>
      <c r="V5" t="s">
        <v>984</v>
      </c>
      <c r="W5" t="s">
        <v>986</v>
      </c>
      <c r="X5">
        <v>9.57</v>
      </c>
      <c r="Y5">
        <v>9.48</v>
      </c>
      <c r="Z5">
        <v>135.54</v>
      </c>
      <c r="AA5">
        <v>122.23</v>
      </c>
      <c r="AB5">
        <v>67.05</v>
      </c>
      <c r="AC5">
        <v>6.54</v>
      </c>
      <c r="AD5">
        <v>0</v>
      </c>
      <c r="AE5" t="s">
        <v>10734</v>
      </c>
      <c r="AF5">
        <v>0.51666666666666672</v>
      </c>
      <c r="AG5">
        <v>1</v>
      </c>
      <c r="AH5">
        <v>0.5</v>
      </c>
      <c r="AI5">
        <v>2.29</v>
      </c>
      <c r="AJ5" t="s">
        <v>10735</v>
      </c>
      <c r="AK5" t="s">
        <v>1228</v>
      </c>
      <c r="AL5" t="s">
        <v>1228</v>
      </c>
      <c r="AM5" t="s">
        <v>988</v>
      </c>
      <c r="AN5" t="s">
        <v>1178</v>
      </c>
      <c r="AO5">
        <v>0</v>
      </c>
      <c r="AP5">
        <v>0</v>
      </c>
      <c r="AQ5" t="s">
        <v>990</v>
      </c>
      <c r="AR5">
        <v>27</v>
      </c>
      <c r="AS5">
        <v>25</v>
      </c>
      <c r="AT5">
        <v>0</v>
      </c>
      <c r="AU5">
        <v>0</v>
      </c>
      <c r="AV5">
        <v>2</v>
      </c>
      <c r="AW5">
        <v>0</v>
      </c>
      <c r="AX5">
        <v>0</v>
      </c>
      <c r="AY5" t="s">
        <v>1179</v>
      </c>
      <c r="AZ5">
        <v>0.51666666666666672</v>
      </c>
      <c r="BA5">
        <v>50</v>
      </c>
      <c r="BB5">
        <v>9.5588888888888892</v>
      </c>
      <c r="BC5">
        <v>8.4499999999999993</v>
      </c>
      <c r="BD5">
        <v>0</v>
      </c>
      <c r="BS5"/>
    </row>
    <row r="6" spans="1:71" x14ac:dyDescent="0.25">
      <c r="A6" t="s">
        <v>1177</v>
      </c>
      <c r="B6" t="s">
        <v>127</v>
      </c>
      <c r="C6">
        <v>45727</v>
      </c>
      <c r="D6">
        <v>9.0644444444444439</v>
      </c>
      <c r="E6">
        <v>0</v>
      </c>
      <c r="F6">
        <v>0</v>
      </c>
      <c r="G6">
        <v>0</v>
      </c>
      <c r="H6">
        <v>0</v>
      </c>
      <c r="I6" t="s">
        <v>197</v>
      </c>
      <c r="J6" s="73">
        <v>0.60163194444444446</v>
      </c>
      <c r="K6" s="73">
        <v>7.6388888888888893E-4</v>
      </c>
      <c r="L6">
        <v>8.01</v>
      </c>
      <c r="M6" t="s">
        <v>983</v>
      </c>
      <c r="N6" t="s">
        <v>10736</v>
      </c>
      <c r="O6" t="s">
        <v>984</v>
      </c>
      <c r="P6" t="s">
        <v>1028</v>
      </c>
      <c r="Q6" t="s">
        <v>10737</v>
      </c>
      <c r="R6">
        <v>45727.604166666664</v>
      </c>
      <c r="S6">
        <v>45727.601631944446</v>
      </c>
      <c r="T6">
        <v>45727.999305555553</v>
      </c>
      <c r="U6">
        <v>45728.000833333332</v>
      </c>
      <c r="V6" t="s">
        <v>984</v>
      </c>
      <c r="W6" t="s">
        <v>986</v>
      </c>
      <c r="X6">
        <v>9.58</v>
      </c>
      <c r="Y6">
        <v>9.48</v>
      </c>
      <c r="Z6">
        <v>160.06</v>
      </c>
      <c r="AA6">
        <v>149.83000000000001</v>
      </c>
      <c r="AB6">
        <v>86.51</v>
      </c>
      <c r="AC6">
        <v>6.42</v>
      </c>
      <c r="AD6">
        <v>0</v>
      </c>
      <c r="AE6" t="s">
        <v>984</v>
      </c>
      <c r="AF6">
        <v>0.51472222222222219</v>
      </c>
      <c r="AG6">
        <v>1</v>
      </c>
      <c r="AH6">
        <v>0.5</v>
      </c>
      <c r="AI6">
        <v>1.92</v>
      </c>
      <c r="AJ6" t="s">
        <v>10738</v>
      </c>
      <c r="AK6" t="s">
        <v>1137</v>
      </c>
      <c r="AL6" t="s">
        <v>1137</v>
      </c>
      <c r="AM6" t="s">
        <v>988</v>
      </c>
      <c r="AN6" t="s">
        <v>1180</v>
      </c>
      <c r="AO6">
        <v>0</v>
      </c>
      <c r="AP6">
        <v>0</v>
      </c>
      <c r="AQ6" t="s">
        <v>990</v>
      </c>
      <c r="AR6">
        <v>27</v>
      </c>
      <c r="AS6">
        <v>26</v>
      </c>
      <c r="AT6">
        <v>0</v>
      </c>
      <c r="AU6">
        <v>0</v>
      </c>
      <c r="AV6">
        <v>1</v>
      </c>
      <c r="AW6">
        <v>0</v>
      </c>
      <c r="AX6">
        <v>0</v>
      </c>
      <c r="AY6" t="s">
        <v>1179</v>
      </c>
      <c r="AZ6">
        <v>0.51472222222222219</v>
      </c>
      <c r="BA6">
        <v>50</v>
      </c>
      <c r="BB6">
        <v>9.5791666666666657</v>
      </c>
      <c r="BC6">
        <v>8.01</v>
      </c>
      <c r="BD6">
        <v>0</v>
      </c>
      <c r="BS6"/>
    </row>
    <row r="7" spans="1:71" x14ac:dyDescent="0.25">
      <c r="A7" t="s">
        <v>1177</v>
      </c>
      <c r="B7" t="s">
        <v>127</v>
      </c>
      <c r="C7">
        <v>45728</v>
      </c>
      <c r="D7">
        <v>9.0902777777777768</v>
      </c>
      <c r="E7">
        <v>0</v>
      </c>
      <c r="F7">
        <v>0</v>
      </c>
      <c r="G7">
        <v>0</v>
      </c>
      <c r="H7">
        <v>0</v>
      </c>
      <c r="I7" t="s">
        <v>197</v>
      </c>
      <c r="J7" s="73">
        <v>0.60120370370370368</v>
      </c>
      <c r="K7" s="73">
        <v>7.9861111111111116E-4</v>
      </c>
      <c r="L7">
        <v>8.42</v>
      </c>
      <c r="M7" t="s">
        <v>983</v>
      </c>
      <c r="N7" t="s">
        <v>10739</v>
      </c>
      <c r="O7" t="s">
        <v>984</v>
      </c>
      <c r="P7" t="s">
        <v>1028</v>
      </c>
      <c r="Q7" t="s">
        <v>10740</v>
      </c>
      <c r="R7">
        <v>45728.604166666664</v>
      </c>
      <c r="S7">
        <v>45728.600983796299</v>
      </c>
      <c r="T7">
        <v>45728.999305555553</v>
      </c>
      <c r="U7">
        <v>45729.000798611109</v>
      </c>
      <c r="V7" t="s">
        <v>984</v>
      </c>
      <c r="W7" t="s">
        <v>986</v>
      </c>
      <c r="X7">
        <v>9.6</v>
      </c>
      <c r="Y7">
        <v>9.48</v>
      </c>
      <c r="Z7">
        <v>165.74</v>
      </c>
      <c r="AA7">
        <v>159.03</v>
      </c>
      <c r="AB7">
        <v>78.569999999999993</v>
      </c>
      <c r="AC7">
        <v>6.09</v>
      </c>
      <c r="AD7">
        <v>0</v>
      </c>
      <c r="AE7" t="s">
        <v>984</v>
      </c>
      <c r="AF7">
        <v>0.5</v>
      </c>
      <c r="AG7">
        <v>1</v>
      </c>
      <c r="AH7">
        <v>0.5</v>
      </c>
      <c r="AI7">
        <v>3.64</v>
      </c>
      <c r="AJ7" t="s">
        <v>10741</v>
      </c>
      <c r="AK7" t="s">
        <v>1137</v>
      </c>
      <c r="AL7" t="s">
        <v>1137</v>
      </c>
      <c r="AM7" t="s">
        <v>988</v>
      </c>
      <c r="AN7" t="s">
        <v>1180</v>
      </c>
      <c r="AO7">
        <v>0</v>
      </c>
      <c r="AP7">
        <v>0</v>
      </c>
      <c r="AQ7" t="s">
        <v>990</v>
      </c>
      <c r="AR7">
        <v>37</v>
      </c>
      <c r="AS7">
        <v>37</v>
      </c>
      <c r="AT7">
        <v>0</v>
      </c>
      <c r="AU7">
        <v>0</v>
      </c>
      <c r="AV7">
        <v>0</v>
      </c>
      <c r="AW7">
        <v>0</v>
      </c>
      <c r="AX7">
        <v>0</v>
      </c>
      <c r="AY7" t="s">
        <v>1179</v>
      </c>
      <c r="AZ7">
        <v>0.5</v>
      </c>
      <c r="BA7">
        <v>50</v>
      </c>
      <c r="BB7">
        <v>9.5902777777777768</v>
      </c>
      <c r="BC7">
        <v>8.42</v>
      </c>
      <c r="BD7">
        <v>0</v>
      </c>
      <c r="BS7"/>
    </row>
    <row r="8" spans="1:71" x14ac:dyDescent="0.25">
      <c r="A8" t="s">
        <v>1177</v>
      </c>
      <c r="B8" t="s">
        <v>127</v>
      </c>
      <c r="C8">
        <v>45729</v>
      </c>
      <c r="D8">
        <v>9.0769444444444449</v>
      </c>
      <c r="E8">
        <v>0</v>
      </c>
      <c r="F8">
        <v>0</v>
      </c>
      <c r="G8">
        <v>0</v>
      </c>
      <c r="H8">
        <v>0</v>
      </c>
      <c r="I8" t="s">
        <v>197</v>
      </c>
      <c r="J8" s="73">
        <v>0.60107638888888892</v>
      </c>
      <c r="K8" s="73">
        <v>7.5231481481481482E-4</v>
      </c>
      <c r="L8">
        <v>8.82</v>
      </c>
      <c r="M8" t="s">
        <v>983</v>
      </c>
      <c r="N8" t="s">
        <v>10742</v>
      </c>
      <c r="O8" t="s">
        <v>984</v>
      </c>
      <c r="P8" t="s">
        <v>1136</v>
      </c>
      <c r="Q8" t="s">
        <v>10743</v>
      </c>
      <c r="R8">
        <v>45729.604166666664</v>
      </c>
      <c r="S8">
        <v>45729.601076388892</v>
      </c>
      <c r="T8">
        <v>45729.999305555553</v>
      </c>
      <c r="U8">
        <v>45730.000833333332</v>
      </c>
      <c r="V8" t="s">
        <v>984</v>
      </c>
      <c r="W8" t="s">
        <v>986</v>
      </c>
      <c r="X8">
        <v>9.59</v>
      </c>
      <c r="Y8">
        <v>9.48</v>
      </c>
      <c r="Z8">
        <v>151.91</v>
      </c>
      <c r="AA8">
        <v>146.22</v>
      </c>
      <c r="AB8">
        <v>84.6</v>
      </c>
      <c r="AC8">
        <v>6.93</v>
      </c>
      <c r="AD8">
        <v>0</v>
      </c>
      <c r="AE8" t="s">
        <v>984</v>
      </c>
      <c r="AF8">
        <v>0.51527777777777772</v>
      </c>
      <c r="AG8">
        <v>1</v>
      </c>
      <c r="AH8">
        <v>0.5</v>
      </c>
      <c r="AI8">
        <v>2.94</v>
      </c>
      <c r="AJ8" t="s">
        <v>10744</v>
      </c>
      <c r="AK8" t="s">
        <v>1181</v>
      </c>
      <c r="AL8" t="s">
        <v>1181</v>
      </c>
      <c r="AM8" t="s">
        <v>988</v>
      </c>
      <c r="AN8" t="s">
        <v>1178</v>
      </c>
      <c r="AO8">
        <v>0</v>
      </c>
      <c r="AP8">
        <v>0</v>
      </c>
      <c r="AQ8" t="s">
        <v>990</v>
      </c>
      <c r="AR8">
        <v>30</v>
      </c>
      <c r="AS8">
        <v>27</v>
      </c>
      <c r="AT8">
        <v>0</v>
      </c>
      <c r="AU8">
        <v>0</v>
      </c>
      <c r="AV8">
        <v>3</v>
      </c>
      <c r="AW8">
        <v>0</v>
      </c>
      <c r="AX8">
        <v>0</v>
      </c>
      <c r="AY8" t="s">
        <v>1179</v>
      </c>
      <c r="AZ8">
        <v>0.51527777777777772</v>
      </c>
      <c r="BA8">
        <v>50</v>
      </c>
      <c r="BB8">
        <v>9.5922222222222224</v>
      </c>
      <c r="BC8">
        <v>8.82</v>
      </c>
      <c r="BD8">
        <v>0</v>
      </c>
      <c r="BS8"/>
    </row>
    <row r="9" spans="1:71" x14ac:dyDescent="0.25">
      <c r="A9" t="s">
        <v>1177</v>
      </c>
      <c r="B9" t="s">
        <v>127</v>
      </c>
      <c r="C9">
        <v>45732</v>
      </c>
      <c r="D9">
        <v>9.0986111111111114</v>
      </c>
      <c r="E9">
        <v>0</v>
      </c>
      <c r="F9">
        <v>0</v>
      </c>
      <c r="G9">
        <v>0</v>
      </c>
      <c r="H9">
        <v>0</v>
      </c>
      <c r="I9" t="s">
        <v>197</v>
      </c>
      <c r="J9" s="73">
        <v>0.60074074074074069</v>
      </c>
      <c r="K9" s="73">
        <v>6.9444444444444447E-4</v>
      </c>
      <c r="L9">
        <v>8.64</v>
      </c>
      <c r="M9" t="s">
        <v>983</v>
      </c>
      <c r="N9" t="s">
        <v>10745</v>
      </c>
      <c r="O9" t="s">
        <v>984</v>
      </c>
      <c r="P9" t="s">
        <v>1184</v>
      </c>
      <c r="Q9" t="s">
        <v>1714</v>
      </c>
      <c r="R9">
        <v>45732.604166666664</v>
      </c>
      <c r="S9">
        <v>45732.600740740738</v>
      </c>
      <c r="T9">
        <v>45732.999305555553</v>
      </c>
      <c r="U9">
        <v>45733.000775462962</v>
      </c>
      <c r="V9" t="s">
        <v>984</v>
      </c>
      <c r="W9" t="s">
        <v>986</v>
      </c>
      <c r="X9">
        <v>9.6</v>
      </c>
      <c r="Y9">
        <v>9.48</v>
      </c>
      <c r="Z9">
        <v>181.47</v>
      </c>
      <c r="AA9">
        <v>176.57</v>
      </c>
      <c r="AB9">
        <v>84.89</v>
      </c>
      <c r="AC9">
        <v>5.43</v>
      </c>
      <c r="AD9">
        <v>0</v>
      </c>
      <c r="AE9" t="s">
        <v>984</v>
      </c>
      <c r="AF9">
        <v>0.50027777777777782</v>
      </c>
      <c r="AG9">
        <v>1</v>
      </c>
      <c r="AH9">
        <v>0.5</v>
      </c>
      <c r="AI9">
        <v>2.23</v>
      </c>
      <c r="AJ9" t="s">
        <v>10746</v>
      </c>
      <c r="AK9" t="s">
        <v>1135</v>
      </c>
      <c r="AL9" t="s">
        <v>1135</v>
      </c>
      <c r="AM9" t="s">
        <v>988</v>
      </c>
      <c r="AN9" t="s">
        <v>1180</v>
      </c>
      <c r="AO9">
        <v>0</v>
      </c>
      <c r="AP9">
        <v>0</v>
      </c>
      <c r="AQ9" t="s">
        <v>990</v>
      </c>
      <c r="AR9">
        <v>36</v>
      </c>
      <c r="AS9">
        <v>33</v>
      </c>
      <c r="AT9">
        <v>0</v>
      </c>
      <c r="AU9">
        <v>0</v>
      </c>
      <c r="AV9">
        <v>3</v>
      </c>
      <c r="AW9">
        <v>0</v>
      </c>
      <c r="AX9">
        <v>0</v>
      </c>
      <c r="AY9" t="s">
        <v>1179</v>
      </c>
      <c r="AZ9">
        <v>0.50027777777777782</v>
      </c>
      <c r="BA9">
        <v>50</v>
      </c>
      <c r="BB9">
        <v>9.5988888888888884</v>
      </c>
      <c r="BC9">
        <v>8.64</v>
      </c>
      <c r="BD9">
        <v>0</v>
      </c>
      <c r="BS9"/>
    </row>
    <row r="10" spans="1:71" x14ac:dyDescent="0.25">
      <c r="A10" t="s">
        <v>234</v>
      </c>
      <c r="B10" t="s">
        <v>127</v>
      </c>
      <c r="C10">
        <v>45732</v>
      </c>
      <c r="D10">
        <v>9.0588888888888892</v>
      </c>
      <c r="E10">
        <v>0</v>
      </c>
      <c r="F10">
        <v>0</v>
      </c>
      <c r="G10">
        <v>0</v>
      </c>
      <c r="H10">
        <v>0</v>
      </c>
      <c r="I10" t="s">
        <v>153</v>
      </c>
      <c r="J10" s="73">
        <v>0.60244212962962962</v>
      </c>
      <c r="K10" s="73">
        <v>7.6388888888888893E-4</v>
      </c>
      <c r="L10">
        <v>8.4</v>
      </c>
      <c r="M10" t="s">
        <v>983</v>
      </c>
      <c r="N10" t="s">
        <v>10747</v>
      </c>
      <c r="O10" t="s">
        <v>984</v>
      </c>
      <c r="P10" t="s">
        <v>1284</v>
      </c>
      <c r="Q10" t="s">
        <v>1709</v>
      </c>
      <c r="R10">
        <v>45732.604166666664</v>
      </c>
      <c r="S10">
        <v>45732.602442129632</v>
      </c>
      <c r="T10">
        <v>45732.999305555553</v>
      </c>
      <c r="U10">
        <v>45733.000821759262</v>
      </c>
      <c r="V10" t="s">
        <v>984</v>
      </c>
      <c r="W10" t="s">
        <v>986</v>
      </c>
      <c r="X10">
        <v>9.56</v>
      </c>
      <c r="Y10">
        <v>9.48</v>
      </c>
      <c r="Z10">
        <v>219.43</v>
      </c>
      <c r="AA10">
        <v>208.94</v>
      </c>
      <c r="AB10">
        <v>110.66</v>
      </c>
      <c r="AC10">
        <v>6.26</v>
      </c>
      <c r="AD10">
        <v>0</v>
      </c>
      <c r="AE10" t="s">
        <v>984</v>
      </c>
      <c r="AF10">
        <v>0.50083333333333335</v>
      </c>
      <c r="AG10">
        <v>1</v>
      </c>
      <c r="AH10">
        <v>0.5</v>
      </c>
      <c r="AI10">
        <v>5.23</v>
      </c>
      <c r="AJ10" t="s">
        <v>10748</v>
      </c>
      <c r="AK10" t="s">
        <v>1188</v>
      </c>
      <c r="AL10" t="s">
        <v>1188</v>
      </c>
      <c r="AM10" t="s">
        <v>988</v>
      </c>
      <c r="AN10" t="s">
        <v>1183</v>
      </c>
      <c r="AO10">
        <v>0</v>
      </c>
      <c r="AP10">
        <v>0</v>
      </c>
      <c r="AQ10" t="s">
        <v>990</v>
      </c>
      <c r="AR10">
        <v>28</v>
      </c>
      <c r="AS10">
        <v>27</v>
      </c>
      <c r="AT10">
        <v>0</v>
      </c>
      <c r="AU10">
        <v>0</v>
      </c>
      <c r="AV10">
        <v>1</v>
      </c>
      <c r="AW10">
        <v>0</v>
      </c>
      <c r="AX10">
        <v>0</v>
      </c>
      <c r="AY10" t="s">
        <v>994</v>
      </c>
      <c r="AZ10">
        <v>0.50083333333333335</v>
      </c>
      <c r="BA10">
        <v>50</v>
      </c>
      <c r="BB10">
        <v>9.5597222222222218</v>
      </c>
      <c r="BC10">
        <v>8.4</v>
      </c>
      <c r="BD10">
        <v>0</v>
      </c>
      <c r="BS10"/>
    </row>
    <row r="11" spans="1:71" x14ac:dyDescent="0.25">
      <c r="A11" t="s">
        <v>238</v>
      </c>
      <c r="B11" t="s">
        <v>127</v>
      </c>
      <c r="C11">
        <v>45732</v>
      </c>
      <c r="D11">
        <v>9.044722222222223</v>
      </c>
      <c r="E11">
        <v>0</v>
      </c>
      <c r="F11">
        <v>0</v>
      </c>
      <c r="G11">
        <v>0</v>
      </c>
      <c r="H11">
        <v>0</v>
      </c>
      <c r="I11" t="s">
        <v>142</v>
      </c>
      <c r="J11" s="73">
        <v>0.2066550925925926</v>
      </c>
      <c r="K11" s="73">
        <v>0.60506944444444444</v>
      </c>
      <c r="L11">
        <v>8.01</v>
      </c>
      <c r="M11" t="s">
        <v>983</v>
      </c>
      <c r="N11" t="s">
        <v>10749</v>
      </c>
      <c r="O11" t="s">
        <v>984</v>
      </c>
      <c r="P11" t="s">
        <v>1210</v>
      </c>
      <c r="Q11" t="s">
        <v>1705</v>
      </c>
      <c r="R11">
        <v>45732.208333333336</v>
      </c>
      <c r="S11">
        <v>45732.205023148148</v>
      </c>
      <c r="T11">
        <v>45732.604166666664</v>
      </c>
      <c r="U11">
        <v>45732.605081018519</v>
      </c>
      <c r="V11" t="s">
        <v>984</v>
      </c>
      <c r="W11" t="s">
        <v>986</v>
      </c>
      <c r="X11">
        <v>9.6</v>
      </c>
      <c r="Y11">
        <v>9.5</v>
      </c>
      <c r="Z11">
        <v>120.86</v>
      </c>
      <c r="AA11">
        <v>102.53</v>
      </c>
      <c r="AB11">
        <v>80.84</v>
      </c>
      <c r="AC11">
        <v>8.02</v>
      </c>
      <c r="AD11">
        <v>0</v>
      </c>
      <c r="AE11" t="s">
        <v>984</v>
      </c>
      <c r="AF11">
        <v>0.51722222222222225</v>
      </c>
      <c r="AG11">
        <v>1</v>
      </c>
      <c r="AH11">
        <v>0.5</v>
      </c>
      <c r="AI11">
        <v>0.14000000000000001</v>
      </c>
      <c r="AJ11" t="s">
        <v>10750</v>
      </c>
      <c r="AK11" t="s">
        <v>1032</v>
      </c>
      <c r="AL11" t="s">
        <v>1032</v>
      </c>
      <c r="AM11" t="s">
        <v>988</v>
      </c>
      <c r="AN11" t="s">
        <v>1191</v>
      </c>
      <c r="AO11">
        <v>0</v>
      </c>
      <c r="AP11">
        <v>0</v>
      </c>
      <c r="AQ11" t="s">
        <v>990</v>
      </c>
      <c r="AR11">
        <v>17</v>
      </c>
      <c r="AS11">
        <v>14</v>
      </c>
      <c r="AT11">
        <v>0</v>
      </c>
      <c r="AU11">
        <v>0</v>
      </c>
      <c r="AV11">
        <v>3</v>
      </c>
      <c r="AW11">
        <v>0</v>
      </c>
      <c r="AX11">
        <v>0</v>
      </c>
      <c r="AY11" t="s">
        <v>999</v>
      </c>
      <c r="AZ11">
        <v>0.51722222222222225</v>
      </c>
      <c r="BA11">
        <v>50</v>
      </c>
      <c r="BB11">
        <v>9.5619444444444444</v>
      </c>
      <c r="BC11">
        <v>8.01</v>
      </c>
      <c r="BD11">
        <v>0</v>
      </c>
      <c r="BS11"/>
    </row>
    <row r="12" spans="1:71" x14ac:dyDescent="0.25">
      <c r="A12" t="s">
        <v>1189</v>
      </c>
      <c r="B12" t="s">
        <v>127</v>
      </c>
      <c r="C12">
        <v>45726</v>
      </c>
      <c r="D12">
        <v>9.1019444444444435</v>
      </c>
      <c r="E12">
        <v>0</v>
      </c>
      <c r="F12">
        <v>0</v>
      </c>
      <c r="G12">
        <v>0</v>
      </c>
      <c r="H12">
        <v>0</v>
      </c>
      <c r="I12" t="s">
        <v>197</v>
      </c>
      <c r="J12" s="73">
        <v>0.20549768518518519</v>
      </c>
      <c r="K12" s="73">
        <v>0.60562499999999997</v>
      </c>
      <c r="L12">
        <v>8.0500000000000007</v>
      </c>
      <c r="M12" t="s">
        <v>983</v>
      </c>
      <c r="N12" t="s">
        <v>10751</v>
      </c>
      <c r="O12" t="s">
        <v>984</v>
      </c>
      <c r="P12" t="s">
        <v>1023</v>
      </c>
      <c r="Q12" t="s">
        <v>10752</v>
      </c>
      <c r="R12">
        <v>45726.208333333336</v>
      </c>
      <c r="S12">
        <v>45726.205497685187</v>
      </c>
      <c r="T12">
        <v>45726.604166666664</v>
      </c>
      <c r="U12">
        <v>45726.605636574073</v>
      </c>
      <c r="V12" t="s">
        <v>984</v>
      </c>
      <c r="W12" t="s">
        <v>986</v>
      </c>
      <c r="X12">
        <v>9.6</v>
      </c>
      <c r="Y12">
        <v>9.5</v>
      </c>
      <c r="Z12">
        <v>137.96</v>
      </c>
      <c r="AA12">
        <v>129.62</v>
      </c>
      <c r="AB12">
        <v>76.510000000000005</v>
      </c>
      <c r="AC12">
        <v>6.77</v>
      </c>
      <c r="AD12">
        <v>0</v>
      </c>
      <c r="AE12" t="s">
        <v>10753</v>
      </c>
      <c r="AF12">
        <v>0.50111111111111106</v>
      </c>
      <c r="AG12">
        <v>1</v>
      </c>
      <c r="AH12">
        <v>0.5</v>
      </c>
      <c r="AI12">
        <v>0.83</v>
      </c>
      <c r="AJ12" t="s">
        <v>10754</v>
      </c>
      <c r="AK12" t="s">
        <v>1228</v>
      </c>
      <c r="AL12" t="s">
        <v>1228</v>
      </c>
      <c r="AM12" t="s">
        <v>988</v>
      </c>
      <c r="AN12" t="s">
        <v>1178</v>
      </c>
      <c r="AO12">
        <v>0</v>
      </c>
      <c r="AP12">
        <v>0</v>
      </c>
      <c r="AQ12" t="s">
        <v>990</v>
      </c>
      <c r="AR12">
        <v>30</v>
      </c>
      <c r="AS12">
        <v>28</v>
      </c>
      <c r="AT12">
        <v>0</v>
      </c>
      <c r="AU12">
        <v>0</v>
      </c>
      <c r="AV12">
        <v>2</v>
      </c>
      <c r="AW12">
        <v>0</v>
      </c>
      <c r="AX12">
        <v>0</v>
      </c>
      <c r="AY12" t="s">
        <v>1190</v>
      </c>
      <c r="AZ12">
        <v>0.50111111111111106</v>
      </c>
      <c r="BA12">
        <v>50</v>
      </c>
      <c r="BB12">
        <v>9.6030555555555548</v>
      </c>
      <c r="BC12">
        <v>8.0500000000000007</v>
      </c>
      <c r="BD12">
        <v>0</v>
      </c>
      <c r="BS12"/>
    </row>
    <row r="13" spans="1:71" x14ac:dyDescent="0.25">
      <c r="A13" t="s">
        <v>1189</v>
      </c>
      <c r="B13" t="s">
        <v>127</v>
      </c>
      <c r="C13">
        <v>45727</v>
      </c>
      <c r="D13">
        <v>9.1227777777777774</v>
      </c>
      <c r="E13">
        <v>0</v>
      </c>
      <c r="F13">
        <v>0</v>
      </c>
      <c r="G13">
        <v>0</v>
      </c>
      <c r="H13">
        <v>0</v>
      </c>
      <c r="I13" t="s">
        <v>197</v>
      </c>
      <c r="J13" s="73">
        <v>0.20502314814814815</v>
      </c>
      <c r="K13" s="73">
        <v>0.60597222222222225</v>
      </c>
      <c r="L13">
        <v>8.7799999999999994</v>
      </c>
      <c r="M13" t="s">
        <v>983</v>
      </c>
      <c r="N13" t="s">
        <v>10755</v>
      </c>
      <c r="O13" t="s">
        <v>984</v>
      </c>
      <c r="P13" t="s">
        <v>1023</v>
      </c>
      <c r="Q13" t="s">
        <v>10756</v>
      </c>
      <c r="R13">
        <v>45727.208333333336</v>
      </c>
      <c r="S13">
        <v>45727.205023148148</v>
      </c>
      <c r="T13">
        <v>45727.604166666664</v>
      </c>
      <c r="U13">
        <v>45727.605983796297</v>
      </c>
      <c r="V13" t="s">
        <v>984</v>
      </c>
      <c r="W13" t="s">
        <v>986</v>
      </c>
      <c r="X13">
        <v>9.6199999999999992</v>
      </c>
      <c r="Y13">
        <v>9.5</v>
      </c>
      <c r="Z13">
        <v>138.99</v>
      </c>
      <c r="AA13">
        <v>134.97999999999999</v>
      </c>
      <c r="AB13">
        <v>74.349999999999994</v>
      </c>
      <c r="AC13">
        <v>6.42</v>
      </c>
      <c r="AD13">
        <v>0</v>
      </c>
      <c r="AE13" t="s">
        <v>984</v>
      </c>
      <c r="AF13">
        <v>0.5</v>
      </c>
      <c r="AG13">
        <v>1</v>
      </c>
      <c r="AH13">
        <v>0.5</v>
      </c>
      <c r="AI13">
        <v>2.0099999999999998</v>
      </c>
      <c r="AJ13" t="s">
        <v>10757</v>
      </c>
      <c r="AK13" t="s">
        <v>1181</v>
      </c>
      <c r="AL13" t="s">
        <v>1181</v>
      </c>
      <c r="AM13" t="s">
        <v>988</v>
      </c>
      <c r="AN13" t="s">
        <v>1178</v>
      </c>
      <c r="AO13">
        <v>0</v>
      </c>
      <c r="AP13">
        <v>0</v>
      </c>
      <c r="AQ13" t="s">
        <v>990</v>
      </c>
      <c r="AR13">
        <v>32</v>
      </c>
      <c r="AS13">
        <v>25</v>
      </c>
      <c r="AT13">
        <v>0</v>
      </c>
      <c r="AU13">
        <v>0</v>
      </c>
      <c r="AV13">
        <v>7</v>
      </c>
      <c r="AW13">
        <v>0</v>
      </c>
      <c r="AX13">
        <v>0</v>
      </c>
      <c r="AY13" t="s">
        <v>1190</v>
      </c>
      <c r="AZ13">
        <v>0.5</v>
      </c>
      <c r="BA13">
        <v>50</v>
      </c>
      <c r="BB13">
        <v>9.6227777777777774</v>
      </c>
      <c r="BC13">
        <v>8.7799999999999994</v>
      </c>
      <c r="BD13">
        <v>0</v>
      </c>
      <c r="BS13"/>
    </row>
    <row r="14" spans="1:71" x14ac:dyDescent="0.25">
      <c r="A14" t="s">
        <v>1189</v>
      </c>
      <c r="B14" t="s">
        <v>127</v>
      </c>
      <c r="C14">
        <v>45728</v>
      </c>
      <c r="D14">
        <v>9.0761111111111106</v>
      </c>
      <c r="E14">
        <v>0</v>
      </c>
      <c r="F14">
        <v>0</v>
      </c>
      <c r="G14">
        <v>0</v>
      </c>
      <c r="H14">
        <v>0</v>
      </c>
      <c r="I14" t="s">
        <v>197</v>
      </c>
      <c r="J14" s="73">
        <v>0.2058912037037037</v>
      </c>
      <c r="K14" s="73">
        <v>0.60564814814814816</v>
      </c>
      <c r="L14">
        <v>8.5</v>
      </c>
      <c r="M14" t="s">
        <v>983</v>
      </c>
      <c r="N14" t="s">
        <v>10758</v>
      </c>
      <c r="O14" t="s">
        <v>984</v>
      </c>
      <c r="P14" t="s">
        <v>1023</v>
      </c>
      <c r="Q14" t="s">
        <v>10726</v>
      </c>
      <c r="R14">
        <v>45728.208333333336</v>
      </c>
      <c r="S14">
        <v>45728.205891203703</v>
      </c>
      <c r="T14">
        <v>45728.604166666664</v>
      </c>
      <c r="U14">
        <v>45728.605752314812</v>
      </c>
      <c r="V14" t="s">
        <v>984</v>
      </c>
      <c r="W14" t="s">
        <v>986</v>
      </c>
      <c r="X14">
        <v>9.6</v>
      </c>
      <c r="Y14">
        <v>9.5</v>
      </c>
      <c r="Z14">
        <v>141.5</v>
      </c>
      <c r="AA14">
        <v>135.31</v>
      </c>
      <c r="AB14">
        <v>77.36</v>
      </c>
      <c r="AC14">
        <v>6.47</v>
      </c>
      <c r="AD14">
        <v>0</v>
      </c>
      <c r="AE14" t="s">
        <v>984</v>
      </c>
      <c r="AF14">
        <v>0.5180555555555556</v>
      </c>
      <c r="AG14">
        <v>1</v>
      </c>
      <c r="AH14">
        <v>0.5</v>
      </c>
      <c r="AI14">
        <v>1.47</v>
      </c>
      <c r="AJ14" t="s">
        <v>10759</v>
      </c>
      <c r="AK14" t="s">
        <v>1181</v>
      </c>
      <c r="AL14" t="s">
        <v>1181</v>
      </c>
      <c r="AM14" t="s">
        <v>988</v>
      </c>
      <c r="AN14" t="s">
        <v>1178</v>
      </c>
      <c r="AO14">
        <v>0</v>
      </c>
      <c r="AP14">
        <v>0</v>
      </c>
      <c r="AQ14" t="s">
        <v>990</v>
      </c>
      <c r="AR14">
        <v>30</v>
      </c>
      <c r="AS14">
        <v>25</v>
      </c>
      <c r="AT14">
        <v>0</v>
      </c>
      <c r="AU14">
        <v>0</v>
      </c>
      <c r="AV14">
        <v>5</v>
      </c>
      <c r="AW14">
        <v>0</v>
      </c>
      <c r="AX14">
        <v>0</v>
      </c>
      <c r="AY14" t="s">
        <v>1190</v>
      </c>
      <c r="AZ14">
        <v>0.5180555555555556</v>
      </c>
      <c r="BA14">
        <v>50</v>
      </c>
      <c r="BB14">
        <v>9.5941666666666663</v>
      </c>
      <c r="BC14">
        <v>8.5</v>
      </c>
      <c r="BD14">
        <v>0</v>
      </c>
      <c r="BS14"/>
    </row>
    <row r="15" spans="1:71" x14ac:dyDescent="0.25">
      <c r="A15" t="s">
        <v>1189</v>
      </c>
      <c r="B15" t="s">
        <v>127</v>
      </c>
      <c r="C15">
        <v>45729</v>
      </c>
      <c r="D15">
        <v>9.107222222222223</v>
      </c>
      <c r="E15">
        <v>0</v>
      </c>
      <c r="F15">
        <v>0</v>
      </c>
      <c r="G15">
        <v>0</v>
      </c>
      <c r="H15">
        <v>0</v>
      </c>
      <c r="I15" t="s">
        <v>197</v>
      </c>
      <c r="J15" s="73">
        <v>0.20519675925925926</v>
      </c>
      <c r="K15" s="73">
        <v>0.60599537037037032</v>
      </c>
      <c r="L15">
        <v>8.07</v>
      </c>
      <c r="M15" t="s">
        <v>983</v>
      </c>
      <c r="N15" t="s">
        <v>10760</v>
      </c>
      <c r="O15" t="s">
        <v>984</v>
      </c>
      <c r="P15" t="s">
        <v>1034</v>
      </c>
      <c r="Q15" t="s">
        <v>10761</v>
      </c>
      <c r="R15">
        <v>45729.208333333336</v>
      </c>
      <c r="S15">
        <v>45729.205196759256</v>
      </c>
      <c r="T15">
        <v>45729.604166666664</v>
      </c>
      <c r="U15">
        <v>45729.606006944443</v>
      </c>
      <c r="V15" t="s">
        <v>984</v>
      </c>
      <c r="W15" t="s">
        <v>986</v>
      </c>
      <c r="X15">
        <v>9.6199999999999992</v>
      </c>
      <c r="Y15">
        <v>9.5</v>
      </c>
      <c r="Z15">
        <v>128.22999999999999</v>
      </c>
      <c r="AA15">
        <v>125.38</v>
      </c>
      <c r="AB15">
        <v>54.42</v>
      </c>
      <c r="AC15">
        <v>5.89</v>
      </c>
      <c r="AD15">
        <v>0</v>
      </c>
      <c r="AE15" t="s">
        <v>984</v>
      </c>
      <c r="AF15">
        <v>0.51194444444444442</v>
      </c>
      <c r="AG15">
        <v>1</v>
      </c>
      <c r="AH15">
        <v>0.5</v>
      </c>
      <c r="AI15">
        <v>0.56999999999999995</v>
      </c>
      <c r="AJ15" t="s">
        <v>10762</v>
      </c>
      <c r="AK15" t="s">
        <v>1071</v>
      </c>
      <c r="AL15" t="s">
        <v>1071</v>
      </c>
      <c r="AM15" t="s">
        <v>988</v>
      </c>
      <c r="AN15" t="s">
        <v>1191</v>
      </c>
      <c r="AO15">
        <v>0</v>
      </c>
      <c r="AP15">
        <v>0</v>
      </c>
      <c r="AQ15" t="s">
        <v>990</v>
      </c>
      <c r="AR15">
        <v>36</v>
      </c>
      <c r="AS15">
        <v>32</v>
      </c>
      <c r="AT15">
        <v>0</v>
      </c>
      <c r="AU15">
        <v>0</v>
      </c>
      <c r="AV15">
        <v>4</v>
      </c>
      <c r="AW15">
        <v>0</v>
      </c>
      <c r="AX15">
        <v>0</v>
      </c>
      <c r="AY15" t="s">
        <v>1190</v>
      </c>
      <c r="AZ15">
        <v>0.51194444444444442</v>
      </c>
      <c r="BA15">
        <v>50</v>
      </c>
      <c r="BB15">
        <v>9.6191666666666666</v>
      </c>
      <c r="BC15">
        <v>8.07</v>
      </c>
      <c r="BD15">
        <v>0</v>
      </c>
      <c r="BS15"/>
    </row>
    <row r="16" spans="1:71" x14ac:dyDescent="0.25">
      <c r="A16" t="s">
        <v>1189</v>
      </c>
      <c r="B16" t="s">
        <v>127</v>
      </c>
      <c r="C16">
        <v>45730</v>
      </c>
      <c r="D16">
        <v>9.0738888888888898</v>
      </c>
      <c r="E16">
        <v>0</v>
      </c>
      <c r="F16">
        <v>0</v>
      </c>
      <c r="G16">
        <v>0</v>
      </c>
      <c r="H16">
        <v>0</v>
      </c>
      <c r="I16" t="s">
        <v>197</v>
      </c>
      <c r="J16" s="73">
        <v>0.20538194444444444</v>
      </c>
      <c r="K16" s="73">
        <v>0.60432870370370373</v>
      </c>
      <c r="L16">
        <v>8.5</v>
      </c>
      <c r="M16" t="s">
        <v>983</v>
      </c>
      <c r="N16" t="s">
        <v>10763</v>
      </c>
      <c r="O16" t="s">
        <v>984</v>
      </c>
      <c r="P16" t="s">
        <v>1034</v>
      </c>
      <c r="Q16" t="s">
        <v>10764</v>
      </c>
      <c r="R16">
        <v>45730.208333333336</v>
      </c>
      <c r="S16">
        <v>45730.205393518518</v>
      </c>
      <c r="T16">
        <v>45730.604166666664</v>
      </c>
      <c r="U16">
        <v>45730.606030092589</v>
      </c>
      <c r="V16" t="s">
        <v>984</v>
      </c>
      <c r="W16" t="s">
        <v>986</v>
      </c>
      <c r="X16">
        <v>9.6199999999999992</v>
      </c>
      <c r="Y16">
        <v>9.5</v>
      </c>
      <c r="Z16">
        <v>109.36</v>
      </c>
      <c r="AA16">
        <v>106.26</v>
      </c>
      <c r="AB16">
        <v>61.31</v>
      </c>
      <c r="AC16">
        <v>7.16</v>
      </c>
      <c r="AD16">
        <v>0</v>
      </c>
      <c r="AE16" t="s">
        <v>984</v>
      </c>
      <c r="AF16">
        <v>0.50083333333333335</v>
      </c>
      <c r="AG16">
        <v>1</v>
      </c>
      <c r="AH16">
        <v>0.5</v>
      </c>
      <c r="AI16">
        <v>0.91</v>
      </c>
      <c r="AJ16" t="s">
        <v>10765</v>
      </c>
      <c r="AK16" t="s">
        <v>1071</v>
      </c>
      <c r="AL16" t="s">
        <v>1071</v>
      </c>
      <c r="AM16" t="s">
        <v>988</v>
      </c>
      <c r="AN16" t="s">
        <v>1191</v>
      </c>
      <c r="AO16">
        <v>0</v>
      </c>
      <c r="AP16">
        <v>0</v>
      </c>
      <c r="AQ16" t="s">
        <v>990</v>
      </c>
      <c r="AR16">
        <v>23</v>
      </c>
      <c r="AS16">
        <v>20</v>
      </c>
      <c r="AT16">
        <v>0</v>
      </c>
      <c r="AU16">
        <v>0</v>
      </c>
      <c r="AV16">
        <v>3</v>
      </c>
      <c r="AW16">
        <v>0</v>
      </c>
      <c r="AX16">
        <v>0</v>
      </c>
      <c r="AY16" t="s">
        <v>1190</v>
      </c>
      <c r="AZ16">
        <v>0.50083333333333335</v>
      </c>
      <c r="BA16">
        <v>50</v>
      </c>
      <c r="BB16">
        <v>9.5747222222222224</v>
      </c>
      <c r="BC16">
        <v>8.5</v>
      </c>
      <c r="BD16">
        <v>0</v>
      </c>
      <c r="BS16"/>
    </row>
    <row r="17" spans="1:71" x14ac:dyDescent="0.25">
      <c r="A17" t="s">
        <v>1192</v>
      </c>
      <c r="B17" t="s">
        <v>127</v>
      </c>
      <c r="C17">
        <v>45726</v>
      </c>
      <c r="D17">
        <v>9.0911111111111111</v>
      </c>
      <c r="E17">
        <v>0</v>
      </c>
      <c r="F17">
        <v>0</v>
      </c>
      <c r="G17">
        <v>0</v>
      </c>
      <c r="H17">
        <v>0</v>
      </c>
      <c r="I17" t="s">
        <v>197</v>
      </c>
      <c r="J17" s="73">
        <v>0.60118055555555561</v>
      </c>
      <c r="K17" s="73">
        <v>8.1018518518518516E-4</v>
      </c>
      <c r="L17">
        <v>7.76</v>
      </c>
      <c r="M17" t="s">
        <v>983</v>
      </c>
      <c r="N17" t="s">
        <v>10766</v>
      </c>
      <c r="O17" t="s">
        <v>984</v>
      </c>
      <c r="P17" t="s">
        <v>1115</v>
      </c>
      <c r="Q17" t="s">
        <v>10733</v>
      </c>
      <c r="R17">
        <v>45726.604166666664</v>
      </c>
      <c r="S17">
        <v>45726.60119212963</v>
      </c>
      <c r="T17">
        <v>45726.999305555553</v>
      </c>
      <c r="U17">
        <v>45727.000821759262</v>
      </c>
      <c r="V17" t="s">
        <v>984</v>
      </c>
      <c r="W17" t="s">
        <v>986</v>
      </c>
      <c r="X17">
        <v>9.59</v>
      </c>
      <c r="Y17">
        <v>9.48</v>
      </c>
      <c r="Z17">
        <v>126.62</v>
      </c>
      <c r="AA17">
        <v>122.01</v>
      </c>
      <c r="AB17">
        <v>23.56</v>
      </c>
      <c r="AC17">
        <v>5.54</v>
      </c>
      <c r="AD17">
        <v>0</v>
      </c>
      <c r="AE17" t="s">
        <v>984</v>
      </c>
      <c r="AF17">
        <v>0.5</v>
      </c>
      <c r="AG17">
        <v>1</v>
      </c>
      <c r="AH17">
        <v>0.5</v>
      </c>
      <c r="AI17">
        <v>0</v>
      </c>
      <c r="AJ17" t="s">
        <v>10767</v>
      </c>
      <c r="AK17" t="s">
        <v>1091</v>
      </c>
      <c r="AL17" t="s">
        <v>1091</v>
      </c>
      <c r="AM17" t="s">
        <v>988</v>
      </c>
      <c r="AN17" t="s">
        <v>1193</v>
      </c>
      <c r="AO17">
        <v>0</v>
      </c>
      <c r="AP17">
        <v>0</v>
      </c>
      <c r="AQ17" t="s">
        <v>990</v>
      </c>
      <c r="AR17">
        <v>19</v>
      </c>
      <c r="AS17">
        <v>16</v>
      </c>
      <c r="AT17">
        <v>0</v>
      </c>
      <c r="AU17">
        <v>0</v>
      </c>
      <c r="AV17">
        <v>3</v>
      </c>
      <c r="AW17">
        <v>0</v>
      </c>
      <c r="AX17">
        <v>0</v>
      </c>
      <c r="AY17" t="s">
        <v>1194</v>
      </c>
      <c r="AZ17">
        <v>0.5</v>
      </c>
      <c r="BA17">
        <v>50</v>
      </c>
      <c r="BB17">
        <v>9.5911111111111111</v>
      </c>
      <c r="BC17">
        <v>7.76</v>
      </c>
      <c r="BD17">
        <v>0</v>
      </c>
      <c r="BS17"/>
    </row>
    <row r="18" spans="1:71" x14ac:dyDescent="0.25">
      <c r="A18" t="s">
        <v>1192</v>
      </c>
      <c r="B18" t="s">
        <v>127</v>
      </c>
      <c r="C18">
        <v>45727</v>
      </c>
      <c r="D18">
        <v>9.0805555555555539</v>
      </c>
      <c r="E18">
        <v>0</v>
      </c>
      <c r="F18">
        <v>0</v>
      </c>
      <c r="G18">
        <v>0</v>
      </c>
      <c r="H18">
        <v>0</v>
      </c>
      <c r="I18" t="s">
        <v>197</v>
      </c>
      <c r="J18" s="73">
        <v>0.60094907407407405</v>
      </c>
      <c r="K18" s="73">
        <v>8.1018518518518516E-4</v>
      </c>
      <c r="L18">
        <v>8</v>
      </c>
      <c r="M18" t="s">
        <v>983</v>
      </c>
      <c r="N18" t="s">
        <v>10768</v>
      </c>
      <c r="O18" t="s">
        <v>984</v>
      </c>
      <c r="P18" t="s">
        <v>1115</v>
      </c>
      <c r="Q18" t="s">
        <v>10737</v>
      </c>
      <c r="R18">
        <v>45727.604166666664</v>
      </c>
      <c r="S18">
        <v>45727.600960648146</v>
      </c>
      <c r="T18">
        <v>45727.999305555553</v>
      </c>
      <c r="U18">
        <v>45728.000833333332</v>
      </c>
      <c r="V18" t="s">
        <v>984</v>
      </c>
      <c r="W18" t="s">
        <v>986</v>
      </c>
      <c r="X18">
        <v>9.6</v>
      </c>
      <c r="Y18">
        <v>9.48</v>
      </c>
      <c r="Z18">
        <v>163.57</v>
      </c>
      <c r="AA18">
        <v>147.66</v>
      </c>
      <c r="AB18">
        <v>66.349999999999994</v>
      </c>
      <c r="AC18">
        <v>5.79</v>
      </c>
      <c r="AD18">
        <v>0</v>
      </c>
      <c r="AE18" t="s">
        <v>984</v>
      </c>
      <c r="AF18">
        <v>0.51611111111111108</v>
      </c>
      <c r="AG18">
        <v>1</v>
      </c>
      <c r="AH18">
        <v>0.5</v>
      </c>
      <c r="AI18">
        <v>7.91</v>
      </c>
      <c r="AJ18" t="s">
        <v>10769</v>
      </c>
      <c r="AK18" t="s">
        <v>1091</v>
      </c>
      <c r="AL18" t="s">
        <v>1091</v>
      </c>
      <c r="AM18" t="s">
        <v>988</v>
      </c>
      <c r="AN18" t="s">
        <v>1193</v>
      </c>
      <c r="AO18">
        <v>0</v>
      </c>
      <c r="AP18">
        <v>0</v>
      </c>
      <c r="AQ18" t="s">
        <v>990</v>
      </c>
      <c r="AR18">
        <v>18</v>
      </c>
      <c r="AS18">
        <v>15</v>
      </c>
      <c r="AT18">
        <v>0</v>
      </c>
      <c r="AU18">
        <v>0</v>
      </c>
      <c r="AV18">
        <v>3</v>
      </c>
      <c r="AW18">
        <v>0</v>
      </c>
      <c r="AX18">
        <v>0</v>
      </c>
      <c r="AY18" t="s">
        <v>1194</v>
      </c>
      <c r="AZ18">
        <v>0.51611111111111108</v>
      </c>
      <c r="BA18">
        <v>50</v>
      </c>
      <c r="BB18">
        <v>9.5966666666666658</v>
      </c>
      <c r="BC18">
        <v>8</v>
      </c>
      <c r="BD18">
        <v>0</v>
      </c>
      <c r="BS18"/>
    </row>
    <row r="19" spans="1:71" x14ac:dyDescent="0.25">
      <c r="A19" t="s">
        <v>1192</v>
      </c>
      <c r="B19" t="s">
        <v>127</v>
      </c>
      <c r="C19">
        <v>45730</v>
      </c>
      <c r="D19">
        <v>9.0416666666666679</v>
      </c>
      <c r="E19">
        <v>0</v>
      </c>
      <c r="F19">
        <v>0</v>
      </c>
      <c r="G19">
        <v>0</v>
      </c>
      <c r="H19">
        <v>0</v>
      </c>
      <c r="I19" t="s">
        <v>197</v>
      </c>
      <c r="J19" s="73">
        <v>0.60303240740740738</v>
      </c>
      <c r="K19" s="73">
        <v>6.3657407407407413E-4</v>
      </c>
      <c r="L19">
        <v>8.7799999999999994</v>
      </c>
      <c r="M19" t="s">
        <v>983</v>
      </c>
      <c r="N19" t="s">
        <v>10770</v>
      </c>
      <c r="O19" t="s">
        <v>984</v>
      </c>
      <c r="P19" t="s">
        <v>1198</v>
      </c>
      <c r="Q19" t="s">
        <v>10730</v>
      </c>
      <c r="R19">
        <v>45730.604166666664</v>
      </c>
      <c r="S19">
        <v>45730.60083333333</v>
      </c>
      <c r="T19">
        <v>45730.999305555553</v>
      </c>
      <c r="U19">
        <v>45731.000891203701</v>
      </c>
      <c r="V19" t="s">
        <v>984</v>
      </c>
      <c r="W19" t="s">
        <v>986</v>
      </c>
      <c r="X19">
        <v>9.6</v>
      </c>
      <c r="Y19">
        <v>9.48</v>
      </c>
      <c r="Z19">
        <v>137.05000000000001</v>
      </c>
      <c r="AA19">
        <v>126.37</v>
      </c>
      <c r="AB19">
        <v>86.75</v>
      </c>
      <c r="AC19">
        <v>7.82</v>
      </c>
      <c r="AD19">
        <v>0</v>
      </c>
      <c r="AE19" t="s">
        <v>984</v>
      </c>
      <c r="AF19">
        <v>0.50083333333333335</v>
      </c>
      <c r="AG19">
        <v>1</v>
      </c>
      <c r="AH19">
        <v>0.5</v>
      </c>
      <c r="AI19">
        <v>0.15</v>
      </c>
      <c r="AJ19" t="s">
        <v>10771</v>
      </c>
      <c r="AK19" t="s">
        <v>1182</v>
      </c>
      <c r="AL19" t="s">
        <v>1182</v>
      </c>
      <c r="AM19" t="s">
        <v>988</v>
      </c>
      <c r="AN19" t="s">
        <v>1199</v>
      </c>
      <c r="AO19">
        <v>0</v>
      </c>
      <c r="AP19">
        <v>0</v>
      </c>
      <c r="AQ19" t="s">
        <v>990</v>
      </c>
      <c r="AR19">
        <v>18</v>
      </c>
      <c r="AS19">
        <v>18</v>
      </c>
      <c r="AT19">
        <v>0</v>
      </c>
      <c r="AU19">
        <v>0</v>
      </c>
      <c r="AV19">
        <v>0</v>
      </c>
      <c r="AW19">
        <v>0</v>
      </c>
      <c r="AX19">
        <v>0</v>
      </c>
      <c r="AY19" t="s">
        <v>1194</v>
      </c>
      <c r="AZ19">
        <v>0.50083333333333335</v>
      </c>
      <c r="BA19">
        <v>50</v>
      </c>
      <c r="BB19">
        <v>9.5425000000000004</v>
      </c>
      <c r="BC19">
        <v>8.7799999999999994</v>
      </c>
      <c r="BD19">
        <v>0</v>
      </c>
      <c r="BS19"/>
    </row>
    <row r="20" spans="1:71" x14ac:dyDescent="0.25">
      <c r="A20" t="s">
        <v>1192</v>
      </c>
      <c r="B20" t="s">
        <v>127</v>
      </c>
      <c r="C20">
        <v>45731</v>
      </c>
      <c r="D20">
        <v>8.9141666666666666</v>
      </c>
      <c r="E20">
        <v>0</v>
      </c>
      <c r="F20">
        <v>0</v>
      </c>
      <c r="G20">
        <v>0</v>
      </c>
      <c r="H20">
        <v>0</v>
      </c>
      <c r="I20" t="s">
        <v>197</v>
      </c>
      <c r="J20" s="73">
        <v>0.60150462962962958</v>
      </c>
      <c r="K20" s="73">
        <v>7.0601851851851847E-4</v>
      </c>
      <c r="L20">
        <v>7.4</v>
      </c>
      <c r="M20" t="s">
        <v>983</v>
      </c>
      <c r="N20" t="s">
        <v>10772</v>
      </c>
      <c r="O20" t="s">
        <v>984</v>
      </c>
      <c r="P20" t="s">
        <v>1195</v>
      </c>
      <c r="Q20" t="s">
        <v>1707</v>
      </c>
      <c r="R20">
        <v>45731.604166666664</v>
      </c>
      <c r="S20">
        <v>45731.601504629631</v>
      </c>
      <c r="T20">
        <v>45731.999305555553</v>
      </c>
      <c r="U20">
        <v>45732.000752314816</v>
      </c>
      <c r="V20" t="s">
        <v>984</v>
      </c>
      <c r="W20" t="s">
        <v>986</v>
      </c>
      <c r="X20">
        <v>9.58</v>
      </c>
      <c r="Y20">
        <v>9.48</v>
      </c>
      <c r="Z20">
        <v>157.51</v>
      </c>
      <c r="AA20">
        <v>134.74</v>
      </c>
      <c r="AB20">
        <v>86.44</v>
      </c>
      <c r="AC20">
        <v>6.53</v>
      </c>
      <c r="AD20">
        <v>10</v>
      </c>
      <c r="AE20" t="s">
        <v>10773</v>
      </c>
      <c r="AF20">
        <v>0.5</v>
      </c>
      <c r="AG20">
        <v>1</v>
      </c>
      <c r="AH20">
        <v>0.5</v>
      </c>
      <c r="AI20">
        <v>0.19</v>
      </c>
      <c r="AJ20" t="s">
        <v>10774</v>
      </c>
      <c r="AK20" t="s">
        <v>1066</v>
      </c>
      <c r="AL20" t="s">
        <v>1066</v>
      </c>
      <c r="AM20" t="s">
        <v>988</v>
      </c>
      <c r="AN20" t="s">
        <v>1186</v>
      </c>
      <c r="AO20">
        <v>0</v>
      </c>
      <c r="AP20">
        <v>0</v>
      </c>
      <c r="AQ20" t="s">
        <v>990</v>
      </c>
      <c r="AR20">
        <v>23</v>
      </c>
      <c r="AS20">
        <v>19</v>
      </c>
      <c r="AT20">
        <v>0</v>
      </c>
      <c r="AU20">
        <v>0</v>
      </c>
      <c r="AV20">
        <v>4</v>
      </c>
      <c r="AW20">
        <v>0</v>
      </c>
      <c r="AX20">
        <v>0</v>
      </c>
      <c r="AY20" t="s">
        <v>1194</v>
      </c>
      <c r="AZ20">
        <v>0.66666666666666663</v>
      </c>
      <c r="BA20">
        <v>50</v>
      </c>
      <c r="BB20">
        <v>9.5808333333333326</v>
      </c>
      <c r="BC20">
        <v>7.4</v>
      </c>
      <c r="BD20">
        <v>0</v>
      </c>
      <c r="BS20"/>
    </row>
    <row r="21" spans="1:71" x14ac:dyDescent="0.25">
      <c r="A21" t="s">
        <v>1192</v>
      </c>
      <c r="B21" t="s">
        <v>127</v>
      </c>
      <c r="C21">
        <v>45732</v>
      </c>
      <c r="D21">
        <v>9.0788888888888888</v>
      </c>
      <c r="E21">
        <v>0</v>
      </c>
      <c r="F21">
        <v>0</v>
      </c>
      <c r="G21">
        <v>0</v>
      </c>
      <c r="H21">
        <v>0</v>
      </c>
      <c r="I21" t="s">
        <v>197</v>
      </c>
      <c r="J21" s="73">
        <v>0.60157407407407404</v>
      </c>
      <c r="K21" s="73">
        <v>7.291666666666667E-4</v>
      </c>
      <c r="L21">
        <v>5.01</v>
      </c>
      <c r="M21" t="s">
        <v>983</v>
      </c>
      <c r="N21" t="s">
        <v>10775</v>
      </c>
      <c r="O21" t="s">
        <v>984</v>
      </c>
      <c r="P21" t="s">
        <v>1196</v>
      </c>
      <c r="Q21" t="s">
        <v>1709</v>
      </c>
      <c r="R21">
        <v>45732.604166666664</v>
      </c>
      <c r="S21">
        <v>45732.600949074076</v>
      </c>
      <c r="T21">
        <v>45732.999305555553</v>
      </c>
      <c r="U21">
        <v>45733.000763888886</v>
      </c>
      <c r="V21" t="s">
        <v>984</v>
      </c>
      <c r="W21" t="s">
        <v>986</v>
      </c>
      <c r="X21">
        <v>9.6</v>
      </c>
      <c r="Y21">
        <v>9.48</v>
      </c>
      <c r="Z21">
        <v>44.03</v>
      </c>
      <c r="AA21">
        <v>26.59</v>
      </c>
      <c r="AB21">
        <v>40.78</v>
      </c>
      <c r="AC21">
        <v>12.23</v>
      </c>
      <c r="AD21">
        <v>0</v>
      </c>
      <c r="AE21" t="s">
        <v>984</v>
      </c>
      <c r="AF21">
        <v>0.50083333333333335</v>
      </c>
      <c r="AG21">
        <v>1</v>
      </c>
      <c r="AH21">
        <v>0.5</v>
      </c>
      <c r="AI21">
        <v>0</v>
      </c>
      <c r="AJ21" t="s">
        <v>10776</v>
      </c>
      <c r="AK21" t="s">
        <v>1228</v>
      </c>
      <c r="AL21" t="s">
        <v>1228</v>
      </c>
      <c r="AM21" t="s">
        <v>988</v>
      </c>
      <c r="AN21" t="s">
        <v>1197</v>
      </c>
      <c r="AO21">
        <v>0</v>
      </c>
      <c r="AP21">
        <v>0</v>
      </c>
      <c r="AQ21" t="s">
        <v>990</v>
      </c>
      <c r="AR21">
        <v>6</v>
      </c>
      <c r="AS21">
        <v>6</v>
      </c>
      <c r="AT21">
        <v>0</v>
      </c>
      <c r="AU21">
        <v>0</v>
      </c>
      <c r="AV21">
        <v>0</v>
      </c>
      <c r="AW21">
        <v>0</v>
      </c>
      <c r="AX21">
        <v>0</v>
      </c>
      <c r="AY21" t="s">
        <v>1194</v>
      </c>
      <c r="AZ21">
        <v>0.50083333333333335</v>
      </c>
      <c r="BA21">
        <v>50</v>
      </c>
      <c r="BB21">
        <v>9.5797222222222214</v>
      </c>
      <c r="BC21">
        <v>5.01</v>
      </c>
      <c r="BD21">
        <v>0</v>
      </c>
      <c r="BS21"/>
    </row>
    <row r="22" spans="1:71" x14ac:dyDescent="0.25">
      <c r="A22" t="s">
        <v>154</v>
      </c>
      <c r="B22" t="s">
        <v>127</v>
      </c>
      <c r="C22">
        <v>45731</v>
      </c>
      <c r="D22">
        <v>7.456666666666667</v>
      </c>
      <c r="E22">
        <v>8.3449074074074068E-3</v>
      </c>
      <c r="F22">
        <v>0</v>
      </c>
      <c r="G22">
        <v>50</v>
      </c>
      <c r="H22">
        <v>0</v>
      </c>
      <c r="I22" t="s">
        <v>130</v>
      </c>
      <c r="J22" s="73">
        <v>0.27223379629629629</v>
      </c>
      <c r="K22" s="73">
        <v>0.60440972222222222</v>
      </c>
      <c r="L22">
        <v>7.07</v>
      </c>
      <c r="M22" t="s">
        <v>983</v>
      </c>
      <c r="N22" t="s">
        <v>10777</v>
      </c>
      <c r="O22" t="s">
        <v>984</v>
      </c>
      <c r="P22" t="s">
        <v>1263</v>
      </c>
      <c r="Q22" t="s">
        <v>1715</v>
      </c>
      <c r="R22">
        <v>45731.263888888891</v>
      </c>
      <c r="S22">
        <v>45731.260787037034</v>
      </c>
      <c r="T22">
        <v>45731.604166666664</v>
      </c>
      <c r="U22">
        <v>45731.604525462964</v>
      </c>
      <c r="V22" t="s">
        <v>984</v>
      </c>
      <c r="W22" t="s">
        <v>986</v>
      </c>
      <c r="X22">
        <v>8.25</v>
      </c>
      <c r="Y22">
        <v>8.17</v>
      </c>
      <c r="Z22">
        <v>98.36</v>
      </c>
      <c r="AA22">
        <v>80.25</v>
      </c>
      <c r="AB22">
        <v>60.03</v>
      </c>
      <c r="AC22">
        <v>6.63</v>
      </c>
      <c r="AD22">
        <v>0</v>
      </c>
      <c r="AE22" t="s">
        <v>984</v>
      </c>
      <c r="AF22">
        <v>0.51555555555555554</v>
      </c>
      <c r="AG22">
        <v>1</v>
      </c>
      <c r="AH22">
        <v>0.5</v>
      </c>
      <c r="AI22">
        <v>4.18</v>
      </c>
      <c r="AJ22" t="s">
        <v>10778</v>
      </c>
      <c r="AK22" t="s">
        <v>1013</v>
      </c>
      <c r="AL22" t="s">
        <v>1013</v>
      </c>
      <c r="AM22" t="s">
        <v>988</v>
      </c>
      <c r="AN22" t="s">
        <v>1191</v>
      </c>
      <c r="AO22">
        <v>0</v>
      </c>
      <c r="AP22">
        <v>0</v>
      </c>
      <c r="AQ22" t="s">
        <v>990</v>
      </c>
      <c r="AR22">
        <v>20</v>
      </c>
      <c r="AS22">
        <v>19</v>
      </c>
      <c r="AT22">
        <v>0</v>
      </c>
      <c r="AU22">
        <v>0</v>
      </c>
      <c r="AV22">
        <v>1</v>
      </c>
      <c r="AW22">
        <v>0</v>
      </c>
      <c r="AX22">
        <v>0</v>
      </c>
      <c r="AY22" t="s">
        <v>1014</v>
      </c>
      <c r="AZ22">
        <v>0.51555555555555554</v>
      </c>
      <c r="BA22">
        <v>50</v>
      </c>
      <c r="BB22">
        <v>7.9722222222222223</v>
      </c>
      <c r="BC22">
        <v>7.07</v>
      </c>
      <c r="BD22">
        <v>50</v>
      </c>
      <c r="BE22">
        <v>5</v>
      </c>
      <c r="BF22">
        <v>45</v>
      </c>
      <c r="BG22">
        <v>39.120000000000005</v>
      </c>
      <c r="BH22">
        <v>5.8800000000000008</v>
      </c>
      <c r="BI22">
        <v>4.3466666666666667</v>
      </c>
      <c r="BS22"/>
    </row>
    <row r="23" spans="1:71" x14ac:dyDescent="0.25">
      <c r="A23" t="s">
        <v>262</v>
      </c>
      <c r="B23" t="s">
        <v>127</v>
      </c>
      <c r="C23">
        <v>45727</v>
      </c>
      <c r="D23">
        <v>9.0641111111111119</v>
      </c>
      <c r="E23">
        <v>0</v>
      </c>
      <c r="F23">
        <v>0</v>
      </c>
      <c r="G23">
        <v>0</v>
      </c>
      <c r="H23">
        <v>0</v>
      </c>
      <c r="I23" t="s">
        <v>193</v>
      </c>
      <c r="J23" s="73">
        <v>0.60083333333333333</v>
      </c>
      <c r="K23" s="73">
        <v>7.9861111111111116E-4</v>
      </c>
      <c r="L23">
        <v>8.6999999999999993</v>
      </c>
      <c r="M23" t="s">
        <v>983</v>
      </c>
      <c r="N23" t="s">
        <v>10779</v>
      </c>
      <c r="O23" t="s">
        <v>984</v>
      </c>
      <c r="P23" t="s">
        <v>1201</v>
      </c>
      <c r="Q23" t="s">
        <v>10737</v>
      </c>
      <c r="R23">
        <v>45727.604166666664</v>
      </c>
      <c r="S23">
        <v>45727.60083333333</v>
      </c>
      <c r="T23">
        <v>45727.999305555553</v>
      </c>
      <c r="U23">
        <v>45728.000868055555</v>
      </c>
      <c r="V23" t="s">
        <v>984</v>
      </c>
      <c r="W23" t="s">
        <v>986</v>
      </c>
      <c r="X23">
        <v>9.6</v>
      </c>
      <c r="Y23">
        <v>9.48</v>
      </c>
      <c r="Z23">
        <v>124.99</v>
      </c>
      <c r="AA23">
        <v>124.25</v>
      </c>
      <c r="AB23">
        <v>46.61</v>
      </c>
      <c r="AC23">
        <v>5.34</v>
      </c>
      <c r="AD23">
        <v>2.0699999999999998</v>
      </c>
      <c r="AE23" t="s">
        <v>984</v>
      </c>
      <c r="AF23">
        <v>0.50055555555555553</v>
      </c>
      <c r="AG23">
        <v>1</v>
      </c>
      <c r="AH23">
        <v>0.5</v>
      </c>
      <c r="AI23">
        <v>0.39</v>
      </c>
      <c r="AJ23" t="s">
        <v>10780</v>
      </c>
      <c r="AK23" t="s">
        <v>1018</v>
      </c>
      <c r="AL23" t="s">
        <v>1018</v>
      </c>
      <c r="AM23" t="s">
        <v>988</v>
      </c>
      <c r="AN23" t="s">
        <v>1173</v>
      </c>
      <c r="AO23">
        <v>0</v>
      </c>
      <c r="AP23">
        <v>0</v>
      </c>
      <c r="AQ23" t="s">
        <v>990</v>
      </c>
      <c r="AR23">
        <v>31</v>
      </c>
      <c r="AS23">
        <v>29</v>
      </c>
      <c r="AT23">
        <v>0</v>
      </c>
      <c r="AU23">
        <v>0</v>
      </c>
      <c r="AV23">
        <v>2</v>
      </c>
      <c r="AW23">
        <v>0</v>
      </c>
      <c r="AX23">
        <v>0</v>
      </c>
      <c r="AY23" t="s">
        <v>1019</v>
      </c>
      <c r="AZ23">
        <v>0.53505555555555551</v>
      </c>
      <c r="BA23">
        <v>50</v>
      </c>
      <c r="BB23">
        <v>9.5991666666666671</v>
      </c>
      <c r="BC23">
        <v>8.6999999999999993</v>
      </c>
      <c r="BD23">
        <v>0</v>
      </c>
      <c r="BS23"/>
    </row>
    <row r="24" spans="1:71" x14ac:dyDescent="0.25">
      <c r="A24" t="s">
        <v>262</v>
      </c>
      <c r="B24" t="s">
        <v>127</v>
      </c>
      <c r="C24">
        <v>45728</v>
      </c>
      <c r="D24">
        <v>7.6172222222222219</v>
      </c>
      <c r="E24">
        <v>0</v>
      </c>
      <c r="F24">
        <v>0</v>
      </c>
      <c r="G24">
        <v>0</v>
      </c>
      <c r="H24">
        <v>0</v>
      </c>
      <c r="I24" t="s">
        <v>193</v>
      </c>
      <c r="J24" s="73">
        <v>0.51746527777777773</v>
      </c>
      <c r="K24" s="73">
        <v>0.83484953703703701</v>
      </c>
      <c r="L24">
        <v>6.93</v>
      </c>
      <c r="M24" t="s">
        <v>983</v>
      </c>
      <c r="N24" t="s">
        <v>10781</v>
      </c>
      <c r="O24" t="s">
        <v>984</v>
      </c>
      <c r="P24" t="s">
        <v>1201</v>
      </c>
      <c r="Q24" t="s">
        <v>10782</v>
      </c>
      <c r="R24">
        <v>45728.520833333336</v>
      </c>
      <c r="S24">
        <v>45728.517465277779</v>
      </c>
      <c r="T24">
        <v>45728.833333333336</v>
      </c>
      <c r="U24">
        <v>45728.834872685184</v>
      </c>
      <c r="V24" t="s">
        <v>984</v>
      </c>
      <c r="W24" t="s">
        <v>986</v>
      </c>
      <c r="X24">
        <v>7.62</v>
      </c>
      <c r="Y24">
        <v>7.5</v>
      </c>
      <c r="Z24">
        <v>114.79</v>
      </c>
      <c r="AA24">
        <v>106.59</v>
      </c>
      <c r="AB24">
        <v>47.18</v>
      </c>
      <c r="AC24">
        <v>3.5</v>
      </c>
      <c r="AD24">
        <v>0</v>
      </c>
      <c r="AE24" t="s">
        <v>984</v>
      </c>
      <c r="AF24">
        <v>0</v>
      </c>
      <c r="AG24">
        <v>0</v>
      </c>
      <c r="AH24">
        <v>0</v>
      </c>
      <c r="AI24">
        <v>0</v>
      </c>
      <c r="AJ24" t="s">
        <v>984</v>
      </c>
      <c r="AK24" t="s">
        <v>1018</v>
      </c>
      <c r="AL24" t="s">
        <v>1018</v>
      </c>
      <c r="AM24" t="s">
        <v>988</v>
      </c>
      <c r="AN24" t="s">
        <v>1173</v>
      </c>
      <c r="AO24">
        <v>0</v>
      </c>
      <c r="AP24">
        <v>0</v>
      </c>
      <c r="AQ24" t="s">
        <v>990</v>
      </c>
      <c r="AR24">
        <v>27</v>
      </c>
      <c r="AS24">
        <v>24</v>
      </c>
      <c r="AT24">
        <v>0</v>
      </c>
      <c r="AU24">
        <v>0</v>
      </c>
      <c r="AV24">
        <v>3</v>
      </c>
      <c r="AW24">
        <v>0</v>
      </c>
      <c r="AX24">
        <v>0</v>
      </c>
      <c r="AY24" t="s">
        <v>1019</v>
      </c>
      <c r="AZ24">
        <v>0</v>
      </c>
      <c r="BA24">
        <v>50</v>
      </c>
      <c r="BB24">
        <v>7.6172222222222219</v>
      </c>
      <c r="BC24">
        <v>6.93</v>
      </c>
      <c r="BD24">
        <v>0</v>
      </c>
      <c r="BS24"/>
    </row>
    <row r="25" spans="1:71" x14ac:dyDescent="0.25">
      <c r="A25" t="s">
        <v>262</v>
      </c>
      <c r="B25" t="s">
        <v>127</v>
      </c>
      <c r="C25">
        <v>45729</v>
      </c>
      <c r="D25">
        <v>7.615555555555555</v>
      </c>
      <c r="E25">
        <v>0</v>
      </c>
      <c r="F25">
        <v>0</v>
      </c>
      <c r="G25">
        <v>0</v>
      </c>
      <c r="H25">
        <v>0</v>
      </c>
      <c r="I25" t="s">
        <v>193</v>
      </c>
      <c r="J25" s="73">
        <v>0.51748842592592592</v>
      </c>
      <c r="K25" s="73">
        <v>0.83480324074074075</v>
      </c>
      <c r="L25">
        <v>7.1</v>
      </c>
      <c r="M25" t="s">
        <v>983</v>
      </c>
      <c r="N25" t="s">
        <v>10783</v>
      </c>
      <c r="O25" t="s">
        <v>984</v>
      </c>
      <c r="P25" t="s">
        <v>1201</v>
      </c>
      <c r="Q25" t="s">
        <v>10743</v>
      </c>
      <c r="R25">
        <v>45729.520833333336</v>
      </c>
      <c r="S25">
        <v>45729.517488425925</v>
      </c>
      <c r="T25">
        <v>45729.833333333336</v>
      </c>
      <c r="U25">
        <v>45729.83489583333</v>
      </c>
      <c r="V25" t="s">
        <v>984</v>
      </c>
      <c r="W25" t="s">
        <v>986</v>
      </c>
      <c r="X25">
        <v>7.62</v>
      </c>
      <c r="Y25">
        <v>7.5</v>
      </c>
      <c r="Z25">
        <v>115.75</v>
      </c>
      <c r="AA25">
        <v>111.92</v>
      </c>
      <c r="AB25">
        <v>46</v>
      </c>
      <c r="AC25">
        <v>3.58</v>
      </c>
      <c r="AD25">
        <v>0</v>
      </c>
      <c r="AE25" t="s">
        <v>984</v>
      </c>
      <c r="AF25">
        <v>0</v>
      </c>
      <c r="AG25">
        <v>0</v>
      </c>
      <c r="AH25">
        <v>0</v>
      </c>
      <c r="AI25">
        <v>0</v>
      </c>
      <c r="AJ25" t="s">
        <v>984</v>
      </c>
      <c r="AK25" t="s">
        <v>1018</v>
      </c>
      <c r="AL25" t="s">
        <v>1018</v>
      </c>
      <c r="AM25" t="s">
        <v>988</v>
      </c>
      <c r="AN25" t="s">
        <v>1173</v>
      </c>
      <c r="AO25">
        <v>0</v>
      </c>
      <c r="AP25">
        <v>0</v>
      </c>
      <c r="AQ25" t="s">
        <v>990</v>
      </c>
      <c r="AR25">
        <v>31</v>
      </c>
      <c r="AS25">
        <v>30</v>
      </c>
      <c r="AT25">
        <v>0</v>
      </c>
      <c r="AU25">
        <v>0</v>
      </c>
      <c r="AV25">
        <v>1</v>
      </c>
      <c r="AW25">
        <v>0</v>
      </c>
      <c r="AX25">
        <v>0</v>
      </c>
      <c r="AY25" t="s">
        <v>1019</v>
      </c>
      <c r="AZ25">
        <v>0</v>
      </c>
      <c r="BA25">
        <v>50</v>
      </c>
      <c r="BB25">
        <v>7.615555555555555</v>
      </c>
      <c r="BC25">
        <v>7.1</v>
      </c>
      <c r="BD25">
        <v>0</v>
      </c>
      <c r="BS25"/>
    </row>
    <row r="26" spans="1:71" x14ac:dyDescent="0.25">
      <c r="A26" t="s">
        <v>262</v>
      </c>
      <c r="B26" t="s">
        <v>127</v>
      </c>
      <c r="C26">
        <v>45730</v>
      </c>
      <c r="D26">
        <v>7.6166666666666663</v>
      </c>
      <c r="E26">
        <v>0</v>
      </c>
      <c r="F26">
        <v>0</v>
      </c>
      <c r="G26">
        <v>0</v>
      </c>
      <c r="H26">
        <v>0</v>
      </c>
      <c r="I26" t="s">
        <v>193</v>
      </c>
      <c r="J26" s="73">
        <v>0.51745370370370369</v>
      </c>
      <c r="K26" s="73">
        <v>0.83481481481481479</v>
      </c>
      <c r="L26">
        <v>7.27</v>
      </c>
      <c r="M26" t="s">
        <v>983</v>
      </c>
      <c r="N26" t="s">
        <v>10784</v>
      </c>
      <c r="O26" t="s">
        <v>984</v>
      </c>
      <c r="P26" t="s">
        <v>1201</v>
      </c>
      <c r="Q26" t="s">
        <v>10764</v>
      </c>
      <c r="R26">
        <v>45730.520833333336</v>
      </c>
      <c r="S26">
        <v>45730.517453703702</v>
      </c>
      <c r="T26">
        <v>45730.833333333336</v>
      </c>
      <c r="U26">
        <v>45730.834837962961</v>
      </c>
      <c r="V26" t="s">
        <v>984</v>
      </c>
      <c r="W26" t="s">
        <v>986</v>
      </c>
      <c r="X26">
        <v>7.62</v>
      </c>
      <c r="Y26">
        <v>7.5</v>
      </c>
      <c r="Z26">
        <v>104.24</v>
      </c>
      <c r="AA26">
        <v>102.2</v>
      </c>
      <c r="AB26">
        <v>41.23</v>
      </c>
      <c r="AC26">
        <v>4.03</v>
      </c>
      <c r="AD26">
        <v>0</v>
      </c>
      <c r="AE26" t="s">
        <v>984</v>
      </c>
      <c r="AF26">
        <v>0</v>
      </c>
      <c r="AG26">
        <v>0</v>
      </c>
      <c r="AH26">
        <v>0</v>
      </c>
      <c r="AI26">
        <v>0</v>
      </c>
      <c r="AJ26" t="s">
        <v>984</v>
      </c>
      <c r="AK26" t="s">
        <v>1018</v>
      </c>
      <c r="AL26" t="s">
        <v>1018</v>
      </c>
      <c r="AM26" t="s">
        <v>988</v>
      </c>
      <c r="AN26" t="s">
        <v>1173</v>
      </c>
      <c r="AO26">
        <v>0</v>
      </c>
      <c r="AP26">
        <v>0</v>
      </c>
      <c r="AQ26" t="s">
        <v>990</v>
      </c>
      <c r="AR26">
        <v>31</v>
      </c>
      <c r="AS26">
        <v>30</v>
      </c>
      <c r="AT26">
        <v>0</v>
      </c>
      <c r="AU26">
        <v>0</v>
      </c>
      <c r="AV26">
        <v>1</v>
      </c>
      <c r="AW26">
        <v>0</v>
      </c>
      <c r="AX26">
        <v>0</v>
      </c>
      <c r="AY26" t="s">
        <v>1019</v>
      </c>
      <c r="AZ26">
        <v>0</v>
      </c>
      <c r="BA26">
        <v>50</v>
      </c>
      <c r="BB26">
        <v>7.6166666666666663</v>
      </c>
      <c r="BC26">
        <v>7.27</v>
      </c>
      <c r="BD26">
        <v>0</v>
      </c>
      <c r="BS26"/>
    </row>
    <row r="27" spans="1:71" x14ac:dyDescent="0.25">
      <c r="A27" t="s">
        <v>1301</v>
      </c>
      <c r="B27" t="s">
        <v>127</v>
      </c>
      <c r="C27">
        <v>45728</v>
      </c>
      <c r="D27">
        <v>9.0644444444444439</v>
      </c>
      <c r="E27">
        <v>0</v>
      </c>
      <c r="F27">
        <v>0</v>
      </c>
      <c r="G27">
        <v>0</v>
      </c>
      <c r="H27">
        <v>0</v>
      </c>
      <c r="I27" t="s">
        <v>153</v>
      </c>
      <c r="J27" s="73">
        <v>0.20493055555555556</v>
      </c>
      <c r="K27" s="73">
        <v>0.60416666666666663</v>
      </c>
      <c r="L27">
        <v>8.4</v>
      </c>
      <c r="M27" t="s">
        <v>983</v>
      </c>
      <c r="N27" t="s">
        <v>10785</v>
      </c>
      <c r="O27" t="s">
        <v>984</v>
      </c>
      <c r="P27" t="s">
        <v>1248</v>
      </c>
      <c r="Q27" t="s">
        <v>10726</v>
      </c>
      <c r="R27">
        <v>45728.208333333336</v>
      </c>
      <c r="S27">
        <v>45728.204942129632</v>
      </c>
      <c r="T27">
        <v>45728.604166666664</v>
      </c>
      <c r="U27">
        <v>45728.60423611111</v>
      </c>
      <c r="V27" t="s">
        <v>984</v>
      </c>
      <c r="W27" t="s">
        <v>986</v>
      </c>
      <c r="X27">
        <v>9.58</v>
      </c>
      <c r="Y27">
        <v>9.5</v>
      </c>
      <c r="Z27">
        <v>156.35</v>
      </c>
      <c r="AA27">
        <v>144.55000000000001</v>
      </c>
      <c r="AB27">
        <v>73.37</v>
      </c>
      <c r="AC27">
        <v>5.98</v>
      </c>
      <c r="AD27">
        <v>0</v>
      </c>
      <c r="AE27" t="s">
        <v>984</v>
      </c>
      <c r="AF27">
        <v>0.51722222222222225</v>
      </c>
      <c r="AG27">
        <v>1</v>
      </c>
      <c r="AH27">
        <v>0.5</v>
      </c>
      <c r="AI27">
        <v>7.0000000000000007E-2</v>
      </c>
      <c r="AJ27" t="s">
        <v>10786</v>
      </c>
      <c r="AK27" t="s">
        <v>1303</v>
      </c>
      <c r="AL27" t="s">
        <v>1303</v>
      </c>
      <c r="AM27" t="s">
        <v>988</v>
      </c>
      <c r="AN27" t="s">
        <v>1186</v>
      </c>
      <c r="AO27">
        <v>0</v>
      </c>
      <c r="AP27">
        <v>0</v>
      </c>
      <c r="AQ27" t="s">
        <v>990</v>
      </c>
      <c r="AR27">
        <v>25</v>
      </c>
      <c r="AS27">
        <v>20</v>
      </c>
      <c r="AT27">
        <v>0</v>
      </c>
      <c r="AU27">
        <v>0</v>
      </c>
      <c r="AV27">
        <v>5</v>
      </c>
      <c r="AW27">
        <v>0</v>
      </c>
      <c r="AX27">
        <v>0</v>
      </c>
      <c r="AY27" t="s">
        <v>1302</v>
      </c>
      <c r="AZ27">
        <v>0.51722222222222225</v>
      </c>
      <c r="BA27">
        <v>50</v>
      </c>
      <c r="BB27">
        <v>9.581666666666667</v>
      </c>
      <c r="BC27">
        <v>8.4</v>
      </c>
      <c r="BD27">
        <v>0</v>
      </c>
      <c r="BS27"/>
    </row>
    <row r="28" spans="1:71" x14ac:dyDescent="0.25">
      <c r="A28" t="s">
        <v>1301</v>
      </c>
      <c r="B28" t="s">
        <v>127</v>
      </c>
      <c r="C28">
        <v>45729</v>
      </c>
      <c r="D28">
        <v>9.0844444444444434</v>
      </c>
      <c r="E28">
        <v>0</v>
      </c>
      <c r="F28">
        <v>0</v>
      </c>
      <c r="G28">
        <v>0</v>
      </c>
      <c r="H28">
        <v>0</v>
      </c>
      <c r="I28" t="s">
        <v>153</v>
      </c>
      <c r="J28" s="73">
        <v>0.20493055555555556</v>
      </c>
      <c r="K28" s="73">
        <v>0.60432870370370373</v>
      </c>
      <c r="L28">
        <v>8.52</v>
      </c>
      <c r="M28" t="s">
        <v>983</v>
      </c>
      <c r="N28" t="s">
        <v>10787</v>
      </c>
      <c r="O28" t="s">
        <v>984</v>
      </c>
      <c r="P28" t="s">
        <v>1248</v>
      </c>
      <c r="Q28" t="s">
        <v>10761</v>
      </c>
      <c r="R28">
        <v>45729.208333333336</v>
      </c>
      <c r="S28">
        <v>45729.204942129632</v>
      </c>
      <c r="T28">
        <v>45729.604166666664</v>
      </c>
      <c r="U28">
        <v>45729.606122685182</v>
      </c>
      <c r="V28" t="s">
        <v>984</v>
      </c>
      <c r="W28" t="s">
        <v>986</v>
      </c>
      <c r="X28">
        <v>9.6300000000000008</v>
      </c>
      <c r="Y28">
        <v>9.5</v>
      </c>
      <c r="Z28">
        <v>153.72999999999999</v>
      </c>
      <c r="AA28">
        <v>144.84</v>
      </c>
      <c r="AB28">
        <v>79.86</v>
      </c>
      <c r="AC28">
        <v>6.1</v>
      </c>
      <c r="AD28">
        <v>0</v>
      </c>
      <c r="AE28" t="s">
        <v>984</v>
      </c>
      <c r="AF28">
        <v>0.50111111111111106</v>
      </c>
      <c r="AG28">
        <v>1</v>
      </c>
      <c r="AH28">
        <v>0.5</v>
      </c>
      <c r="AI28">
        <v>0</v>
      </c>
      <c r="AJ28" t="s">
        <v>10788</v>
      </c>
      <c r="AK28" t="s">
        <v>1303</v>
      </c>
      <c r="AL28" t="s">
        <v>1303</v>
      </c>
      <c r="AM28" t="s">
        <v>988</v>
      </c>
      <c r="AN28" t="s">
        <v>1186</v>
      </c>
      <c r="AO28">
        <v>0</v>
      </c>
      <c r="AP28">
        <v>0</v>
      </c>
      <c r="AQ28" t="s">
        <v>990</v>
      </c>
      <c r="AR28">
        <v>27</v>
      </c>
      <c r="AS28">
        <v>17</v>
      </c>
      <c r="AT28">
        <v>0</v>
      </c>
      <c r="AU28">
        <v>0</v>
      </c>
      <c r="AV28">
        <v>10</v>
      </c>
      <c r="AW28">
        <v>0</v>
      </c>
      <c r="AX28">
        <v>0</v>
      </c>
      <c r="AY28" t="s">
        <v>1302</v>
      </c>
      <c r="AZ28">
        <v>0.50111111111111106</v>
      </c>
      <c r="BA28">
        <v>50</v>
      </c>
      <c r="BB28">
        <v>9.5855555555555547</v>
      </c>
      <c r="BC28">
        <v>8.52</v>
      </c>
      <c r="BD28">
        <v>0</v>
      </c>
      <c r="BS28"/>
    </row>
    <row r="29" spans="1:71" x14ac:dyDescent="0.25">
      <c r="A29" t="s">
        <v>1301</v>
      </c>
      <c r="B29" t="s">
        <v>127</v>
      </c>
      <c r="C29">
        <v>45730</v>
      </c>
      <c r="D29">
        <v>9.0799999999999983</v>
      </c>
      <c r="E29">
        <v>0</v>
      </c>
      <c r="F29">
        <v>0</v>
      </c>
      <c r="G29">
        <v>0</v>
      </c>
      <c r="H29">
        <v>0</v>
      </c>
      <c r="I29" t="s">
        <v>153</v>
      </c>
      <c r="J29" s="73">
        <v>0.20495370370370369</v>
      </c>
      <c r="K29" s="73">
        <v>0.60423611111111108</v>
      </c>
      <c r="L29">
        <v>8.6</v>
      </c>
      <c r="M29" t="s">
        <v>983</v>
      </c>
      <c r="N29" t="s">
        <v>10789</v>
      </c>
      <c r="O29" t="s">
        <v>984</v>
      </c>
      <c r="P29" t="s">
        <v>1248</v>
      </c>
      <c r="Q29" t="s">
        <v>10764</v>
      </c>
      <c r="R29">
        <v>45730.208333333336</v>
      </c>
      <c r="S29">
        <v>45730.204953703702</v>
      </c>
      <c r="T29">
        <v>45730.604166666664</v>
      </c>
      <c r="U29">
        <v>45730.605914351851</v>
      </c>
      <c r="V29" t="s">
        <v>984</v>
      </c>
      <c r="W29" t="s">
        <v>986</v>
      </c>
      <c r="X29">
        <v>9.6199999999999992</v>
      </c>
      <c r="Y29">
        <v>9.5</v>
      </c>
      <c r="Z29">
        <v>153.05000000000001</v>
      </c>
      <c r="AA29">
        <v>144.94</v>
      </c>
      <c r="AB29">
        <v>73.290000000000006</v>
      </c>
      <c r="AC29">
        <v>6.14</v>
      </c>
      <c r="AD29">
        <v>0</v>
      </c>
      <c r="AE29" t="s">
        <v>984</v>
      </c>
      <c r="AF29">
        <v>0.50277777777777777</v>
      </c>
      <c r="AG29">
        <v>1</v>
      </c>
      <c r="AH29">
        <v>0.5</v>
      </c>
      <c r="AI29">
        <v>10.65</v>
      </c>
      <c r="AJ29" t="s">
        <v>10790</v>
      </c>
      <c r="AK29" t="s">
        <v>1126</v>
      </c>
      <c r="AL29" t="s">
        <v>1126</v>
      </c>
      <c r="AM29" t="s">
        <v>988</v>
      </c>
      <c r="AN29" t="s">
        <v>1186</v>
      </c>
      <c r="AO29">
        <v>0</v>
      </c>
      <c r="AP29">
        <v>0</v>
      </c>
      <c r="AQ29" t="s">
        <v>990</v>
      </c>
      <c r="AR29">
        <v>22</v>
      </c>
      <c r="AS29">
        <v>19</v>
      </c>
      <c r="AT29">
        <v>0</v>
      </c>
      <c r="AU29">
        <v>0</v>
      </c>
      <c r="AV29">
        <v>3</v>
      </c>
      <c r="AW29">
        <v>0</v>
      </c>
      <c r="AX29">
        <v>0</v>
      </c>
      <c r="AY29" t="s">
        <v>1302</v>
      </c>
      <c r="AZ29">
        <v>0.50277777777777777</v>
      </c>
      <c r="BA29">
        <v>50</v>
      </c>
      <c r="BB29">
        <v>9.5827777777777765</v>
      </c>
      <c r="BC29">
        <v>8.6</v>
      </c>
      <c r="BD29">
        <v>0</v>
      </c>
      <c r="BS29"/>
    </row>
    <row r="30" spans="1:71" x14ac:dyDescent="0.25">
      <c r="A30" t="s">
        <v>1202</v>
      </c>
      <c r="B30" t="s">
        <v>127</v>
      </c>
      <c r="C30">
        <v>45726</v>
      </c>
      <c r="D30">
        <v>7.5422222222222217</v>
      </c>
      <c r="E30">
        <v>0</v>
      </c>
      <c r="F30">
        <v>0</v>
      </c>
      <c r="G30">
        <v>0</v>
      </c>
      <c r="H30">
        <v>0</v>
      </c>
      <c r="I30" t="s">
        <v>197</v>
      </c>
      <c r="J30" s="73">
        <v>0.52049768518518513</v>
      </c>
      <c r="K30" s="73">
        <v>0.83475694444444448</v>
      </c>
      <c r="L30">
        <v>6.98</v>
      </c>
      <c r="M30" t="s">
        <v>983</v>
      </c>
      <c r="N30" t="s">
        <v>10791</v>
      </c>
      <c r="O30" t="s">
        <v>984</v>
      </c>
      <c r="P30" t="s">
        <v>1062</v>
      </c>
      <c r="Q30" t="s">
        <v>10792</v>
      </c>
      <c r="R30">
        <v>45726.520833333336</v>
      </c>
      <c r="S30">
        <v>45726.520497685182</v>
      </c>
      <c r="T30">
        <v>45726.833333333336</v>
      </c>
      <c r="U30">
        <v>45726.834849537037</v>
      </c>
      <c r="V30" t="s">
        <v>984</v>
      </c>
      <c r="W30" t="s">
        <v>986</v>
      </c>
      <c r="X30">
        <v>7.54</v>
      </c>
      <c r="Y30">
        <v>7.5</v>
      </c>
      <c r="Z30">
        <v>108.93</v>
      </c>
      <c r="AA30">
        <v>99.14</v>
      </c>
      <c r="AB30">
        <v>35.39</v>
      </c>
      <c r="AC30">
        <v>3.26</v>
      </c>
      <c r="AD30">
        <v>0</v>
      </c>
      <c r="AE30" t="s">
        <v>984</v>
      </c>
      <c r="AF30">
        <v>0</v>
      </c>
      <c r="AG30">
        <v>0</v>
      </c>
      <c r="AH30">
        <v>0</v>
      </c>
      <c r="AI30">
        <v>0</v>
      </c>
      <c r="AJ30" t="s">
        <v>984</v>
      </c>
      <c r="AK30" t="s">
        <v>1071</v>
      </c>
      <c r="AL30" t="s">
        <v>1071</v>
      </c>
      <c r="AM30" t="s">
        <v>988</v>
      </c>
      <c r="AN30" t="s">
        <v>1183</v>
      </c>
      <c r="AO30">
        <v>0</v>
      </c>
      <c r="AP30">
        <v>0</v>
      </c>
      <c r="AQ30" t="s">
        <v>990</v>
      </c>
      <c r="AR30">
        <v>32</v>
      </c>
      <c r="AS30">
        <v>25</v>
      </c>
      <c r="AT30">
        <v>0</v>
      </c>
      <c r="AU30">
        <v>0</v>
      </c>
      <c r="AV30">
        <v>7</v>
      </c>
      <c r="AW30">
        <v>0</v>
      </c>
      <c r="AX30">
        <v>0</v>
      </c>
      <c r="AY30" t="s">
        <v>1203</v>
      </c>
      <c r="AZ30">
        <v>0</v>
      </c>
      <c r="BA30">
        <v>50</v>
      </c>
      <c r="BB30">
        <v>7.5422222222222217</v>
      </c>
      <c r="BC30">
        <v>6.98</v>
      </c>
      <c r="BD30">
        <v>0</v>
      </c>
      <c r="BS30"/>
    </row>
    <row r="31" spans="1:71" x14ac:dyDescent="0.25">
      <c r="A31" t="s">
        <v>1202</v>
      </c>
      <c r="B31" t="s">
        <v>127</v>
      </c>
      <c r="C31">
        <v>45727</v>
      </c>
      <c r="D31">
        <v>7.5383333333333331</v>
      </c>
      <c r="E31">
        <v>0</v>
      </c>
      <c r="F31">
        <v>0</v>
      </c>
      <c r="G31">
        <v>0</v>
      </c>
      <c r="H31">
        <v>0</v>
      </c>
      <c r="I31" t="s">
        <v>197</v>
      </c>
      <c r="J31" s="73">
        <v>0.52075231481481477</v>
      </c>
      <c r="K31" s="73">
        <v>0.83484953703703701</v>
      </c>
      <c r="L31">
        <v>7.15</v>
      </c>
      <c r="M31" t="s">
        <v>983</v>
      </c>
      <c r="N31" t="s">
        <v>10793</v>
      </c>
      <c r="O31" t="s">
        <v>984</v>
      </c>
      <c r="P31" t="s">
        <v>1062</v>
      </c>
      <c r="Q31" t="s">
        <v>10737</v>
      </c>
      <c r="R31">
        <v>45727.520833333336</v>
      </c>
      <c r="S31">
        <v>45727.52076388889</v>
      </c>
      <c r="T31">
        <v>45727.833333333336</v>
      </c>
      <c r="U31">
        <v>45727.834872685184</v>
      </c>
      <c r="V31" t="s">
        <v>984</v>
      </c>
      <c r="W31" t="s">
        <v>986</v>
      </c>
      <c r="X31">
        <v>7.54</v>
      </c>
      <c r="Y31">
        <v>7.5</v>
      </c>
      <c r="Z31">
        <v>120.96</v>
      </c>
      <c r="AA31">
        <v>116.39</v>
      </c>
      <c r="AB31">
        <v>37.909999999999997</v>
      </c>
      <c r="AC31">
        <v>2.65</v>
      </c>
      <c r="AD31">
        <v>0</v>
      </c>
      <c r="AE31" t="s">
        <v>984</v>
      </c>
      <c r="AF31">
        <v>0</v>
      </c>
      <c r="AG31">
        <v>0</v>
      </c>
      <c r="AH31">
        <v>0</v>
      </c>
      <c r="AI31">
        <v>0</v>
      </c>
      <c r="AJ31" t="s">
        <v>984</v>
      </c>
      <c r="AK31" t="s">
        <v>1135</v>
      </c>
      <c r="AL31" t="s">
        <v>1135</v>
      </c>
      <c r="AM31" t="s">
        <v>988</v>
      </c>
      <c r="AN31" t="s">
        <v>1183</v>
      </c>
      <c r="AO31">
        <v>0</v>
      </c>
      <c r="AP31">
        <v>0</v>
      </c>
      <c r="AQ31" t="s">
        <v>990</v>
      </c>
      <c r="AR31">
        <v>34</v>
      </c>
      <c r="AS31">
        <v>30</v>
      </c>
      <c r="AT31">
        <v>0</v>
      </c>
      <c r="AU31">
        <v>0</v>
      </c>
      <c r="AV31">
        <v>4</v>
      </c>
      <c r="AW31">
        <v>0</v>
      </c>
      <c r="AX31">
        <v>0</v>
      </c>
      <c r="AY31" t="s">
        <v>1203</v>
      </c>
      <c r="AZ31">
        <v>0</v>
      </c>
      <c r="BA31">
        <v>50</v>
      </c>
      <c r="BB31">
        <v>7.5383333333333331</v>
      </c>
      <c r="BC31">
        <v>7.15</v>
      </c>
      <c r="BD31">
        <v>0</v>
      </c>
      <c r="BS31"/>
    </row>
    <row r="32" spans="1:71" x14ac:dyDescent="0.25">
      <c r="A32" t="s">
        <v>1202</v>
      </c>
      <c r="B32" t="s">
        <v>127</v>
      </c>
      <c r="C32">
        <v>45728</v>
      </c>
      <c r="D32">
        <v>7.5405555555555557</v>
      </c>
      <c r="E32">
        <v>0</v>
      </c>
      <c r="F32">
        <v>0</v>
      </c>
      <c r="G32">
        <v>0</v>
      </c>
      <c r="H32">
        <v>0</v>
      </c>
      <c r="I32" t="s">
        <v>197</v>
      </c>
      <c r="J32" s="73">
        <v>0.52060185185185182</v>
      </c>
      <c r="K32" s="73">
        <v>0.83479166666666671</v>
      </c>
      <c r="L32">
        <v>7.1</v>
      </c>
      <c r="M32" t="s">
        <v>983</v>
      </c>
      <c r="N32" t="s">
        <v>10794</v>
      </c>
      <c r="O32" t="s">
        <v>984</v>
      </c>
      <c r="P32" t="s">
        <v>1062</v>
      </c>
      <c r="Q32" t="s">
        <v>10782</v>
      </c>
      <c r="R32">
        <v>45728.520833333336</v>
      </c>
      <c r="S32">
        <v>45728.520601851851</v>
      </c>
      <c r="T32">
        <v>45728.833333333336</v>
      </c>
      <c r="U32">
        <v>45728.834837962961</v>
      </c>
      <c r="V32" t="s">
        <v>984</v>
      </c>
      <c r="W32" t="s">
        <v>986</v>
      </c>
      <c r="X32">
        <v>7.54</v>
      </c>
      <c r="Y32">
        <v>7.5</v>
      </c>
      <c r="Z32">
        <v>115.82</v>
      </c>
      <c r="AA32">
        <v>107.4</v>
      </c>
      <c r="AB32">
        <v>53.01</v>
      </c>
      <c r="AC32">
        <v>3.4</v>
      </c>
      <c r="AD32">
        <v>0</v>
      </c>
      <c r="AE32" t="s">
        <v>984</v>
      </c>
      <c r="AF32">
        <v>0</v>
      </c>
      <c r="AG32">
        <v>0</v>
      </c>
      <c r="AH32">
        <v>0</v>
      </c>
      <c r="AI32">
        <v>0</v>
      </c>
      <c r="AJ32" t="s">
        <v>984</v>
      </c>
      <c r="AK32" t="s">
        <v>1135</v>
      </c>
      <c r="AL32" t="s">
        <v>1135</v>
      </c>
      <c r="AM32" t="s">
        <v>988</v>
      </c>
      <c r="AN32" t="s">
        <v>1183</v>
      </c>
      <c r="AO32">
        <v>0</v>
      </c>
      <c r="AP32">
        <v>0</v>
      </c>
      <c r="AQ32" t="s">
        <v>990</v>
      </c>
      <c r="AR32">
        <v>33</v>
      </c>
      <c r="AS32">
        <v>28</v>
      </c>
      <c r="AT32">
        <v>0</v>
      </c>
      <c r="AU32">
        <v>0</v>
      </c>
      <c r="AV32">
        <v>5</v>
      </c>
      <c r="AW32">
        <v>0</v>
      </c>
      <c r="AX32">
        <v>0</v>
      </c>
      <c r="AY32" t="s">
        <v>1203</v>
      </c>
      <c r="AZ32">
        <v>0</v>
      </c>
      <c r="BA32">
        <v>50</v>
      </c>
      <c r="BB32">
        <v>7.5405555555555557</v>
      </c>
      <c r="BC32">
        <v>7.1</v>
      </c>
      <c r="BD32">
        <v>0</v>
      </c>
      <c r="BS32"/>
    </row>
    <row r="33" spans="1:71" x14ac:dyDescent="0.25">
      <c r="A33" t="s">
        <v>1202</v>
      </c>
      <c r="B33" t="s">
        <v>127</v>
      </c>
      <c r="C33">
        <v>45729</v>
      </c>
      <c r="D33">
        <v>7.543333333333333</v>
      </c>
      <c r="E33">
        <v>0</v>
      </c>
      <c r="F33">
        <v>0</v>
      </c>
      <c r="G33">
        <v>0</v>
      </c>
      <c r="H33">
        <v>0</v>
      </c>
      <c r="I33" t="s">
        <v>197</v>
      </c>
      <c r="J33" s="73">
        <v>0.52049768518518513</v>
      </c>
      <c r="K33" s="73">
        <v>0.83480324074074075</v>
      </c>
      <c r="L33">
        <v>7.32</v>
      </c>
      <c r="M33" t="s">
        <v>983</v>
      </c>
      <c r="N33" t="s">
        <v>10795</v>
      </c>
      <c r="O33" t="s">
        <v>984</v>
      </c>
      <c r="P33" t="s">
        <v>1062</v>
      </c>
      <c r="Q33" t="s">
        <v>10728</v>
      </c>
      <c r="R33">
        <v>45729.520833333336</v>
      </c>
      <c r="S33">
        <v>45729.520497685182</v>
      </c>
      <c r="T33">
        <v>45729.833333333336</v>
      </c>
      <c r="U33">
        <v>45729.83489583333</v>
      </c>
      <c r="V33" t="s">
        <v>984</v>
      </c>
      <c r="W33" t="s">
        <v>986</v>
      </c>
      <c r="X33">
        <v>7.55</v>
      </c>
      <c r="Y33">
        <v>7.5</v>
      </c>
      <c r="Z33">
        <v>109.16</v>
      </c>
      <c r="AA33">
        <v>105.06</v>
      </c>
      <c r="AB33">
        <v>46.44</v>
      </c>
      <c r="AC33">
        <v>3.66</v>
      </c>
      <c r="AD33">
        <v>0</v>
      </c>
      <c r="AE33" t="s">
        <v>984</v>
      </c>
      <c r="AF33">
        <v>0</v>
      </c>
      <c r="AG33">
        <v>0</v>
      </c>
      <c r="AH33">
        <v>0</v>
      </c>
      <c r="AI33">
        <v>0</v>
      </c>
      <c r="AJ33" t="s">
        <v>984</v>
      </c>
      <c r="AK33" t="s">
        <v>1059</v>
      </c>
      <c r="AL33" t="s">
        <v>1059</v>
      </c>
      <c r="AM33" t="s">
        <v>988</v>
      </c>
      <c r="AN33" t="s">
        <v>1183</v>
      </c>
      <c r="AO33">
        <v>0</v>
      </c>
      <c r="AP33">
        <v>0</v>
      </c>
      <c r="AQ33" t="s">
        <v>990</v>
      </c>
      <c r="AR33">
        <v>26</v>
      </c>
      <c r="AS33">
        <v>23</v>
      </c>
      <c r="AT33">
        <v>0</v>
      </c>
      <c r="AU33">
        <v>0</v>
      </c>
      <c r="AV33">
        <v>3</v>
      </c>
      <c r="AW33">
        <v>0</v>
      </c>
      <c r="AX33">
        <v>0</v>
      </c>
      <c r="AY33" t="s">
        <v>1203</v>
      </c>
      <c r="AZ33">
        <v>0</v>
      </c>
      <c r="BA33">
        <v>50</v>
      </c>
      <c r="BB33">
        <v>7.543333333333333</v>
      </c>
      <c r="BC33">
        <v>7.32</v>
      </c>
      <c r="BD33">
        <v>0</v>
      </c>
      <c r="BS33"/>
    </row>
    <row r="34" spans="1:71" x14ac:dyDescent="0.25">
      <c r="A34" t="s">
        <v>1202</v>
      </c>
      <c r="B34" t="s">
        <v>127</v>
      </c>
      <c r="C34">
        <v>45730</v>
      </c>
      <c r="D34">
        <v>7.5372222222222218</v>
      </c>
      <c r="E34">
        <v>0</v>
      </c>
      <c r="F34">
        <v>0</v>
      </c>
      <c r="G34">
        <v>0</v>
      </c>
      <c r="H34">
        <v>0</v>
      </c>
      <c r="I34" t="s">
        <v>197</v>
      </c>
      <c r="J34" s="73">
        <v>0.52075231481481477</v>
      </c>
      <c r="K34" s="73">
        <v>0.83480324074074075</v>
      </c>
      <c r="L34">
        <v>7.14</v>
      </c>
      <c r="M34" t="s">
        <v>983</v>
      </c>
      <c r="N34" t="s">
        <v>10796</v>
      </c>
      <c r="O34" t="s">
        <v>984</v>
      </c>
      <c r="P34" t="s">
        <v>1062</v>
      </c>
      <c r="Q34" t="s">
        <v>10764</v>
      </c>
      <c r="R34">
        <v>45730.520833333336</v>
      </c>
      <c r="S34">
        <v>45730.520752314813</v>
      </c>
      <c r="T34">
        <v>45730.833333333336</v>
      </c>
      <c r="U34">
        <v>45730.834837962961</v>
      </c>
      <c r="V34" t="s">
        <v>984</v>
      </c>
      <c r="W34" t="s">
        <v>986</v>
      </c>
      <c r="X34">
        <v>7.54</v>
      </c>
      <c r="Y34">
        <v>7.5</v>
      </c>
      <c r="Z34">
        <v>119.44</v>
      </c>
      <c r="AA34">
        <v>108.86</v>
      </c>
      <c r="AB34">
        <v>49.27</v>
      </c>
      <c r="AC34">
        <v>3.27</v>
      </c>
      <c r="AD34">
        <v>0</v>
      </c>
      <c r="AE34" t="s">
        <v>984</v>
      </c>
      <c r="AF34">
        <v>0</v>
      </c>
      <c r="AG34">
        <v>0</v>
      </c>
      <c r="AH34">
        <v>0</v>
      </c>
      <c r="AI34">
        <v>0</v>
      </c>
      <c r="AJ34" t="s">
        <v>984</v>
      </c>
      <c r="AK34" t="s">
        <v>1059</v>
      </c>
      <c r="AL34" t="s">
        <v>1059</v>
      </c>
      <c r="AM34" t="s">
        <v>988</v>
      </c>
      <c r="AN34" t="s">
        <v>1183</v>
      </c>
      <c r="AO34">
        <v>0</v>
      </c>
      <c r="AP34">
        <v>0</v>
      </c>
      <c r="AQ34" t="s">
        <v>990</v>
      </c>
      <c r="AR34">
        <v>27</v>
      </c>
      <c r="AS34">
        <v>25</v>
      </c>
      <c r="AT34">
        <v>0</v>
      </c>
      <c r="AU34">
        <v>0</v>
      </c>
      <c r="AV34">
        <v>2</v>
      </c>
      <c r="AW34">
        <v>0</v>
      </c>
      <c r="AX34">
        <v>0</v>
      </c>
      <c r="AY34" t="s">
        <v>1203</v>
      </c>
      <c r="AZ34">
        <v>0</v>
      </c>
      <c r="BA34">
        <v>50</v>
      </c>
      <c r="BB34">
        <v>7.5372222222222218</v>
      </c>
      <c r="BC34">
        <v>7.14</v>
      </c>
      <c r="BD34">
        <v>0</v>
      </c>
      <c r="BS34"/>
    </row>
    <row r="35" spans="1:71" x14ac:dyDescent="0.25">
      <c r="A35" t="s">
        <v>283</v>
      </c>
      <c r="B35" t="s">
        <v>127</v>
      </c>
      <c r="C35">
        <v>45728</v>
      </c>
      <c r="D35">
        <v>9.1019444444444435</v>
      </c>
      <c r="E35">
        <v>0</v>
      </c>
      <c r="F35">
        <v>0</v>
      </c>
      <c r="G35">
        <v>0</v>
      </c>
      <c r="H35">
        <v>0</v>
      </c>
      <c r="I35" t="s">
        <v>197</v>
      </c>
      <c r="J35" s="73">
        <v>0.20494212962962963</v>
      </c>
      <c r="K35" s="73">
        <v>0.60562499999999997</v>
      </c>
      <c r="L35">
        <v>8.6300000000000008</v>
      </c>
      <c r="M35" t="s">
        <v>983</v>
      </c>
      <c r="N35" t="s">
        <v>10797</v>
      </c>
      <c r="O35" t="s">
        <v>984</v>
      </c>
      <c r="P35" t="s">
        <v>1097</v>
      </c>
      <c r="Q35" t="s">
        <v>10726</v>
      </c>
      <c r="R35">
        <v>45728.208333333336</v>
      </c>
      <c r="S35">
        <v>45728.204942129632</v>
      </c>
      <c r="T35">
        <v>45728.604166666664</v>
      </c>
      <c r="U35">
        <v>45728.605706018519</v>
      </c>
      <c r="V35" t="s">
        <v>984</v>
      </c>
      <c r="W35" t="s">
        <v>986</v>
      </c>
      <c r="X35">
        <v>9.6199999999999992</v>
      </c>
      <c r="Y35">
        <v>9.5</v>
      </c>
      <c r="Z35">
        <v>175.22</v>
      </c>
      <c r="AA35">
        <v>166.22</v>
      </c>
      <c r="AB35">
        <v>83</v>
      </c>
      <c r="AC35">
        <v>5.79</v>
      </c>
      <c r="AD35">
        <v>0</v>
      </c>
      <c r="AE35" t="s">
        <v>984</v>
      </c>
      <c r="AF35">
        <v>0.51444444444444448</v>
      </c>
      <c r="AG35">
        <v>1</v>
      </c>
      <c r="AH35">
        <v>0.5</v>
      </c>
      <c r="AI35">
        <v>2.85</v>
      </c>
      <c r="AJ35" t="s">
        <v>10798</v>
      </c>
      <c r="AK35" t="s">
        <v>1024</v>
      </c>
      <c r="AL35" t="s">
        <v>1024</v>
      </c>
      <c r="AM35" t="s">
        <v>988</v>
      </c>
      <c r="AN35" t="s">
        <v>1180</v>
      </c>
      <c r="AO35">
        <v>0</v>
      </c>
      <c r="AP35">
        <v>0</v>
      </c>
      <c r="AQ35" t="s">
        <v>990</v>
      </c>
      <c r="AR35">
        <v>25</v>
      </c>
      <c r="AS35">
        <v>24</v>
      </c>
      <c r="AT35">
        <v>0</v>
      </c>
      <c r="AU35">
        <v>0</v>
      </c>
      <c r="AV35">
        <v>1</v>
      </c>
      <c r="AW35">
        <v>0</v>
      </c>
      <c r="AX35">
        <v>0</v>
      </c>
      <c r="AY35" t="s">
        <v>1204</v>
      </c>
      <c r="AZ35">
        <v>0.51444444444444448</v>
      </c>
      <c r="BA35">
        <v>50</v>
      </c>
      <c r="BB35">
        <v>9.6163888888888884</v>
      </c>
      <c r="BC35">
        <v>8.6300000000000008</v>
      </c>
      <c r="BD35">
        <v>0</v>
      </c>
      <c r="BS35"/>
    </row>
    <row r="36" spans="1:71" x14ac:dyDescent="0.25">
      <c r="A36" t="s">
        <v>283</v>
      </c>
      <c r="B36" t="s">
        <v>127</v>
      </c>
      <c r="C36">
        <v>45729</v>
      </c>
      <c r="D36">
        <v>9.125</v>
      </c>
      <c r="E36">
        <v>0</v>
      </c>
      <c r="F36">
        <v>0</v>
      </c>
      <c r="G36">
        <v>0</v>
      </c>
      <c r="H36">
        <v>0</v>
      </c>
      <c r="I36" t="s">
        <v>197</v>
      </c>
      <c r="J36" s="73">
        <v>0.20493055555555556</v>
      </c>
      <c r="K36" s="73">
        <v>0.60599537037037032</v>
      </c>
      <c r="L36">
        <v>8.41</v>
      </c>
      <c r="M36" t="s">
        <v>983</v>
      </c>
      <c r="N36" t="s">
        <v>10799</v>
      </c>
      <c r="O36" t="s">
        <v>984</v>
      </c>
      <c r="P36" t="s">
        <v>1097</v>
      </c>
      <c r="Q36" t="s">
        <v>10728</v>
      </c>
      <c r="R36">
        <v>45729.208333333336</v>
      </c>
      <c r="S36">
        <v>45729.204930555556</v>
      </c>
      <c r="T36">
        <v>45729.604166666664</v>
      </c>
      <c r="U36">
        <v>45729.606076388889</v>
      </c>
      <c r="V36" t="s">
        <v>984</v>
      </c>
      <c r="W36" t="s">
        <v>986</v>
      </c>
      <c r="X36">
        <v>9.6300000000000008</v>
      </c>
      <c r="Y36">
        <v>9.5</v>
      </c>
      <c r="Z36">
        <v>157.24</v>
      </c>
      <c r="AA36">
        <v>148.72999999999999</v>
      </c>
      <c r="AB36">
        <v>72.14</v>
      </c>
      <c r="AC36">
        <v>5.69</v>
      </c>
      <c r="AD36">
        <v>0</v>
      </c>
      <c r="AE36" t="s">
        <v>984</v>
      </c>
      <c r="AF36">
        <v>0.50055555555555553</v>
      </c>
      <c r="AG36">
        <v>1</v>
      </c>
      <c r="AH36">
        <v>0.5</v>
      </c>
      <c r="AI36">
        <v>1.82</v>
      </c>
      <c r="AJ36" t="s">
        <v>10800</v>
      </c>
      <c r="AK36" t="s">
        <v>1024</v>
      </c>
      <c r="AL36" t="s">
        <v>1024</v>
      </c>
      <c r="AM36" t="s">
        <v>988</v>
      </c>
      <c r="AN36" t="s">
        <v>1180</v>
      </c>
      <c r="AO36">
        <v>0</v>
      </c>
      <c r="AP36">
        <v>0</v>
      </c>
      <c r="AQ36" t="s">
        <v>990</v>
      </c>
      <c r="AR36">
        <v>25</v>
      </c>
      <c r="AS36">
        <v>23</v>
      </c>
      <c r="AT36">
        <v>0</v>
      </c>
      <c r="AU36">
        <v>0</v>
      </c>
      <c r="AV36">
        <v>2</v>
      </c>
      <c r="AW36">
        <v>0</v>
      </c>
      <c r="AX36">
        <v>0</v>
      </c>
      <c r="AY36" t="s">
        <v>1204</v>
      </c>
      <c r="AZ36">
        <v>0.50055555555555553</v>
      </c>
      <c r="BA36">
        <v>50</v>
      </c>
      <c r="BB36">
        <v>9.6255555555555556</v>
      </c>
      <c r="BC36">
        <v>8.41</v>
      </c>
      <c r="BD36">
        <v>0</v>
      </c>
      <c r="BS36"/>
    </row>
    <row r="37" spans="1:71" x14ac:dyDescent="0.25">
      <c r="A37" t="s">
        <v>283</v>
      </c>
      <c r="B37" t="s">
        <v>127</v>
      </c>
      <c r="C37">
        <v>45730</v>
      </c>
      <c r="D37">
        <v>9.0477777777777781</v>
      </c>
      <c r="E37">
        <v>0</v>
      </c>
      <c r="F37">
        <v>0</v>
      </c>
      <c r="G37">
        <v>0</v>
      </c>
      <c r="H37">
        <v>0</v>
      </c>
      <c r="I37" t="s">
        <v>197</v>
      </c>
      <c r="J37" s="73">
        <v>0.20736111111111111</v>
      </c>
      <c r="K37" s="73">
        <v>0.60584490740740737</v>
      </c>
      <c r="L37">
        <v>8.58</v>
      </c>
      <c r="M37" t="s">
        <v>983</v>
      </c>
      <c r="N37" t="s">
        <v>10801</v>
      </c>
      <c r="O37" t="s">
        <v>984</v>
      </c>
      <c r="P37" t="s">
        <v>1097</v>
      </c>
      <c r="Q37" t="s">
        <v>10764</v>
      </c>
      <c r="R37">
        <v>45730.208333333336</v>
      </c>
      <c r="S37">
        <v>45730.207361111112</v>
      </c>
      <c r="T37">
        <v>45730.604166666664</v>
      </c>
      <c r="U37">
        <v>45730.605868055558</v>
      </c>
      <c r="V37" t="s">
        <v>984</v>
      </c>
      <c r="W37" t="s">
        <v>986</v>
      </c>
      <c r="X37">
        <v>9.56</v>
      </c>
      <c r="Y37">
        <v>9.5</v>
      </c>
      <c r="Z37">
        <v>145.83000000000001</v>
      </c>
      <c r="AA37">
        <v>139.94</v>
      </c>
      <c r="AB37">
        <v>72.72</v>
      </c>
      <c r="AC37">
        <v>6.05</v>
      </c>
      <c r="AD37">
        <v>0</v>
      </c>
      <c r="AE37" t="s">
        <v>1708</v>
      </c>
      <c r="AF37">
        <v>0.51583333333333337</v>
      </c>
      <c r="AG37">
        <v>1</v>
      </c>
      <c r="AH37">
        <v>0.5</v>
      </c>
      <c r="AI37">
        <v>1.55</v>
      </c>
      <c r="AJ37" t="s">
        <v>10802</v>
      </c>
      <c r="AK37" t="s">
        <v>1024</v>
      </c>
      <c r="AL37" t="s">
        <v>1024</v>
      </c>
      <c r="AM37" t="s">
        <v>988</v>
      </c>
      <c r="AN37" t="s">
        <v>1180</v>
      </c>
      <c r="AO37">
        <v>0</v>
      </c>
      <c r="AP37">
        <v>0</v>
      </c>
      <c r="AQ37" t="s">
        <v>990</v>
      </c>
      <c r="AR37">
        <v>29</v>
      </c>
      <c r="AS37">
        <v>28</v>
      </c>
      <c r="AT37">
        <v>0</v>
      </c>
      <c r="AU37">
        <v>0</v>
      </c>
      <c r="AV37">
        <v>1</v>
      </c>
      <c r="AW37">
        <v>0</v>
      </c>
      <c r="AX37">
        <v>0</v>
      </c>
      <c r="AY37" t="s">
        <v>1204</v>
      </c>
      <c r="AZ37">
        <v>0.51583333333333337</v>
      </c>
      <c r="BA37">
        <v>50</v>
      </c>
      <c r="BB37">
        <v>9.5636111111111113</v>
      </c>
      <c r="BC37">
        <v>8.58</v>
      </c>
      <c r="BD37">
        <v>0</v>
      </c>
      <c r="BS37"/>
    </row>
    <row r="38" spans="1:71" x14ac:dyDescent="0.25">
      <c r="A38" t="s">
        <v>227</v>
      </c>
      <c r="B38" t="s">
        <v>127</v>
      </c>
      <c r="C38">
        <v>45728</v>
      </c>
      <c r="D38">
        <v>9.0813888888888883</v>
      </c>
      <c r="E38">
        <v>0</v>
      </c>
      <c r="F38">
        <v>0</v>
      </c>
      <c r="G38">
        <v>0</v>
      </c>
      <c r="H38">
        <v>0</v>
      </c>
      <c r="I38" t="s">
        <v>197</v>
      </c>
      <c r="J38" s="73">
        <v>0.60083333333333333</v>
      </c>
      <c r="K38" s="73">
        <v>5.7870370370370373E-5</v>
      </c>
      <c r="L38">
        <v>7.66</v>
      </c>
      <c r="M38" t="s">
        <v>983</v>
      </c>
      <c r="N38" t="s">
        <v>10803</v>
      </c>
      <c r="O38" t="s">
        <v>984</v>
      </c>
      <c r="P38" t="s">
        <v>1115</v>
      </c>
      <c r="Q38" t="s">
        <v>10740</v>
      </c>
      <c r="R38">
        <v>45728.604166666664</v>
      </c>
      <c r="S38">
        <v>45728.60083333333</v>
      </c>
      <c r="T38">
        <v>45728.999305555553</v>
      </c>
      <c r="U38">
        <v>45729.000069444446</v>
      </c>
      <c r="V38" t="s">
        <v>984</v>
      </c>
      <c r="W38" t="s">
        <v>986</v>
      </c>
      <c r="X38">
        <v>9.58</v>
      </c>
      <c r="Y38">
        <v>9.48</v>
      </c>
      <c r="Z38">
        <v>205.02</v>
      </c>
      <c r="AA38">
        <v>188.62</v>
      </c>
      <c r="AB38">
        <v>73.39</v>
      </c>
      <c r="AC38">
        <v>5.99</v>
      </c>
      <c r="AD38">
        <v>0</v>
      </c>
      <c r="AE38" t="s">
        <v>984</v>
      </c>
      <c r="AF38">
        <v>0.5</v>
      </c>
      <c r="AG38">
        <v>1</v>
      </c>
      <c r="AH38">
        <v>0.5</v>
      </c>
      <c r="AI38">
        <v>0.05</v>
      </c>
      <c r="AJ38" t="s">
        <v>10804</v>
      </c>
      <c r="AK38" t="s">
        <v>996</v>
      </c>
      <c r="AL38" t="s">
        <v>996</v>
      </c>
      <c r="AM38" t="s">
        <v>988</v>
      </c>
      <c r="AN38" t="s">
        <v>1193</v>
      </c>
      <c r="AO38">
        <v>0</v>
      </c>
      <c r="AP38">
        <v>0</v>
      </c>
      <c r="AQ38" t="s">
        <v>990</v>
      </c>
      <c r="AR38">
        <v>15</v>
      </c>
      <c r="AS38">
        <v>13</v>
      </c>
      <c r="AT38">
        <v>0</v>
      </c>
      <c r="AU38">
        <v>0</v>
      </c>
      <c r="AV38">
        <v>2</v>
      </c>
      <c r="AW38">
        <v>0</v>
      </c>
      <c r="AX38">
        <v>0</v>
      </c>
      <c r="AY38" t="s">
        <v>1027</v>
      </c>
      <c r="AZ38">
        <v>0.5</v>
      </c>
      <c r="BA38">
        <v>50</v>
      </c>
      <c r="BB38">
        <v>9.5813888888888883</v>
      </c>
      <c r="BC38">
        <v>7.66</v>
      </c>
      <c r="BD38">
        <v>0</v>
      </c>
      <c r="BS38"/>
    </row>
    <row r="39" spans="1:71" x14ac:dyDescent="0.25">
      <c r="A39" t="s">
        <v>227</v>
      </c>
      <c r="B39" t="s">
        <v>127</v>
      </c>
      <c r="C39">
        <v>45729</v>
      </c>
      <c r="D39">
        <v>9.0832777777777771</v>
      </c>
      <c r="E39">
        <v>0</v>
      </c>
      <c r="F39">
        <v>0</v>
      </c>
      <c r="G39">
        <v>0</v>
      </c>
      <c r="H39">
        <v>0</v>
      </c>
      <c r="I39" t="s">
        <v>197</v>
      </c>
      <c r="J39" s="73">
        <v>0.60074074074074069</v>
      </c>
      <c r="K39" s="73">
        <v>7.9861111111111116E-4</v>
      </c>
      <c r="L39">
        <v>8.9499999999999993</v>
      </c>
      <c r="M39" t="s">
        <v>983</v>
      </c>
      <c r="N39" t="s">
        <v>10805</v>
      </c>
      <c r="O39" t="s">
        <v>984</v>
      </c>
      <c r="P39" t="s">
        <v>1125</v>
      </c>
      <c r="Q39" t="s">
        <v>10743</v>
      </c>
      <c r="R39">
        <v>45729.604166666664</v>
      </c>
      <c r="S39">
        <v>45729.600740740738</v>
      </c>
      <c r="T39">
        <v>45729.999305555553</v>
      </c>
      <c r="U39">
        <v>45730.000856481478</v>
      </c>
      <c r="V39" t="s">
        <v>984</v>
      </c>
      <c r="W39" t="s">
        <v>986</v>
      </c>
      <c r="X39">
        <v>9.6</v>
      </c>
      <c r="Y39">
        <v>9.48</v>
      </c>
      <c r="Z39">
        <v>214.93</v>
      </c>
      <c r="AA39">
        <v>212.65</v>
      </c>
      <c r="AB39">
        <v>70.77</v>
      </c>
      <c r="AC39">
        <v>4.72</v>
      </c>
      <c r="AD39">
        <v>1.07</v>
      </c>
      <c r="AE39" t="s">
        <v>984</v>
      </c>
      <c r="AF39">
        <v>0.50027777777777782</v>
      </c>
      <c r="AG39">
        <v>1</v>
      </c>
      <c r="AH39">
        <v>0.5</v>
      </c>
      <c r="AI39">
        <v>3.37</v>
      </c>
      <c r="AJ39" t="s">
        <v>10806</v>
      </c>
      <c r="AK39" t="s">
        <v>996</v>
      </c>
      <c r="AL39" t="s">
        <v>996</v>
      </c>
      <c r="AM39" t="s">
        <v>988</v>
      </c>
      <c r="AN39" t="s">
        <v>1183</v>
      </c>
      <c r="AO39">
        <v>0</v>
      </c>
      <c r="AP39">
        <v>0</v>
      </c>
      <c r="AQ39" t="s">
        <v>990</v>
      </c>
      <c r="AR39">
        <v>38</v>
      </c>
      <c r="AS39">
        <v>36</v>
      </c>
      <c r="AT39">
        <v>0</v>
      </c>
      <c r="AU39">
        <v>0</v>
      </c>
      <c r="AV39">
        <v>2</v>
      </c>
      <c r="AW39">
        <v>0</v>
      </c>
      <c r="AX39">
        <v>0</v>
      </c>
      <c r="AY39" t="s">
        <v>1027</v>
      </c>
      <c r="AZ39">
        <v>0.51811111111111119</v>
      </c>
      <c r="BA39">
        <v>50</v>
      </c>
      <c r="BB39">
        <v>9.6013888888888879</v>
      </c>
      <c r="BC39">
        <v>8.9499999999999993</v>
      </c>
      <c r="BD39">
        <v>0</v>
      </c>
      <c r="BS39"/>
    </row>
    <row r="40" spans="1:71" x14ac:dyDescent="0.25">
      <c r="A40" t="s">
        <v>227</v>
      </c>
      <c r="B40" t="s">
        <v>127</v>
      </c>
      <c r="C40">
        <v>45730</v>
      </c>
      <c r="D40">
        <v>9.0958333333333332</v>
      </c>
      <c r="E40">
        <v>0</v>
      </c>
      <c r="F40">
        <v>0</v>
      </c>
      <c r="G40">
        <v>0</v>
      </c>
      <c r="H40">
        <v>0</v>
      </c>
      <c r="I40" t="s">
        <v>197</v>
      </c>
      <c r="J40" s="73">
        <v>0.60116898148148146</v>
      </c>
      <c r="K40" s="73">
        <v>9.9537037037037042E-4</v>
      </c>
      <c r="L40">
        <v>8.56</v>
      </c>
      <c r="M40" t="s">
        <v>983</v>
      </c>
      <c r="N40" t="s">
        <v>10807</v>
      </c>
      <c r="O40" t="s">
        <v>984</v>
      </c>
      <c r="P40" t="s">
        <v>1136</v>
      </c>
      <c r="Q40" t="s">
        <v>10764</v>
      </c>
      <c r="R40">
        <v>45730.604166666664</v>
      </c>
      <c r="S40">
        <v>45730.601168981484</v>
      </c>
      <c r="T40">
        <v>45730.999305555553</v>
      </c>
      <c r="U40">
        <v>45731.00099537037</v>
      </c>
      <c r="V40" t="s">
        <v>984</v>
      </c>
      <c r="W40" t="s">
        <v>986</v>
      </c>
      <c r="X40">
        <v>9.6</v>
      </c>
      <c r="Y40">
        <v>9.48</v>
      </c>
      <c r="Z40">
        <v>207.39</v>
      </c>
      <c r="AA40">
        <v>196.04</v>
      </c>
      <c r="AB40">
        <v>110.23</v>
      </c>
      <c r="AC40">
        <v>5.94</v>
      </c>
      <c r="AD40">
        <v>0</v>
      </c>
      <c r="AE40" t="s">
        <v>984</v>
      </c>
      <c r="AF40">
        <v>0.5</v>
      </c>
      <c r="AG40">
        <v>1</v>
      </c>
      <c r="AH40">
        <v>0.5</v>
      </c>
      <c r="AI40">
        <v>0.97</v>
      </c>
      <c r="AJ40" t="s">
        <v>10808</v>
      </c>
      <c r="AK40" t="s">
        <v>996</v>
      </c>
      <c r="AL40" t="s">
        <v>996</v>
      </c>
      <c r="AM40" t="s">
        <v>988</v>
      </c>
      <c r="AN40" t="s">
        <v>1178</v>
      </c>
      <c r="AO40">
        <v>0</v>
      </c>
      <c r="AP40">
        <v>0</v>
      </c>
      <c r="AQ40" t="s">
        <v>990</v>
      </c>
      <c r="AR40">
        <v>24</v>
      </c>
      <c r="AS40">
        <v>18</v>
      </c>
      <c r="AT40">
        <v>0</v>
      </c>
      <c r="AU40">
        <v>0</v>
      </c>
      <c r="AV40">
        <v>6</v>
      </c>
      <c r="AW40">
        <v>0</v>
      </c>
      <c r="AX40">
        <v>0</v>
      </c>
      <c r="AY40" t="s">
        <v>1027</v>
      </c>
      <c r="AZ40">
        <v>0.5</v>
      </c>
      <c r="BA40">
        <v>50</v>
      </c>
      <c r="BB40">
        <v>9.5958333333333332</v>
      </c>
      <c r="BC40">
        <v>8.56</v>
      </c>
      <c r="BD40">
        <v>0</v>
      </c>
      <c r="BS40"/>
    </row>
    <row r="41" spans="1:71" x14ac:dyDescent="0.25">
      <c r="A41" t="s">
        <v>227</v>
      </c>
      <c r="B41" t="s">
        <v>127</v>
      </c>
      <c r="C41">
        <v>45731</v>
      </c>
      <c r="D41">
        <v>9.0150000000000006</v>
      </c>
      <c r="E41">
        <v>0</v>
      </c>
      <c r="F41">
        <v>2.0486111111111113E-3</v>
      </c>
      <c r="G41">
        <v>0</v>
      </c>
      <c r="H41">
        <v>50</v>
      </c>
      <c r="I41" t="s">
        <v>197</v>
      </c>
      <c r="J41" s="73">
        <v>0.60078703703703706</v>
      </c>
      <c r="K41" s="73">
        <v>0.99725694444444446</v>
      </c>
      <c r="L41">
        <v>8.25</v>
      </c>
      <c r="M41" t="s">
        <v>983</v>
      </c>
      <c r="N41" t="s">
        <v>10809</v>
      </c>
      <c r="O41" t="s">
        <v>984</v>
      </c>
      <c r="P41" t="s">
        <v>1261</v>
      </c>
      <c r="Q41" t="s">
        <v>1716</v>
      </c>
      <c r="R41">
        <v>45731.604166666664</v>
      </c>
      <c r="S41">
        <v>45731.600787037038</v>
      </c>
      <c r="T41">
        <v>45731.999305555553</v>
      </c>
      <c r="U41">
        <v>45731.99726851852</v>
      </c>
      <c r="V41" t="s">
        <v>984</v>
      </c>
      <c r="W41" t="s">
        <v>986</v>
      </c>
      <c r="X41">
        <v>9.52</v>
      </c>
      <c r="Y41">
        <v>9.48</v>
      </c>
      <c r="Z41">
        <v>284.08</v>
      </c>
      <c r="AA41">
        <v>264.12</v>
      </c>
      <c r="AB41">
        <v>148.47999999999999</v>
      </c>
      <c r="AC41">
        <v>6.56</v>
      </c>
      <c r="AD41">
        <v>0</v>
      </c>
      <c r="AE41" t="s">
        <v>984</v>
      </c>
      <c r="AF41">
        <v>0.50027777777777782</v>
      </c>
      <c r="AG41">
        <v>1</v>
      </c>
      <c r="AH41">
        <v>0.5</v>
      </c>
      <c r="AI41">
        <v>3.45</v>
      </c>
      <c r="AJ41" t="s">
        <v>10810</v>
      </c>
      <c r="AK41" t="s">
        <v>996</v>
      </c>
      <c r="AL41" t="s">
        <v>996</v>
      </c>
      <c r="AM41" t="s">
        <v>988</v>
      </c>
      <c r="AN41" t="s">
        <v>1199</v>
      </c>
      <c r="AO41">
        <v>0</v>
      </c>
      <c r="AP41">
        <v>0</v>
      </c>
      <c r="AQ41" t="s">
        <v>990</v>
      </c>
      <c r="AR41">
        <v>21</v>
      </c>
      <c r="AS41">
        <v>18</v>
      </c>
      <c r="AT41">
        <v>0</v>
      </c>
      <c r="AU41">
        <v>0</v>
      </c>
      <c r="AV41">
        <v>3</v>
      </c>
      <c r="AW41">
        <v>0</v>
      </c>
      <c r="AX41">
        <v>0</v>
      </c>
      <c r="AY41" t="s">
        <v>1027</v>
      </c>
      <c r="AZ41">
        <v>0.50027777777777782</v>
      </c>
      <c r="BA41">
        <v>50</v>
      </c>
      <c r="BB41">
        <v>9.5152777777777775</v>
      </c>
      <c r="BC41">
        <v>8.25</v>
      </c>
      <c r="BD41">
        <v>50</v>
      </c>
      <c r="BS41"/>
    </row>
    <row r="42" spans="1:71" x14ac:dyDescent="0.25">
      <c r="A42" t="s">
        <v>1422</v>
      </c>
      <c r="B42" t="s">
        <v>127</v>
      </c>
      <c r="C42">
        <v>45726</v>
      </c>
      <c r="D42">
        <v>9.0511111111111102</v>
      </c>
      <c r="E42">
        <v>0</v>
      </c>
      <c r="F42">
        <v>0</v>
      </c>
      <c r="G42">
        <v>0</v>
      </c>
      <c r="H42">
        <v>0</v>
      </c>
      <c r="I42" t="s">
        <v>153</v>
      </c>
      <c r="J42" s="73">
        <v>0.20783564814814814</v>
      </c>
      <c r="K42" s="73">
        <v>0.60621527777777773</v>
      </c>
      <c r="L42">
        <v>8.77</v>
      </c>
      <c r="M42" t="s">
        <v>983</v>
      </c>
      <c r="N42" t="s">
        <v>10811</v>
      </c>
      <c r="O42" t="s">
        <v>984</v>
      </c>
      <c r="P42" t="s">
        <v>1187</v>
      </c>
      <c r="Q42" t="s">
        <v>1607</v>
      </c>
      <c r="R42">
        <v>45726.208333333336</v>
      </c>
      <c r="S42">
        <v>45726.207835648151</v>
      </c>
      <c r="T42">
        <v>45726.604166666664</v>
      </c>
      <c r="U42">
        <v>45726.606215277781</v>
      </c>
      <c r="V42" t="s">
        <v>984</v>
      </c>
      <c r="W42" t="s">
        <v>986</v>
      </c>
      <c r="X42">
        <v>9.56</v>
      </c>
      <c r="Y42">
        <v>9.5</v>
      </c>
      <c r="Z42">
        <v>145.1</v>
      </c>
      <c r="AA42">
        <v>138.27000000000001</v>
      </c>
      <c r="AB42">
        <v>80.900000000000006</v>
      </c>
      <c r="AC42">
        <v>6.66</v>
      </c>
      <c r="AD42">
        <v>0</v>
      </c>
      <c r="AE42" t="s">
        <v>984</v>
      </c>
      <c r="AF42">
        <v>0.51</v>
      </c>
      <c r="AG42">
        <v>1</v>
      </c>
      <c r="AH42">
        <v>0.5</v>
      </c>
      <c r="AI42">
        <v>1.75</v>
      </c>
      <c r="AJ42" t="s">
        <v>10812</v>
      </c>
      <c r="AK42" t="s">
        <v>1188</v>
      </c>
      <c r="AL42" t="s">
        <v>1188</v>
      </c>
      <c r="AM42" t="s">
        <v>988</v>
      </c>
      <c r="AN42" t="s">
        <v>1186</v>
      </c>
      <c r="AO42">
        <v>0</v>
      </c>
      <c r="AP42">
        <v>0</v>
      </c>
      <c r="AQ42" t="s">
        <v>990</v>
      </c>
      <c r="AR42">
        <v>23</v>
      </c>
      <c r="AS42">
        <v>17</v>
      </c>
      <c r="AT42">
        <v>0</v>
      </c>
      <c r="AU42">
        <v>0</v>
      </c>
      <c r="AV42">
        <v>6</v>
      </c>
      <c r="AW42">
        <v>0</v>
      </c>
      <c r="AX42">
        <v>0</v>
      </c>
      <c r="AY42" t="s">
        <v>1423</v>
      </c>
      <c r="AZ42">
        <v>0.51</v>
      </c>
      <c r="BA42">
        <v>50</v>
      </c>
      <c r="BB42">
        <v>9.56111111111111</v>
      </c>
      <c r="BC42">
        <v>8.77</v>
      </c>
      <c r="BD42">
        <v>0</v>
      </c>
      <c r="BS42"/>
    </row>
    <row r="43" spans="1:71" x14ac:dyDescent="0.25">
      <c r="A43" t="s">
        <v>1422</v>
      </c>
      <c r="B43" t="s">
        <v>127</v>
      </c>
      <c r="C43">
        <v>45727</v>
      </c>
      <c r="D43">
        <v>9.0397222222222222</v>
      </c>
      <c r="E43">
        <v>0</v>
      </c>
      <c r="F43">
        <v>0</v>
      </c>
      <c r="G43">
        <v>0</v>
      </c>
      <c r="H43">
        <v>0</v>
      </c>
      <c r="I43" t="s">
        <v>153</v>
      </c>
      <c r="J43" s="73">
        <v>0.20744212962962963</v>
      </c>
      <c r="K43" s="73">
        <v>0.60559027777777774</v>
      </c>
      <c r="L43">
        <v>8.3699999999999992</v>
      </c>
      <c r="M43" t="s">
        <v>983</v>
      </c>
      <c r="N43" t="s">
        <v>10813</v>
      </c>
      <c r="O43" t="s">
        <v>984</v>
      </c>
      <c r="P43" t="s">
        <v>1187</v>
      </c>
      <c r="Q43" t="s">
        <v>10756</v>
      </c>
      <c r="R43">
        <v>45727.208333333336</v>
      </c>
      <c r="S43">
        <v>45727.207442129627</v>
      </c>
      <c r="T43">
        <v>45727.604166666664</v>
      </c>
      <c r="U43">
        <v>45727.605717592596</v>
      </c>
      <c r="V43" t="s">
        <v>984</v>
      </c>
      <c r="W43" t="s">
        <v>986</v>
      </c>
      <c r="X43">
        <v>9.56</v>
      </c>
      <c r="Y43">
        <v>9.5</v>
      </c>
      <c r="Z43">
        <v>162.28</v>
      </c>
      <c r="AA43">
        <v>153.16</v>
      </c>
      <c r="AB43">
        <v>88.74</v>
      </c>
      <c r="AC43">
        <v>6.48</v>
      </c>
      <c r="AD43">
        <v>0</v>
      </c>
      <c r="AE43" t="s">
        <v>984</v>
      </c>
      <c r="AF43">
        <v>0.51583333333333337</v>
      </c>
      <c r="AG43">
        <v>1</v>
      </c>
      <c r="AH43">
        <v>0.5</v>
      </c>
      <c r="AI43">
        <v>1.0900000000000001</v>
      </c>
      <c r="AJ43" t="s">
        <v>10814</v>
      </c>
      <c r="AK43" t="s">
        <v>1188</v>
      </c>
      <c r="AL43" t="s">
        <v>1188</v>
      </c>
      <c r="AM43" t="s">
        <v>988</v>
      </c>
      <c r="AN43" t="s">
        <v>1186</v>
      </c>
      <c r="AO43">
        <v>0</v>
      </c>
      <c r="AP43">
        <v>0</v>
      </c>
      <c r="AQ43" t="s">
        <v>990</v>
      </c>
      <c r="AR43">
        <v>20</v>
      </c>
      <c r="AS43">
        <v>18</v>
      </c>
      <c r="AT43">
        <v>0</v>
      </c>
      <c r="AU43">
        <v>0</v>
      </c>
      <c r="AV43">
        <v>2</v>
      </c>
      <c r="AW43">
        <v>0</v>
      </c>
      <c r="AX43">
        <v>0</v>
      </c>
      <c r="AY43" t="s">
        <v>1423</v>
      </c>
      <c r="AZ43">
        <v>0.51583333333333337</v>
      </c>
      <c r="BA43">
        <v>50</v>
      </c>
      <c r="BB43">
        <v>9.5555555555555554</v>
      </c>
      <c r="BC43">
        <v>8.3699999999999992</v>
      </c>
      <c r="BD43">
        <v>0</v>
      </c>
      <c r="BS43"/>
    </row>
    <row r="44" spans="1:71" x14ac:dyDescent="0.25">
      <c r="A44" t="s">
        <v>1422</v>
      </c>
      <c r="B44" t="s">
        <v>127</v>
      </c>
      <c r="C44">
        <v>45730</v>
      </c>
      <c r="D44">
        <v>9.0686111111111103</v>
      </c>
      <c r="E44">
        <v>0</v>
      </c>
      <c r="F44">
        <v>0</v>
      </c>
      <c r="G44">
        <v>0</v>
      </c>
      <c r="H44">
        <v>0</v>
      </c>
      <c r="I44" t="s">
        <v>153</v>
      </c>
      <c r="J44" s="73">
        <v>0.2069212962962963</v>
      </c>
      <c r="K44" s="73">
        <v>0.60561342592592593</v>
      </c>
      <c r="L44">
        <v>8.3800000000000008</v>
      </c>
      <c r="M44" t="s">
        <v>983</v>
      </c>
      <c r="N44" t="s">
        <v>10815</v>
      </c>
      <c r="O44" t="s">
        <v>984</v>
      </c>
      <c r="P44" t="s">
        <v>1187</v>
      </c>
      <c r="Q44" t="s">
        <v>10764</v>
      </c>
      <c r="R44">
        <v>45730.208333333336</v>
      </c>
      <c r="S44">
        <v>45730.206921296296</v>
      </c>
      <c r="T44">
        <v>45730.604166666664</v>
      </c>
      <c r="U44">
        <v>45730.605833333335</v>
      </c>
      <c r="V44" t="s">
        <v>984</v>
      </c>
      <c r="W44" t="s">
        <v>986</v>
      </c>
      <c r="X44">
        <v>9.57</v>
      </c>
      <c r="Y44">
        <v>9.5</v>
      </c>
      <c r="Z44">
        <v>111.29</v>
      </c>
      <c r="AA44">
        <v>104.24</v>
      </c>
      <c r="AB44">
        <v>45.15</v>
      </c>
      <c r="AC44">
        <v>5.44</v>
      </c>
      <c r="AD44">
        <v>0</v>
      </c>
      <c r="AE44" t="s">
        <v>984</v>
      </c>
      <c r="AF44">
        <v>0.5</v>
      </c>
      <c r="AG44">
        <v>1</v>
      </c>
      <c r="AH44">
        <v>0.5</v>
      </c>
      <c r="AI44">
        <v>2.2999999999999998</v>
      </c>
      <c r="AJ44" t="s">
        <v>10816</v>
      </c>
      <c r="AK44" t="s">
        <v>1188</v>
      </c>
      <c r="AL44" t="s">
        <v>1188</v>
      </c>
      <c r="AM44" t="s">
        <v>988</v>
      </c>
      <c r="AN44" t="s">
        <v>1221</v>
      </c>
      <c r="AO44">
        <v>0</v>
      </c>
      <c r="AP44">
        <v>0</v>
      </c>
      <c r="AQ44" t="s">
        <v>990</v>
      </c>
      <c r="AR44">
        <v>28</v>
      </c>
      <c r="AS44">
        <v>24</v>
      </c>
      <c r="AT44">
        <v>0</v>
      </c>
      <c r="AU44">
        <v>0</v>
      </c>
      <c r="AV44">
        <v>4</v>
      </c>
      <c r="AW44">
        <v>0</v>
      </c>
      <c r="AX44">
        <v>0</v>
      </c>
      <c r="AY44" t="s">
        <v>1423</v>
      </c>
      <c r="AZ44">
        <v>0.5</v>
      </c>
      <c r="BA44">
        <v>50</v>
      </c>
      <c r="BB44">
        <v>9.5686111111111103</v>
      </c>
      <c r="BC44">
        <v>8.3800000000000008</v>
      </c>
      <c r="BD44">
        <v>0</v>
      </c>
      <c r="BS44"/>
    </row>
    <row r="45" spans="1:71" x14ac:dyDescent="0.25">
      <c r="A45" t="s">
        <v>1422</v>
      </c>
      <c r="B45" t="s">
        <v>127</v>
      </c>
      <c r="C45">
        <v>45731</v>
      </c>
      <c r="D45">
        <v>7.3994444444444438</v>
      </c>
      <c r="E45">
        <v>0</v>
      </c>
      <c r="F45">
        <v>5.208333333333333E-3</v>
      </c>
      <c r="G45">
        <v>0</v>
      </c>
      <c r="H45">
        <v>50</v>
      </c>
      <c r="I45" t="s">
        <v>153</v>
      </c>
      <c r="J45" s="73">
        <v>0.20731481481481481</v>
      </c>
      <c r="K45" s="73">
        <v>0.515625</v>
      </c>
      <c r="L45">
        <v>6.86</v>
      </c>
      <c r="M45" t="s">
        <v>983</v>
      </c>
      <c r="N45" t="s">
        <v>10817</v>
      </c>
      <c r="O45" t="s">
        <v>984</v>
      </c>
      <c r="P45" t="s">
        <v>1187</v>
      </c>
      <c r="Q45" t="s">
        <v>1710</v>
      </c>
      <c r="R45">
        <v>45731.208333333336</v>
      </c>
      <c r="S45">
        <v>45731.207314814812</v>
      </c>
      <c r="T45">
        <v>45731.520833333336</v>
      </c>
      <c r="U45">
        <v>45731.522418981483</v>
      </c>
      <c r="V45" t="s">
        <v>984</v>
      </c>
      <c r="W45" t="s">
        <v>986</v>
      </c>
      <c r="X45">
        <v>7.56</v>
      </c>
      <c r="Y45">
        <v>7.5</v>
      </c>
      <c r="Z45">
        <v>125.02</v>
      </c>
      <c r="AA45">
        <v>117.13</v>
      </c>
      <c r="AB45">
        <v>49.05</v>
      </c>
      <c r="AC45">
        <v>4.57</v>
      </c>
      <c r="AD45">
        <v>0</v>
      </c>
      <c r="AE45" t="s">
        <v>984</v>
      </c>
      <c r="AF45">
        <v>0</v>
      </c>
      <c r="AG45">
        <v>0</v>
      </c>
      <c r="AH45">
        <v>0</v>
      </c>
      <c r="AI45">
        <v>0</v>
      </c>
      <c r="AJ45" t="s">
        <v>984</v>
      </c>
      <c r="AK45" t="s">
        <v>1188</v>
      </c>
      <c r="AL45" t="s">
        <v>1188</v>
      </c>
      <c r="AM45" t="s">
        <v>988</v>
      </c>
      <c r="AN45" t="s">
        <v>1186</v>
      </c>
      <c r="AO45">
        <v>0</v>
      </c>
      <c r="AP45">
        <v>0</v>
      </c>
      <c r="AQ45" t="s">
        <v>990</v>
      </c>
      <c r="AR45">
        <v>15</v>
      </c>
      <c r="AS45">
        <v>15</v>
      </c>
      <c r="AT45">
        <v>0</v>
      </c>
      <c r="AU45">
        <v>0</v>
      </c>
      <c r="AV45">
        <v>0</v>
      </c>
      <c r="AW45">
        <v>0</v>
      </c>
      <c r="AX45">
        <v>0</v>
      </c>
      <c r="AY45" t="s">
        <v>1423</v>
      </c>
      <c r="AZ45">
        <v>0</v>
      </c>
      <c r="BA45">
        <v>50</v>
      </c>
      <c r="BB45">
        <v>7.3994444444444438</v>
      </c>
      <c r="BC45">
        <v>6.86</v>
      </c>
      <c r="BD45">
        <v>50</v>
      </c>
      <c r="BS45"/>
    </row>
    <row r="46" spans="1:71" x14ac:dyDescent="0.25">
      <c r="A46" t="s">
        <v>1422</v>
      </c>
      <c r="B46" t="s">
        <v>127</v>
      </c>
      <c r="C46">
        <v>45732</v>
      </c>
      <c r="D46">
        <v>8.9655555555555555</v>
      </c>
      <c r="E46">
        <v>0</v>
      </c>
      <c r="F46">
        <v>1.2037037037037038E-3</v>
      </c>
      <c r="G46">
        <v>0</v>
      </c>
      <c r="H46">
        <v>50</v>
      </c>
      <c r="I46" t="s">
        <v>153</v>
      </c>
      <c r="J46" s="73">
        <v>0.20785879629629631</v>
      </c>
      <c r="K46" s="73">
        <v>0.60296296296296292</v>
      </c>
      <c r="L46">
        <v>6.72</v>
      </c>
      <c r="M46" t="s">
        <v>983</v>
      </c>
      <c r="N46" t="s">
        <v>10818</v>
      </c>
      <c r="O46" t="s">
        <v>984</v>
      </c>
      <c r="P46" t="s">
        <v>1187</v>
      </c>
      <c r="Q46" t="s">
        <v>1717</v>
      </c>
      <c r="R46">
        <v>45732.208333333336</v>
      </c>
      <c r="S46">
        <v>45732.207858796297</v>
      </c>
      <c r="T46">
        <v>45732.604166666664</v>
      </c>
      <c r="U46">
        <v>45732.60565972222</v>
      </c>
      <c r="V46" t="s">
        <v>984</v>
      </c>
      <c r="W46" t="s">
        <v>986</v>
      </c>
      <c r="X46">
        <v>9.5500000000000007</v>
      </c>
      <c r="Y46">
        <v>9.5</v>
      </c>
      <c r="Z46">
        <v>113.08</v>
      </c>
      <c r="AA46">
        <v>106.44</v>
      </c>
      <c r="AB46">
        <v>56.11</v>
      </c>
      <c r="AC46">
        <v>6.72</v>
      </c>
      <c r="AD46">
        <v>0</v>
      </c>
      <c r="AE46" t="s">
        <v>984</v>
      </c>
      <c r="AF46">
        <v>0.51694444444444443</v>
      </c>
      <c r="AG46">
        <v>1</v>
      </c>
      <c r="AH46">
        <v>0.5</v>
      </c>
      <c r="AI46">
        <v>0.15</v>
      </c>
      <c r="AJ46" t="s">
        <v>10819</v>
      </c>
      <c r="AK46" t="s">
        <v>1188</v>
      </c>
      <c r="AL46" t="s">
        <v>1188</v>
      </c>
      <c r="AM46" t="s">
        <v>988</v>
      </c>
      <c r="AN46" t="s">
        <v>1183</v>
      </c>
      <c r="AO46">
        <v>0</v>
      </c>
      <c r="AP46">
        <v>0</v>
      </c>
      <c r="AQ46" t="s">
        <v>990</v>
      </c>
      <c r="AR46">
        <v>26</v>
      </c>
      <c r="AS46">
        <v>23</v>
      </c>
      <c r="AT46">
        <v>0</v>
      </c>
      <c r="AU46">
        <v>0</v>
      </c>
      <c r="AV46">
        <v>3</v>
      </c>
      <c r="AW46">
        <v>0</v>
      </c>
      <c r="AX46">
        <v>0</v>
      </c>
      <c r="AY46" t="s">
        <v>1423</v>
      </c>
      <c r="AZ46">
        <v>0.51694444444444443</v>
      </c>
      <c r="BA46">
        <v>50</v>
      </c>
      <c r="BB46">
        <v>9.4824999999999999</v>
      </c>
      <c r="BC46">
        <v>6.72</v>
      </c>
      <c r="BD46">
        <v>50</v>
      </c>
      <c r="BS46"/>
    </row>
    <row r="47" spans="1:71" x14ac:dyDescent="0.25">
      <c r="A47" t="s">
        <v>141</v>
      </c>
      <c r="B47" t="s">
        <v>127</v>
      </c>
      <c r="C47">
        <v>45731</v>
      </c>
      <c r="D47">
        <v>9.0975000000000001</v>
      </c>
      <c r="E47">
        <v>0</v>
      </c>
      <c r="F47">
        <v>0</v>
      </c>
      <c r="G47">
        <v>0</v>
      </c>
      <c r="H47">
        <v>0</v>
      </c>
      <c r="I47" t="s">
        <v>142</v>
      </c>
      <c r="J47" s="73">
        <v>0.60084490740740737</v>
      </c>
      <c r="K47" s="73">
        <v>7.5231481481481482E-4</v>
      </c>
      <c r="L47">
        <v>8.43</v>
      </c>
      <c r="M47" t="s">
        <v>983</v>
      </c>
      <c r="N47" t="s">
        <v>10820</v>
      </c>
      <c r="O47" t="s">
        <v>984</v>
      </c>
      <c r="P47" t="s">
        <v>1242</v>
      </c>
      <c r="Q47" t="s">
        <v>1561</v>
      </c>
      <c r="R47">
        <v>45731.604166666664</v>
      </c>
      <c r="S47">
        <v>45731.600856481484</v>
      </c>
      <c r="T47">
        <v>45731.999305555553</v>
      </c>
      <c r="U47">
        <v>45732.000763888886</v>
      </c>
      <c r="V47" t="s">
        <v>984</v>
      </c>
      <c r="W47" t="s">
        <v>986</v>
      </c>
      <c r="X47">
        <v>9.6</v>
      </c>
      <c r="Y47">
        <v>9.48</v>
      </c>
      <c r="Z47">
        <v>146.35</v>
      </c>
      <c r="AA47">
        <v>142.91999999999999</v>
      </c>
      <c r="AB47">
        <v>74.94</v>
      </c>
      <c r="AC47">
        <v>6.49</v>
      </c>
      <c r="AD47">
        <v>0</v>
      </c>
      <c r="AE47" t="s">
        <v>984</v>
      </c>
      <c r="AF47">
        <v>0.50027777777777782</v>
      </c>
      <c r="AG47">
        <v>1</v>
      </c>
      <c r="AH47">
        <v>0.5</v>
      </c>
      <c r="AI47">
        <v>0.66</v>
      </c>
      <c r="AJ47" t="s">
        <v>10821</v>
      </c>
      <c r="AK47" t="s">
        <v>1008</v>
      </c>
      <c r="AL47" t="s">
        <v>1008</v>
      </c>
      <c r="AM47" t="s">
        <v>988</v>
      </c>
      <c r="AN47" t="s">
        <v>1178</v>
      </c>
      <c r="AO47">
        <v>0</v>
      </c>
      <c r="AP47">
        <v>0</v>
      </c>
      <c r="AQ47" t="s">
        <v>990</v>
      </c>
      <c r="AR47">
        <v>37</v>
      </c>
      <c r="AS47">
        <v>36</v>
      </c>
      <c r="AT47">
        <v>0</v>
      </c>
      <c r="AU47">
        <v>0</v>
      </c>
      <c r="AV47">
        <v>1</v>
      </c>
      <c r="AW47">
        <v>0</v>
      </c>
      <c r="AX47">
        <v>0</v>
      </c>
      <c r="AY47" t="s">
        <v>1030</v>
      </c>
      <c r="AZ47">
        <v>0.50027777777777782</v>
      </c>
      <c r="BA47">
        <v>50</v>
      </c>
      <c r="BB47">
        <v>9.5977777777777771</v>
      </c>
      <c r="BC47">
        <v>8.43</v>
      </c>
      <c r="BD47">
        <v>0</v>
      </c>
      <c r="BS47"/>
    </row>
    <row r="48" spans="1:71" x14ac:dyDescent="0.25">
      <c r="A48" t="s">
        <v>141</v>
      </c>
      <c r="B48" t="s">
        <v>127</v>
      </c>
      <c r="C48">
        <v>45732</v>
      </c>
      <c r="D48">
        <v>9.0963888888888889</v>
      </c>
      <c r="E48">
        <v>0</v>
      </c>
      <c r="F48">
        <v>0</v>
      </c>
      <c r="G48">
        <v>0</v>
      </c>
      <c r="H48">
        <v>0</v>
      </c>
      <c r="I48" t="s">
        <v>142</v>
      </c>
      <c r="J48" s="73">
        <v>0.60093750000000001</v>
      </c>
      <c r="K48" s="73">
        <v>7.8703703703703705E-4</v>
      </c>
      <c r="L48">
        <v>8.31</v>
      </c>
      <c r="M48" t="s">
        <v>983</v>
      </c>
      <c r="N48" t="s">
        <v>10822</v>
      </c>
      <c r="O48" t="s">
        <v>984</v>
      </c>
      <c r="P48" t="s">
        <v>1262</v>
      </c>
      <c r="Q48" t="s">
        <v>1714</v>
      </c>
      <c r="R48">
        <v>45732.604166666664</v>
      </c>
      <c r="S48">
        <v>45732.600937499999</v>
      </c>
      <c r="T48">
        <v>45732.999305555553</v>
      </c>
      <c r="U48">
        <v>45733.000787037039</v>
      </c>
      <c r="V48" t="s">
        <v>984</v>
      </c>
      <c r="W48" t="s">
        <v>986</v>
      </c>
      <c r="X48">
        <v>9.6</v>
      </c>
      <c r="Y48">
        <v>9.48</v>
      </c>
      <c r="Z48">
        <v>141.58000000000001</v>
      </c>
      <c r="AA48">
        <v>136.29</v>
      </c>
      <c r="AB48">
        <v>74.709999999999994</v>
      </c>
      <c r="AC48">
        <v>7.55</v>
      </c>
      <c r="AD48">
        <v>0</v>
      </c>
      <c r="AE48" t="s">
        <v>984</v>
      </c>
      <c r="AF48">
        <v>0.5</v>
      </c>
      <c r="AG48">
        <v>1</v>
      </c>
      <c r="AH48">
        <v>0.5</v>
      </c>
      <c r="AI48">
        <v>2.0299999999999998</v>
      </c>
      <c r="AJ48" t="s">
        <v>10823</v>
      </c>
      <c r="AK48" t="s">
        <v>1029</v>
      </c>
      <c r="AL48" t="s">
        <v>1029</v>
      </c>
      <c r="AM48" t="s">
        <v>988</v>
      </c>
      <c r="AN48" t="s">
        <v>1178</v>
      </c>
      <c r="AO48">
        <v>0</v>
      </c>
      <c r="AP48">
        <v>0</v>
      </c>
      <c r="AQ48" t="s">
        <v>990</v>
      </c>
      <c r="AR48">
        <v>26</v>
      </c>
      <c r="AS48">
        <v>26</v>
      </c>
      <c r="AT48">
        <v>0</v>
      </c>
      <c r="AU48">
        <v>0</v>
      </c>
      <c r="AV48">
        <v>0</v>
      </c>
      <c r="AW48">
        <v>0</v>
      </c>
      <c r="AX48">
        <v>0</v>
      </c>
      <c r="AY48" t="s">
        <v>1030</v>
      </c>
      <c r="AZ48">
        <v>0.5</v>
      </c>
      <c r="BA48">
        <v>50</v>
      </c>
      <c r="BB48">
        <v>9.5963888888888889</v>
      </c>
      <c r="BC48">
        <v>8.31</v>
      </c>
      <c r="BD48">
        <v>0</v>
      </c>
      <c r="BS48"/>
    </row>
    <row r="49" spans="1:71" x14ac:dyDescent="0.25">
      <c r="A49" t="s">
        <v>1208</v>
      </c>
      <c r="B49" t="s">
        <v>127</v>
      </c>
      <c r="C49">
        <v>45726</v>
      </c>
      <c r="D49">
        <v>8.7930555555555543</v>
      </c>
      <c r="E49">
        <v>9.3634259259259261E-3</v>
      </c>
      <c r="F49">
        <v>0</v>
      </c>
      <c r="G49">
        <v>50</v>
      </c>
      <c r="H49">
        <v>0</v>
      </c>
      <c r="I49" t="s">
        <v>142</v>
      </c>
      <c r="J49" s="73">
        <v>0.21769675925925927</v>
      </c>
      <c r="K49" s="73">
        <v>0.60555555555555551</v>
      </c>
      <c r="L49">
        <v>7.81</v>
      </c>
      <c r="M49" t="s">
        <v>983</v>
      </c>
      <c r="N49" t="s">
        <v>10824</v>
      </c>
      <c r="O49" t="s">
        <v>984</v>
      </c>
      <c r="P49" t="s">
        <v>1074</v>
      </c>
      <c r="Q49" t="s">
        <v>1607</v>
      </c>
      <c r="R49">
        <v>45726.208333333336</v>
      </c>
      <c r="S49">
        <v>45726.206956018519</v>
      </c>
      <c r="T49">
        <v>45726.604166666664</v>
      </c>
      <c r="U49">
        <v>45726.605636574073</v>
      </c>
      <c r="V49" t="s">
        <v>984</v>
      </c>
      <c r="W49" t="s">
        <v>986</v>
      </c>
      <c r="X49">
        <v>9.57</v>
      </c>
      <c r="Y49">
        <v>9.5</v>
      </c>
      <c r="Z49">
        <v>129.78</v>
      </c>
      <c r="AA49">
        <v>116.06</v>
      </c>
      <c r="AB49">
        <v>74.819999999999993</v>
      </c>
      <c r="AC49">
        <v>7.17</v>
      </c>
      <c r="AD49">
        <v>0</v>
      </c>
      <c r="AE49" t="s">
        <v>984</v>
      </c>
      <c r="AF49">
        <v>0.51555555555555554</v>
      </c>
      <c r="AG49">
        <v>1</v>
      </c>
      <c r="AH49">
        <v>0.5</v>
      </c>
      <c r="AI49">
        <v>0</v>
      </c>
      <c r="AJ49" t="s">
        <v>10825</v>
      </c>
      <c r="AK49" t="s">
        <v>1029</v>
      </c>
      <c r="AL49" t="s">
        <v>1029</v>
      </c>
      <c r="AM49" t="s">
        <v>988</v>
      </c>
      <c r="AN49" t="s">
        <v>1191</v>
      </c>
      <c r="AO49">
        <v>0</v>
      </c>
      <c r="AP49">
        <v>0</v>
      </c>
      <c r="AQ49" t="s">
        <v>990</v>
      </c>
      <c r="AR49">
        <v>33</v>
      </c>
      <c r="AS49">
        <v>31</v>
      </c>
      <c r="AT49">
        <v>0</v>
      </c>
      <c r="AU49">
        <v>0</v>
      </c>
      <c r="AV49">
        <v>2</v>
      </c>
      <c r="AW49">
        <v>0</v>
      </c>
      <c r="AX49">
        <v>0</v>
      </c>
      <c r="AY49" t="s">
        <v>1209</v>
      </c>
      <c r="AZ49">
        <v>0.51555555555555554</v>
      </c>
      <c r="BA49">
        <v>50</v>
      </c>
      <c r="BB49">
        <v>9.3086111111111105</v>
      </c>
      <c r="BC49">
        <v>7.81</v>
      </c>
      <c r="BD49">
        <v>50</v>
      </c>
      <c r="BS49"/>
    </row>
    <row r="50" spans="1:71" x14ac:dyDescent="0.25">
      <c r="A50" t="s">
        <v>1208</v>
      </c>
      <c r="B50" t="s">
        <v>127</v>
      </c>
      <c r="C50">
        <v>45727</v>
      </c>
      <c r="D50">
        <v>7.6169444444444441</v>
      </c>
      <c r="E50">
        <v>0</v>
      </c>
      <c r="F50">
        <v>0</v>
      </c>
      <c r="G50">
        <v>0</v>
      </c>
      <c r="H50">
        <v>0</v>
      </c>
      <c r="I50" t="s">
        <v>142</v>
      </c>
      <c r="J50" s="73">
        <v>0.20491898148148149</v>
      </c>
      <c r="K50" s="73">
        <v>0.52229166666666671</v>
      </c>
      <c r="L50">
        <v>6.25</v>
      </c>
      <c r="M50" t="s">
        <v>983</v>
      </c>
      <c r="N50" t="s">
        <v>10826</v>
      </c>
      <c r="O50" t="s">
        <v>984</v>
      </c>
      <c r="P50" t="s">
        <v>1074</v>
      </c>
      <c r="Q50" t="s">
        <v>10756</v>
      </c>
      <c r="R50">
        <v>45727.208333333336</v>
      </c>
      <c r="S50">
        <v>45727.204918981479</v>
      </c>
      <c r="T50">
        <v>45727.520833333336</v>
      </c>
      <c r="U50">
        <v>45727.522337962961</v>
      </c>
      <c r="V50" t="s">
        <v>984</v>
      </c>
      <c r="W50" t="s">
        <v>986</v>
      </c>
      <c r="X50">
        <v>7.62</v>
      </c>
      <c r="Y50">
        <v>7.5</v>
      </c>
      <c r="Z50">
        <v>96.51</v>
      </c>
      <c r="AA50">
        <v>86.85</v>
      </c>
      <c r="AB50">
        <v>50.35</v>
      </c>
      <c r="AC50">
        <v>5.05</v>
      </c>
      <c r="AD50">
        <v>0</v>
      </c>
      <c r="AE50" t="s">
        <v>984</v>
      </c>
      <c r="AF50">
        <v>0</v>
      </c>
      <c r="AG50">
        <v>0</v>
      </c>
      <c r="AH50">
        <v>0</v>
      </c>
      <c r="AI50">
        <v>0</v>
      </c>
      <c r="AJ50" t="s">
        <v>984</v>
      </c>
      <c r="AK50" t="s">
        <v>1029</v>
      </c>
      <c r="AL50" t="s">
        <v>1029</v>
      </c>
      <c r="AM50" t="s">
        <v>988</v>
      </c>
      <c r="AN50" t="s">
        <v>1191</v>
      </c>
      <c r="AO50">
        <v>0</v>
      </c>
      <c r="AP50">
        <v>0</v>
      </c>
      <c r="AQ50" t="s">
        <v>990</v>
      </c>
      <c r="AR50">
        <v>24</v>
      </c>
      <c r="AS50">
        <v>21</v>
      </c>
      <c r="AT50">
        <v>0</v>
      </c>
      <c r="AU50">
        <v>0</v>
      </c>
      <c r="AV50">
        <v>3</v>
      </c>
      <c r="AW50">
        <v>0</v>
      </c>
      <c r="AX50">
        <v>0</v>
      </c>
      <c r="AY50" t="s">
        <v>1209</v>
      </c>
      <c r="AZ50">
        <v>0</v>
      </c>
      <c r="BA50">
        <v>50</v>
      </c>
      <c r="BB50">
        <v>7.6169444444444441</v>
      </c>
      <c r="BC50">
        <v>6.25</v>
      </c>
      <c r="BD50">
        <v>0</v>
      </c>
      <c r="BS50"/>
    </row>
    <row r="51" spans="1:71" x14ac:dyDescent="0.25">
      <c r="A51" t="s">
        <v>1208</v>
      </c>
      <c r="B51" t="s">
        <v>127</v>
      </c>
      <c r="C51">
        <v>45728</v>
      </c>
      <c r="D51">
        <v>7.6152777777777771</v>
      </c>
      <c r="E51">
        <v>0</v>
      </c>
      <c r="F51">
        <v>0</v>
      </c>
      <c r="G51">
        <v>0</v>
      </c>
      <c r="H51">
        <v>0</v>
      </c>
      <c r="I51" t="s">
        <v>142</v>
      </c>
      <c r="J51" s="73">
        <v>0.20502314814814815</v>
      </c>
      <c r="K51" s="73">
        <v>0.52232638888888894</v>
      </c>
      <c r="L51">
        <v>6.83</v>
      </c>
      <c r="M51" t="s">
        <v>983</v>
      </c>
      <c r="N51" t="s">
        <v>10827</v>
      </c>
      <c r="O51" t="s">
        <v>984</v>
      </c>
      <c r="P51" t="s">
        <v>1074</v>
      </c>
      <c r="Q51" t="s">
        <v>10726</v>
      </c>
      <c r="R51">
        <v>45728.208333333336</v>
      </c>
      <c r="S51">
        <v>45728.205023148148</v>
      </c>
      <c r="T51">
        <v>45728.520833333336</v>
      </c>
      <c r="U51">
        <v>45728.522326388891</v>
      </c>
      <c r="V51" t="s">
        <v>984</v>
      </c>
      <c r="W51" t="s">
        <v>986</v>
      </c>
      <c r="X51">
        <v>7.62</v>
      </c>
      <c r="Y51">
        <v>7.5</v>
      </c>
      <c r="Z51">
        <v>85.44</v>
      </c>
      <c r="AA51">
        <v>84.32</v>
      </c>
      <c r="AB51">
        <v>43.28</v>
      </c>
      <c r="AC51">
        <v>5.03</v>
      </c>
      <c r="AD51">
        <v>0</v>
      </c>
      <c r="AE51" t="s">
        <v>984</v>
      </c>
      <c r="AF51">
        <v>0</v>
      </c>
      <c r="AG51">
        <v>0</v>
      </c>
      <c r="AH51">
        <v>0</v>
      </c>
      <c r="AI51">
        <v>0</v>
      </c>
      <c r="AJ51" t="s">
        <v>984</v>
      </c>
      <c r="AK51" t="s">
        <v>1029</v>
      </c>
      <c r="AL51" t="s">
        <v>1029</v>
      </c>
      <c r="AM51" t="s">
        <v>988</v>
      </c>
      <c r="AN51" t="s">
        <v>1191</v>
      </c>
      <c r="AO51">
        <v>0</v>
      </c>
      <c r="AP51">
        <v>0</v>
      </c>
      <c r="AQ51" t="s">
        <v>990</v>
      </c>
      <c r="AR51">
        <v>30</v>
      </c>
      <c r="AS51">
        <v>24</v>
      </c>
      <c r="AT51">
        <v>0</v>
      </c>
      <c r="AU51">
        <v>0</v>
      </c>
      <c r="AV51">
        <v>6</v>
      </c>
      <c r="AW51">
        <v>0</v>
      </c>
      <c r="AX51">
        <v>0</v>
      </c>
      <c r="AY51" t="s">
        <v>1209</v>
      </c>
      <c r="AZ51">
        <v>0</v>
      </c>
      <c r="BA51">
        <v>50</v>
      </c>
      <c r="BB51">
        <v>7.6152777777777771</v>
      </c>
      <c r="BC51">
        <v>6.83</v>
      </c>
      <c r="BD51">
        <v>0</v>
      </c>
      <c r="BS51"/>
    </row>
    <row r="52" spans="1:71" x14ac:dyDescent="0.25">
      <c r="A52" t="s">
        <v>1208</v>
      </c>
      <c r="B52" t="s">
        <v>127</v>
      </c>
      <c r="C52">
        <v>45729</v>
      </c>
      <c r="D52">
        <v>7.6161111111111106</v>
      </c>
      <c r="E52">
        <v>0</v>
      </c>
      <c r="F52">
        <v>0</v>
      </c>
      <c r="G52">
        <v>0</v>
      </c>
      <c r="H52">
        <v>0</v>
      </c>
      <c r="I52" t="s">
        <v>142</v>
      </c>
      <c r="J52" s="73">
        <v>0.2051273148148148</v>
      </c>
      <c r="K52" s="73">
        <v>0.52246527777777774</v>
      </c>
      <c r="L52">
        <v>6.81</v>
      </c>
      <c r="M52" t="s">
        <v>983</v>
      </c>
      <c r="N52" t="s">
        <v>10828</v>
      </c>
      <c r="O52" t="s">
        <v>984</v>
      </c>
      <c r="P52" t="s">
        <v>1074</v>
      </c>
      <c r="Q52" t="s">
        <v>10728</v>
      </c>
      <c r="R52">
        <v>45729.208333333336</v>
      </c>
      <c r="S52">
        <v>45729.205127314817</v>
      </c>
      <c r="T52">
        <v>45729.520833333336</v>
      </c>
      <c r="U52">
        <v>45729.522511574076</v>
      </c>
      <c r="V52" t="s">
        <v>984</v>
      </c>
      <c r="W52" t="s">
        <v>986</v>
      </c>
      <c r="X52">
        <v>7.62</v>
      </c>
      <c r="Y52">
        <v>7.5</v>
      </c>
      <c r="Z52">
        <v>110.97</v>
      </c>
      <c r="AA52">
        <v>105.32</v>
      </c>
      <c r="AB52">
        <v>54.85</v>
      </c>
      <c r="AC52">
        <v>4.1100000000000003</v>
      </c>
      <c r="AD52">
        <v>0</v>
      </c>
      <c r="AE52" t="s">
        <v>984</v>
      </c>
      <c r="AF52">
        <v>0</v>
      </c>
      <c r="AG52">
        <v>0</v>
      </c>
      <c r="AH52">
        <v>0</v>
      </c>
      <c r="AI52">
        <v>0</v>
      </c>
      <c r="AJ52" t="s">
        <v>984</v>
      </c>
      <c r="AK52" t="s">
        <v>1029</v>
      </c>
      <c r="AL52" t="s">
        <v>1029</v>
      </c>
      <c r="AM52" t="s">
        <v>988</v>
      </c>
      <c r="AN52" t="s">
        <v>1191</v>
      </c>
      <c r="AO52">
        <v>0</v>
      </c>
      <c r="AP52">
        <v>0</v>
      </c>
      <c r="AQ52" t="s">
        <v>990</v>
      </c>
      <c r="AR52">
        <v>30</v>
      </c>
      <c r="AS52">
        <v>27</v>
      </c>
      <c r="AT52">
        <v>0</v>
      </c>
      <c r="AU52">
        <v>0</v>
      </c>
      <c r="AV52">
        <v>3</v>
      </c>
      <c r="AW52">
        <v>0</v>
      </c>
      <c r="AX52">
        <v>0</v>
      </c>
      <c r="AY52" t="s">
        <v>1209</v>
      </c>
      <c r="AZ52">
        <v>0</v>
      </c>
      <c r="BA52">
        <v>50</v>
      </c>
      <c r="BB52">
        <v>7.6161111111111106</v>
      </c>
      <c r="BC52">
        <v>6.81</v>
      </c>
      <c r="BD52">
        <v>0</v>
      </c>
      <c r="BS52"/>
    </row>
    <row r="53" spans="1:71" x14ac:dyDescent="0.25">
      <c r="A53" t="s">
        <v>1208</v>
      </c>
      <c r="B53" t="s">
        <v>127</v>
      </c>
      <c r="C53">
        <v>45730</v>
      </c>
      <c r="D53">
        <v>7.6133333333333333</v>
      </c>
      <c r="E53">
        <v>0</v>
      </c>
      <c r="F53">
        <v>0</v>
      </c>
      <c r="G53">
        <v>0</v>
      </c>
      <c r="H53">
        <v>0</v>
      </c>
      <c r="I53" t="s">
        <v>142</v>
      </c>
      <c r="J53" s="73">
        <v>0.20499999999999999</v>
      </c>
      <c r="K53" s="73">
        <v>0.52222222222222225</v>
      </c>
      <c r="L53">
        <v>7.06</v>
      </c>
      <c r="M53" t="s">
        <v>983</v>
      </c>
      <c r="N53" t="s">
        <v>10829</v>
      </c>
      <c r="O53" t="s">
        <v>984</v>
      </c>
      <c r="P53" t="s">
        <v>1074</v>
      </c>
      <c r="Q53" t="s">
        <v>10730</v>
      </c>
      <c r="R53">
        <v>45730.208333333336</v>
      </c>
      <c r="S53">
        <v>45730.205000000002</v>
      </c>
      <c r="T53">
        <v>45730.520833333336</v>
      </c>
      <c r="U53">
        <v>45730.522303240738</v>
      </c>
      <c r="V53" t="s">
        <v>984</v>
      </c>
      <c r="W53" t="s">
        <v>986</v>
      </c>
      <c r="X53">
        <v>7.62</v>
      </c>
      <c r="Y53">
        <v>7.5</v>
      </c>
      <c r="Z53">
        <v>69.790000000000006</v>
      </c>
      <c r="AA53">
        <v>64.83</v>
      </c>
      <c r="AB53">
        <v>38.25</v>
      </c>
      <c r="AC53">
        <v>5.3</v>
      </c>
      <c r="AD53">
        <v>0</v>
      </c>
      <c r="AE53" t="s">
        <v>984</v>
      </c>
      <c r="AF53">
        <v>0</v>
      </c>
      <c r="AG53">
        <v>0</v>
      </c>
      <c r="AH53">
        <v>0</v>
      </c>
      <c r="AI53">
        <v>0</v>
      </c>
      <c r="AJ53" t="s">
        <v>984</v>
      </c>
      <c r="AK53" t="s">
        <v>1029</v>
      </c>
      <c r="AL53" t="s">
        <v>1029</v>
      </c>
      <c r="AM53" t="s">
        <v>988</v>
      </c>
      <c r="AN53" t="s">
        <v>1191</v>
      </c>
      <c r="AO53">
        <v>0</v>
      </c>
      <c r="AP53">
        <v>0</v>
      </c>
      <c r="AQ53" t="s">
        <v>990</v>
      </c>
      <c r="AR53">
        <v>22</v>
      </c>
      <c r="AS53">
        <v>20</v>
      </c>
      <c r="AT53">
        <v>0</v>
      </c>
      <c r="AU53">
        <v>0</v>
      </c>
      <c r="AV53">
        <v>2</v>
      </c>
      <c r="AW53">
        <v>0</v>
      </c>
      <c r="AX53">
        <v>0</v>
      </c>
      <c r="AY53" t="s">
        <v>1209</v>
      </c>
      <c r="AZ53">
        <v>0</v>
      </c>
      <c r="BA53">
        <v>50</v>
      </c>
      <c r="BB53">
        <v>7.6133333333333333</v>
      </c>
      <c r="BC53">
        <v>7.06</v>
      </c>
      <c r="BD53">
        <v>0</v>
      </c>
      <c r="BS53"/>
    </row>
    <row r="54" spans="1:71" x14ac:dyDescent="0.25">
      <c r="A54" t="s">
        <v>1208</v>
      </c>
      <c r="B54" t="s">
        <v>127</v>
      </c>
      <c r="C54">
        <v>45732</v>
      </c>
      <c r="D54">
        <v>9.1141666666666659</v>
      </c>
      <c r="E54">
        <v>0</v>
      </c>
      <c r="F54">
        <v>0</v>
      </c>
      <c r="G54">
        <v>0</v>
      </c>
      <c r="H54">
        <v>0</v>
      </c>
      <c r="I54" t="s">
        <v>142</v>
      </c>
      <c r="J54" s="73">
        <v>0.20497685185185185</v>
      </c>
      <c r="K54" s="73">
        <v>0.60556712962962966</v>
      </c>
      <c r="L54">
        <v>8.1999999999999993</v>
      </c>
      <c r="M54" t="s">
        <v>983</v>
      </c>
      <c r="N54" t="s">
        <v>10830</v>
      </c>
      <c r="O54" t="s">
        <v>984</v>
      </c>
      <c r="P54" t="s">
        <v>1286</v>
      </c>
      <c r="Q54" t="s">
        <v>1706</v>
      </c>
      <c r="R54">
        <v>45732.208333333336</v>
      </c>
      <c r="S54">
        <v>45732.204976851855</v>
      </c>
      <c r="T54">
        <v>45732.604166666664</v>
      </c>
      <c r="U54">
        <v>45732.605613425927</v>
      </c>
      <c r="V54" t="s">
        <v>984</v>
      </c>
      <c r="W54" t="s">
        <v>986</v>
      </c>
      <c r="X54">
        <v>9.6199999999999992</v>
      </c>
      <c r="Y54">
        <v>9.5</v>
      </c>
      <c r="Z54">
        <v>143.66999999999999</v>
      </c>
      <c r="AA54">
        <v>134.24</v>
      </c>
      <c r="AB54">
        <v>72.36</v>
      </c>
      <c r="AC54">
        <v>6.78</v>
      </c>
      <c r="AD54">
        <v>0</v>
      </c>
      <c r="AE54" t="s">
        <v>984</v>
      </c>
      <c r="AF54">
        <v>0.5</v>
      </c>
      <c r="AG54">
        <v>1</v>
      </c>
      <c r="AH54">
        <v>0.5</v>
      </c>
      <c r="AI54">
        <v>3.11</v>
      </c>
      <c r="AJ54" t="s">
        <v>10831</v>
      </c>
      <c r="AK54" t="s">
        <v>1029</v>
      </c>
      <c r="AL54" t="s">
        <v>1029</v>
      </c>
      <c r="AM54" t="s">
        <v>988</v>
      </c>
      <c r="AN54" t="s">
        <v>1173</v>
      </c>
      <c r="AO54">
        <v>0</v>
      </c>
      <c r="AP54">
        <v>0</v>
      </c>
      <c r="AQ54" t="s">
        <v>990</v>
      </c>
      <c r="AR54">
        <v>29</v>
      </c>
      <c r="AS54">
        <v>29</v>
      </c>
      <c r="AT54">
        <v>0</v>
      </c>
      <c r="AU54">
        <v>0</v>
      </c>
      <c r="AV54">
        <v>0</v>
      </c>
      <c r="AW54">
        <v>0</v>
      </c>
      <c r="AX54">
        <v>0</v>
      </c>
      <c r="AY54" t="s">
        <v>1209</v>
      </c>
      <c r="AZ54">
        <v>0.5</v>
      </c>
      <c r="BA54">
        <v>50</v>
      </c>
      <c r="BB54">
        <v>9.6141666666666659</v>
      </c>
      <c r="BC54">
        <v>8.1999999999999993</v>
      </c>
      <c r="BD54">
        <v>0</v>
      </c>
      <c r="BS54"/>
    </row>
    <row r="55" spans="1:71" x14ac:dyDescent="0.25">
      <c r="A55" t="s">
        <v>1211</v>
      </c>
      <c r="B55" t="s">
        <v>127</v>
      </c>
      <c r="C55">
        <v>45726</v>
      </c>
      <c r="D55">
        <v>9.0922222222222224</v>
      </c>
      <c r="E55">
        <v>0</v>
      </c>
      <c r="F55">
        <v>0</v>
      </c>
      <c r="G55">
        <v>0</v>
      </c>
      <c r="H55">
        <v>0</v>
      </c>
      <c r="I55" t="s">
        <v>197</v>
      </c>
      <c r="J55" s="73">
        <v>0.60074074074074069</v>
      </c>
      <c r="K55" s="73">
        <v>4.1666666666666669E-4</v>
      </c>
      <c r="L55">
        <v>8.11</v>
      </c>
      <c r="M55" t="s">
        <v>983</v>
      </c>
      <c r="N55" t="s">
        <v>10832</v>
      </c>
      <c r="O55" t="s">
        <v>984</v>
      </c>
      <c r="P55" t="s">
        <v>1125</v>
      </c>
      <c r="Q55" t="s">
        <v>10792</v>
      </c>
      <c r="R55">
        <v>45726.604166666664</v>
      </c>
      <c r="S55">
        <v>45726.600740740738</v>
      </c>
      <c r="T55">
        <v>45726.999305555553</v>
      </c>
      <c r="U55">
        <v>45727.000428240739</v>
      </c>
      <c r="V55" t="s">
        <v>984</v>
      </c>
      <c r="W55" t="s">
        <v>986</v>
      </c>
      <c r="X55">
        <v>9.59</v>
      </c>
      <c r="Y55">
        <v>9.48</v>
      </c>
      <c r="Z55">
        <v>126.96</v>
      </c>
      <c r="AA55">
        <v>116.95</v>
      </c>
      <c r="AB55">
        <v>40.909999999999997</v>
      </c>
      <c r="AC55">
        <v>4.83</v>
      </c>
      <c r="AD55">
        <v>0</v>
      </c>
      <c r="AE55" t="s">
        <v>984</v>
      </c>
      <c r="AF55">
        <v>0.5</v>
      </c>
      <c r="AG55">
        <v>1</v>
      </c>
      <c r="AH55">
        <v>0.5</v>
      </c>
      <c r="AI55">
        <v>1.5</v>
      </c>
      <c r="AJ55" t="s">
        <v>10833</v>
      </c>
      <c r="AK55" t="s">
        <v>1137</v>
      </c>
      <c r="AL55" t="s">
        <v>1137</v>
      </c>
      <c r="AM55" t="s">
        <v>988</v>
      </c>
      <c r="AN55" t="s">
        <v>1183</v>
      </c>
      <c r="AO55">
        <v>0</v>
      </c>
      <c r="AP55">
        <v>0</v>
      </c>
      <c r="AQ55" t="s">
        <v>990</v>
      </c>
      <c r="AR55">
        <v>31</v>
      </c>
      <c r="AS55">
        <v>28</v>
      </c>
      <c r="AT55">
        <v>0</v>
      </c>
      <c r="AU55">
        <v>0</v>
      </c>
      <c r="AV55">
        <v>3</v>
      </c>
      <c r="AW55">
        <v>0</v>
      </c>
      <c r="AX55">
        <v>0</v>
      </c>
      <c r="AY55" t="s">
        <v>1212</v>
      </c>
      <c r="AZ55">
        <v>0.5</v>
      </c>
      <c r="BA55">
        <v>50</v>
      </c>
      <c r="BB55">
        <v>9.5922222222222224</v>
      </c>
      <c r="BC55">
        <v>8.11</v>
      </c>
      <c r="BD55">
        <v>0</v>
      </c>
      <c r="BS55"/>
    </row>
    <row r="56" spans="1:71" x14ac:dyDescent="0.25">
      <c r="A56" t="s">
        <v>1211</v>
      </c>
      <c r="B56" t="s">
        <v>127</v>
      </c>
      <c r="C56">
        <v>45727</v>
      </c>
      <c r="D56">
        <v>9.0821666666666676</v>
      </c>
      <c r="E56">
        <v>0</v>
      </c>
      <c r="F56">
        <v>0</v>
      </c>
      <c r="G56">
        <v>0</v>
      </c>
      <c r="H56">
        <v>0</v>
      </c>
      <c r="I56" t="s">
        <v>197</v>
      </c>
      <c r="J56" s="73">
        <v>0.60136574074074078</v>
      </c>
      <c r="K56" s="73">
        <v>8.4490740740740739E-4</v>
      </c>
      <c r="L56">
        <v>8.15</v>
      </c>
      <c r="M56" t="s">
        <v>983</v>
      </c>
      <c r="N56" t="s">
        <v>10834</v>
      </c>
      <c r="O56" t="s">
        <v>984</v>
      </c>
      <c r="P56" t="s">
        <v>1125</v>
      </c>
      <c r="Q56" t="s">
        <v>10737</v>
      </c>
      <c r="R56">
        <v>45727.604166666664</v>
      </c>
      <c r="S56">
        <v>45727.601365740738</v>
      </c>
      <c r="T56">
        <v>45727.999305555553</v>
      </c>
      <c r="U56">
        <v>45728.000868055555</v>
      </c>
      <c r="V56" t="s">
        <v>984</v>
      </c>
      <c r="W56" t="s">
        <v>986</v>
      </c>
      <c r="X56">
        <v>9.59</v>
      </c>
      <c r="Y56">
        <v>9.48</v>
      </c>
      <c r="Z56">
        <v>142.27000000000001</v>
      </c>
      <c r="AA56">
        <v>132.01</v>
      </c>
      <c r="AB56">
        <v>60.57</v>
      </c>
      <c r="AC56">
        <v>5.32</v>
      </c>
      <c r="AD56">
        <v>0.32</v>
      </c>
      <c r="AE56" t="s">
        <v>984</v>
      </c>
      <c r="AF56">
        <v>0.5</v>
      </c>
      <c r="AG56">
        <v>1</v>
      </c>
      <c r="AH56">
        <v>0.5</v>
      </c>
      <c r="AI56">
        <v>1.56</v>
      </c>
      <c r="AJ56" t="s">
        <v>10835</v>
      </c>
      <c r="AK56" t="s">
        <v>1059</v>
      </c>
      <c r="AL56" t="s">
        <v>1059</v>
      </c>
      <c r="AM56" t="s">
        <v>988</v>
      </c>
      <c r="AN56" t="s">
        <v>1183</v>
      </c>
      <c r="AO56">
        <v>0</v>
      </c>
      <c r="AP56">
        <v>0</v>
      </c>
      <c r="AQ56" t="s">
        <v>990</v>
      </c>
      <c r="AR56">
        <v>31</v>
      </c>
      <c r="AS56">
        <v>24</v>
      </c>
      <c r="AT56">
        <v>0</v>
      </c>
      <c r="AU56">
        <v>0</v>
      </c>
      <c r="AV56">
        <v>7</v>
      </c>
      <c r="AW56">
        <v>0</v>
      </c>
      <c r="AX56">
        <v>0</v>
      </c>
      <c r="AY56" t="s">
        <v>1212</v>
      </c>
      <c r="AZ56">
        <v>0.5053333333333333</v>
      </c>
      <c r="BA56">
        <v>50</v>
      </c>
      <c r="BB56">
        <v>9.5875000000000004</v>
      </c>
      <c r="BC56">
        <v>8.15</v>
      </c>
      <c r="BD56">
        <v>0</v>
      </c>
      <c r="BS56"/>
    </row>
    <row r="57" spans="1:71" x14ac:dyDescent="0.25">
      <c r="A57" t="s">
        <v>1211</v>
      </c>
      <c r="B57" t="s">
        <v>127</v>
      </c>
      <c r="C57">
        <v>45728</v>
      </c>
      <c r="D57">
        <v>9.0883333333333312</v>
      </c>
      <c r="E57">
        <v>0</v>
      </c>
      <c r="F57">
        <v>0</v>
      </c>
      <c r="G57">
        <v>0</v>
      </c>
      <c r="H57">
        <v>0</v>
      </c>
      <c r="I57" t="s">
        <v>197</v>
      </c>
      <c r="J57" s="73">
        <v>0.60128472222222218</v>
      </c>
      <c r="K57" s="73">
        <v>8.1018518518518516E-4</v>
      </c>
      <c r="L57">
        <v>8.36</v>
      </c>
      <c r="M57" t="s">
        <v>983</v>
      </c>
      <c r="N57" t="s">
        <v>10836</v>
      </c>
      <c r="O57" t="s">
        <v>984</v>
      </c>
      <c r="P57" t="s">
        <v>1136</v>
      </c>
      <c r="Q57" t="s">
        <v>10740</v>
      </c>
      <c r="R57">
        <v>45728.604166666664</v>
      </c>
      <c r="S57">
        <v>45728.601122685184</v>
      </c>
      <c r="T57">
        <v>45728.999305555553</v>
      </c>
      <c r="U57">
        <v>45729.000844907408</v>
      </c>
      <c r="V57" t="s">
        <v>984</v>
      </c>
      <c r="W57" t="s">
        <v>986</v>
      </c>
      <c r="X57">
        <v>9.59</v>
      </c>
      <c r="Y57">
        <v>9.48</v>
      </c>
      <c r="Z57">
        <v>158.37</v>
      </c>
      <c r="AA57">
        <v>140.47999999999999</v>
      </c>
      <c r="AB57">
        <v>83.6</v>
      </c>
      <c r="AC57">
        <v>7.03</v>
      </c>
      <c r="AD57">
        <v>0</v>
      </c>
      <c r="AE57" t="s">
        <v>984</v>
      </c>
      <c r="AF57">
        <v>0.50027777777777782</v>
      </c>
      <c r="AG57">
        <v>1</v>
      </c>
      <c r="AH57">
        <v>0.5</v>
      </c>
      <c r="AI57">
        <v>0.69</v>
      </c>
      <c r="AJ57" t="s">
        <v>10837</v>
      </c>
      <c r="AK57" t="s">
        <v>1181</v>
      </c>
      <c r="AL57" t="s">
        <v>1181</v>
      </c>
      <c r="AM57" t="s">
        <v>988</v>
      </c>
      <c r="AN57" t="s">
        <v>1178</v>
      </c>
      <c r="AO57">
        <v>0</v>
      </c>
      <c r="AP57">
        <v>0</v>
      </c>
      <c r="AQ57" t="s">
        <v>990</v>
      </c>
      <c r="AR57">
        <v>22</v>
      </c>
      <c r="AS57">
        <v>19</v>
      </c>
      <c r="AT57">
        <v>0</v>
      </c>
      <c r="AU57">
        <v>0</v>
      </c>
      <c r="AV57">
        <v>3</v>
      </c>
      <c r="AW57">
        <v>0</v>
      </c>
      <c r="AX57">
        <v>0</v>
      </c>
      <c r="AY57" t="s">
        <v>1212</v>
      </c>
      <c r="AZ57">
        <v>0.50027777777777782</v>
      </c>
      <c r="BA57">
        <v>50</v>
      </c>
      <c r="BB57">
        <v>9.5886111111111099</v>
      </c>
      <c r="BC57">
        <v>8.36</v>
      </c>
      <c r="BD57">
        <v>0</v>
      </c>
      <c r="BS57"/>
    </row>
    <row r="58" spans="1:71" x14ac:dyDescent="0.25">
      <c r="A58" t="s">
        <v>1211</v>
      </c>
      <c r="B58" t="s">
        <v>127</v>
      </c>
      <c r="C58">
        <v>45729</v>
      </c>
      <c r="D58">
        <v>9.0530555555555541</v>
      </c>
      <c r="E58">
        <v>0</v>
      </c>
      <c r="F58">
        <v>0</v>
      </c>
      <c r="G58">
        <v>0</v>
      </c>
      <c r="H58">
        <v>0</v>
      </c>
      <c r="I58" t="s">
        <v>197</v>
      </c>
      <c r="J58" s="73">
        <v>0.60204861111111108</v>
      </c>
      <c r="K58" s="73">
        <v>7.6388888888888893E-4</v>
      </c>
      <c r="L58">
        <v>8.8000000000000007</v>
      </c>
      <c r="M58" t="s">
        <v>983</v>
      </c>
      <c r="N58" t="s">
        <v>10838</v>
      </c>
      <c r="O58" t="s">
        <v>984</v>
      </c>
      <c r="P58" t="s">
        <v>1028</v>
      </c>
      <c r="Q58" t="s">
        <v>10743</v>
      </c>
      <c r="R58">
        <v>45729.604166666664</v>
      </c>
      <c r="S58">
        <v>45729.601203703707</v>
      </c>
      <c r="T58">
        <v>45729.999305555553</v>
      </c>
      <c r="U58">
        <v>45730.000810185185</v>
      </c>
      <c r="V58" t="s">
        <v>984</v>
      </c>
      <c r="W58" t="s">
        <v>986</v>
      </c>
      <c r="X58">
        <v>9.59</v>
      </c>
      <c r="Y58">
        <v>9.48</v>
      </c>
      <c r="Z58">
        <v>243.42</v>
      </c>
      <c r="AA58">
        <v>242.99</v>
      </c>
      <c r="AB58">
        <v>88.77</v>
      </c>
      <c r="AC58">
        <v>4.42</v>
      </c>
      <c r="AD58">
        <v>0</v>
      </c>
      <c r="AE58" t="s">
        <v>984</v>
      </c>
      <c r="AF58">
        <v>0.51611111111111108</v>
      </c>
      <c r="AG58">
        <v>1</v>
      </c>
      <c r="AH58">
        <v>0.5</v>
      </c>
      <c r="AI58">
        <v>8.64</v>
      </c>
      <c r="AJ58" t="s">
        <v>10839</v>
      </c>
      <c r="AK58" t="s">
        <v>1137</v>
      </c>
      <c r="AL58" t="s">
        <v>1137</v>
      </c>
      <c r="AM58" t="s">
        <v>988</v>
      </c>
      <c r="AN58" t="s">
        <v>1180</v>
      </c>
      <c r="AO58">
        <v>0</v>
      </c>
      <c r="AP58">
        <v>0</v>
      </c>
      <c r="AQ58" t="s">
        <v>990</v>
      </c>
      <c r="AR58">
        <v>33</v>
      </c>
      <c r="AS58">
        <v>30</v>
      </c>
      <c r="AT58">
        <v>0</v>
      </c>
      <c r="AU58">
        <v>0</v>
      </c>
      <c r="AV58">
        <v>3</v>
      </c>
      <c r="AW58">
        <v>0</v>
      </c>
      <c r="AX58">
        <v>0</v>
      </c>
      <c r="AY58" t="s">
        <v>1212</v>
      </c>
      <c r="AZ58">
        <v>0.51611111111111108</v>
      </c>
      <c r="BA58">
        <v>50</v>
      </c>
      <c r="BB58">
        <v>9.5691666666666659</v>
      </c>
      <c r="BC58">
        <v>8.8000000000000007</v>
      </c>
      <c r="BD58">
        <v>0</v>
      </c>
      <c r="BS58"/>
    </row>
    <row r="59" spans="1:71" x14ac:dyDescent="0.25">
      <c r="A59" t="s">
        <v>1211</v>
      </c>
      <c r="B59" t="s">
        <v>127</v>
      </c>
      <c r="C59">
        <v>45730</v>
      </c>
      <c r="D59">
        <v>9.0780555555555544</v>
      </c>
      <c r="E59">
        <v>0</v>
      </c>
      <c r="F59">
        <v>0</v>
      </c>
      <c r="G59">
        <v>0</v>
      </c>
      <c r="H59">
        <v>0</v>
      </c>
      <c r="I59" t="s">
        <v>197</v>
      </c>
      <c r="J59" s="73">
        <v>0.6017824074074074</v>
      </c>
      <c r="K59" s="73">
        <v>8.6805555555555551E-4</v>
      </c>
      <c r="L59">
        <v>8.0500000000000007</v>
      </c>
      <c r="M59" t="s">
        <v>983</v>
      </c>
      <c r="N59" t="s">
        <v>10840</v>
      </c>
      <c r="O59" t="s">
        <v>984</v>
      </c>
      <c r="P59" t="s">
        <v>1115</v>
      </c>
      <c r="Q59" t="s">
        <v>10764</v>
      </c>
      <c r="R59">
        <v>45730.604166666664</v>
      </c>
      <c r="S59">
        <v>45730.601793981485</v>
      </c>
      <c r="T59">
        <v>45730.999305555553</v>
      </c>
      <c r="U59">
        <v>45731.000891203701</v>
      </c>
      <c r="V59" t="s">
        <v>984</v>
      </c>
      <c r="W59" t="s">
        <v>986</v>
      </c>
      <c r="X59">
        <v>9.58</v>
      </c>
      <c r="Y59">
        <v>9.48</v>
      </c>
      <c r="Z59">
        <v>184.87</v>
      </c>
      <c r="AA59">
        <v>176.4</v>
      </c>
      <c r="AB59">
        <v>41.49</v>
      </c>
      <c r="AC59">
        <v>5.88</v>
      </c>
      <c r="AD59">
        <v>0</v>
      </c>
      <c r="AE59" t="s">
        <v>984</v>
      </c>
      <c r="AF59">
        <v>0.5</v>
      </c>
      <c r="AG59">
        <v>1</v>
      </c>
      <c r="AH59">
        <v>0.5</v>
      </c>
      <c r="AI59">
        <v>0.84</v>
      </c>
      <c r="AJ59" t="s">
        <v>10841</v>
      </c>
      <c r="AK59" t="s">
        <v>1066</v>
      </c>
      <c r="AL59" t="s">
        <v>1066</v>
      </c>
      <c r="AM59" t="s">
        <v>988</v>
      </c>
      <c r="AN59" t="s">
        <v>1193</v>
      </c>
      <c r="AO59">
        <v>0</v>
      </c>
      <c r="AP59">
        <v>0</v>
      </c>
      <c r="AQ59" t="s">
        <v>990</v>
      </c>
      <c r="AR59">
        <v>15</v>
      </c>
      <c r="AS59">
        <v>14</v>
      </c>
      <c r="AT59">
        <v>0</v>
      </c>
      <c r="AU59">
        <v>0</v>
      </c>
      <c r="AV59">
        <v>1</v>
      </c>
      <c r="AW59">
        <v>0</v>
      </c>
      <c r="AX59">
        <v>0</v>
      </c>
      <c r="AY59" t="s">
        <v>1212</v>
      </c>
      <c r="AZ59">
        <v>0.5</v>
      </c>
      <c r="BA59">
        <v>50</v>
      </c>
      <c r="BB59">
        <v>9.5780555555555544</v>
      </c>
      <c r="BC59">
        <v>8.0500000000000007</v>
      </c>
      <c r="BD59">
        <v>0</v>
      </c>
      <c r="BS59"/>
    </row>
    <row r="60" spans="1:71" x14ac:dyDescent="0.25">
      <c r="A60" t="s">
        <v>1211</v>
      </c>
      <c r="B60" t="s">
        <v>127</v>
      </c>
      <c r="C60">
        <v>45731</v>
      </c>
      <c r="D60">
        <v>7.9732777777777768</v>
      </c>
      <c r="E60">
        <v>0</v>
      </c>
      <c r="F60">
        <v>0</v>
      </c>
      <c r="G60">
        <v>0</v>
      </c>
      <c r="H60">
        <v>0</v>
      </c>
      <c r="I60" t="s">
        <v>197</v>
      </c>
      <c r="J60" s="73">
        <v>0.60185185185185186</v>
      </c>
      <c r="K60" s="73">
        <v>7.8703703703703705E-4</v>
      </c>
      <c r="L60">
        <v>8.6</v>
      </c>
      <c r="M60" t="s">
        <v>983</v>
      </c>
      <c r="N60" t="s">
        <v>10842</v>
      </c>
      <c r="O60" t="s">
        <v>984</v>
      </c>
      <c r="P60" t="s">
        <v>1213</v>
      </c>
      <c r="Q60" t="s">
        <v>1716</v>
      </c>
      <c r="R60">
        <v>45731.604166666664</v>
      </c>
      <c r="S60">
        <v>45731.600972222222</v>
      </c>
      <c r="T60">
        <v>45731.999305555553</v>
      </c>
      <c r="U60">
        <v>45732.000810185185</v>
      </c>
      <c r="V60" t="s">
        <v>984</v>
      </c>
      <c r="W60" t="s">
        <v>986</v>
      </c>
      <c r="X60">
        <v>9.6</v>
      </c>
      <c r="Y60">
        <v>9.48</v>
      </c>
      <c r="Z60">
        <v>253.47</v>
      </c>
      <c r="AA60">
        <v>247.61</v>
      </c>
      <c r="AB60">
        <v>135.51</v>
      </c>
      <c r="AC60">
        <v>6.22</v>
      </c>
      <c r="AD60">
        <v>65.12</v>
      </c>
      <c r="AE60" t="s">
        <v>10843</v>
      </c>
      <c r="AF60">
        <v>0.51583333333333337</v>
      </c>
      <c r="AG60">
        <v>1</v>
      </c>
      <c r="AH60">
        <v>0.5</v>
      </c>
      <c r="AI60">
        <v>6.86</v>
      </c>
      <c r="AJ60" t="s">
        <v>10844</v>
      </c>
      <c r="AK60" t="s">
        <v>1181</v>
      </c>
      <c r="AL60" t="s">
        <v>1181</v>
      </c>
      <c r="AM60" t="s">
        <v>988</v>
      </c>
      <c r="AN60" t="s">
        <v>1180</v>
      </c>
      <c r="AO60">
        <v>0</v>
      </c>
      <c r="AP60">
        <v>0</v>
      </c>
      <c r="AQ60" t="s">
        <v>990</v>
      </c>
      <c r="AR60">
        <v>36</v>
      </c>
      <c r="AS60">
        <v>35</v>
      </c>
      <c r="AT60">
        <v>0</v>
      </c>
      <c r="AU60">
        <v>0</v>
      </c>
      <c r="AV60">
        <v>1</v>
      </c>
      <c r="AW60">
        <v>0</v>
      </c>
      <c r="AX60">
        <v>0</v>
      </c>
      <c r="AY60" t="s">
        <v>1212</v>
      </c>
      <c r="AZ60">
        <v>1.6011666666666668</v>
      </c>
      <c r="BA60">
        <v>50</v>
      </c>
      <c r="BB60">
        <v>9.5744444444444436</v>
      </c>
      <c r="BC60">
        <v>8.6</v>
      </c>
      <c r="BD60">
        <v>0</v>
      </c>
      <c r="BS60"/>
    </row>
    <row r="61" spans="1:71" x14ac:dyDescent="0.25">
      <c r="A61" t="s">
        <v>1214</v>
      </c>
      <c r="B61" t="s">
        <v>127</v>
      </c>
      <c r="C61">
        <v>45727</v>
      </c>
      <c r="D61">
        <v>8.99</v>
      </c>
      <c r="E61">
        <v>1.4236111111111112E-3</v>
      </c>
      <c r="F61">
        <v>0</v>
      </c>
      <c r="G61">
        <v>50</v>
      </c>
      <c r="H61">
        <v>0</v>
      </c>
      <c r="I61" t="s">
        <v>197</v>
      </c>
      <c r="J61" s="73">
        <v>0.20975694444444445</v>
      </c>
      <c r="K61" s="73">
        <v>0.60568287037037039</v>
      </c>
      <c r="L61">
        <v>8.61</v>
      </c>
      <c r="M61" t="s">
        <v>983</v>
      </c>
      <c r="N61" t="s">
        <v>10845</v>
      </c>
      <c r="O61" t="s">
        <v>984</v>
      </c>
      <c r="P61" t="s">
        <v>1061</v>
      </c>
      <c r="Q61" t="s">
        <v>10756</v>
      </c>
      <c r="R61">
        <v>45727.208333333336</v>
      </c>
      <c r="S61">
        <v>45727.207557870373</v>
      </c>
      <c r="T61">
        <v>45727.604166666664</v>
      </c>
      <c r="U61">
        <v>45727.605694444443</v>
      </c>
      <c r="V61" t="s">
        <v>984</v>
      </c>
      <c r="W61" t="s">
        <v>986</v>
      </c>
      <c r="X61">
        <v>9.56</v>
      </c>
      <c r="Y61">
        <v>9.5</v>
      </c>
      <c r="Z61">
        <v>229.07</v>
      </c>
      <c r="AA61">
        <v>223.87</v>
      </c>
      <c r="AB61">
        <v>77.239999999999995</v>
      </c>
      <c r="AC61">
        <v>6.32</v>
      </c>
      <c r="AD61">
        <v>0</v>
      </c>
      <c r="AE61" t="s">
        <v>984</v>
      </c>
      <c r="AF61">
        <v>0.51222222222222225</v>
      </c>
      <c r="AG61">
        <v>1</v>
      </c>
      <c r="AH61">
        <v>0.5</v>
      </c>
      <c r="AI61">
        <v>4.63</v>
      </c>
      <c r="AJ61" t="s">
        <v>10846</v>
      </c>
      <c r="AK61" t="s">
        <v>1091</v>
      </c>
      <c r="AL61" t="s">
        <v>1091</v>
      </c>
      <c r="AM61" t="s">
        <v>988</v>
      </c>
      <c r="AN61" t="s">
        <v>1193</v>
      </c>
      <c r="AO61">
        <v>0</v>
      </c>
      <c r="AP61">
        <v>0</v>
      </c>
      <c r="AQ61" t="s">
        <v>990</v>
      </c>
      <c r="AR61">
        <v>16</v>
      </c>
      <c r="AS61">
        <v>12</v>
      </c>
      <c r="AT61">
        <v>0</v>
      </c>
      <c r="AU61">
        <v>0</v>
      </c>
      <c r="AV61">
        <v>4</v>
      </c>
      <c r="AW61">
        <v>0</v>
      </c>
      <c r="AX61">
        <v>0</v>
      </c>
      <c r="AY61" t="s">
        <v>1215</v>
      </c>
      <c r="AZ61">
        <v>0.51222222222222225</v>
      </c>
      <c r="BA61">
        <v>50</v>
      </c>
      <c r="BB61">
        <v>9.5022222222222226</v>
      </c>
      <c r="BC61">
        <v>8.61</v>
      </c>
      <c r="BD61">
        <v>50</v>
      </c>
      <c r="BS61"/>
    </row>
    <row r="62" spans="1:71" x14ac:dyDescent="0.25">
      <c r="A62" t="s">
        <v>1214</v>
      </c>
      <c r="B62" t="s">
        <v>127</v>
      </c>
      <c r="C62">
        <v>45728</v>
      </c>
      <c r="D62">
        <v>9.093055555555555</v>
      </c>
      <c r="E62">
        <v>0</v>
      </c>
      <c r="F62">
        <v>0</v>
      </c>
      <c r="G62">
        <v>0</v>
      </c>
      <c r="H62">
        <v>0</v>
      </c>
      <c r="I62" t="s">
        <v>197</v>
      </c>
      <c r="J62" s="73">
        <v>0.20542824074074073</v>
      </c>
      <c r="K62" s="73">
        <v>0.60576388888888888</v>
      </c>
      <c r="L62">
        <v>8.6199999999999992</v>
      </c>
      <c r="M62" t="s">
        <v>983</v>
      </c>
      <c r="N62" t="s">
        <v>10847</v>
      </c>
      <c r="O62" t="s">
        <v>984</v>
      </c>
      <c r="P62" t="s">
        <v>1061</v>
      </c>
      <c r="Q62" t="s">
        <v>10726</v>
      </c>
      <c r="R62">
        <v>45728.208333333336</v>
      </c>
      <c r="S62">
        <v>45728.205428240741</v>
      </c>
      <c r="T62">
        <v>45728.604166666664</v>
      </c>
      <c r="U62">
        <v>45728.605798611112</v>
      </c>
      <c r="V62" t="s">
        <v>984</v>
      </c>
      <c r="W62" t="s">
        <v>986</v>
      </c>
      <c r="X62">
        <v>9.61</v>
      </c>
      <c r="Y62">
        <v>9.5</v>
      </c>
      <c r="Z62">
        <v>199.91</v>
      </c>
      <c r="AA62">
        <v>186.09</v>
      </c>
      <c r="AB62">
        <v>75.05</v>
      </c>
      <c r="AC62">
        <v>6.58</v>
      </c>
      <c r="AD62">
        <v>0</v>
      </c>
      <c r="AE62" t="s">
        <v>984</v>
      </c>
      <c r="AF62">
        <v>0.51500000000000001</v>
      </c>
      <c r="AG62">
        <v>1</v>
      </c>
      <c r="AH62">
        <v>0.5</v>
      </c>
      <c r="AI62">
        <v>8.23</v>
      </c>
      <c r="AJ62" t="s">
        <v>10848</v>
      </c>
      <c r="AK62" t="s">
        <v>1091</v>
      </c>
      <c r="AL62" t="s">
        <v>1091</v>
      </c>
      <c r="AM62" t="s">
        <v>988</v>
      </c>
      <c r="AN62" t="s">
        <v>1193</v>
      </c>
      <c r="AO62">
        <v>0</v>
      </c>
      <c r="AP62">
        <v>0</v>
      </c>
      <c r="AQ62" t="s">
        <v>990</v>
      </c>
      <c r="AR62">
        <v>16</v>
      </c>
      <c r="AS62">
        <v>14</v>
      </c>
      <c r="AT62">
        <v>0</v>
      </c>
      <c r="AU62">
        <v>0</v>
      </c>
      <c r="AV62">
        <v>2</v>
      </c>
      <c r="AW62">
        <v>0</v>
      </c>
      <c r="AX62">
        <v>0</v>
      </c>
      <c r="AY62" t="s">
        <v>1215</v>
      </c>
      <c r="AZ62">
        <v>0.51500000000000001</v>
      </c>
      <c r="BA62">
        <v>50</v>
      </c>
      <c r="BB62">
        <v>9.6080555555555556</v>
      </c>
      <c r="BC62">
        <v>8.6199999999999992</v>
      </c>
      <c r="BD62">
        <v>0</v>
      </c>
      <c r="BS62"/>
    </row>
    <row r="63" spans="1:71" x14ac:dyDescent="0.25">
      <c r="A63" t="s">
        <v>1214</v>
      </c>
      <c r="B63" t="s">
        <v>127</v>
      </c>
      <c r="C63">
        <v>45729</v>
      </c>
      <c r="D63">
        <v>9.2011111111111124</v>
      </c>
      <c r="E63">
        <v>0</v>
      </c>
      <c r="F63">
        <v>0</v>
      </c>
      <c r="G63">
        <v>0</v>
      </c>
      <c r="H63">
        <v>0</v>
      </c>
      <c r="I63" t="s">
        <v>197</v>
      </c>
      <c r="J63" s="73">
        <v>0.20550925925925925</v>
      </c>
      <c r="K63" s="73">
        <v>0.60975694444444439</v>
      </c>
      <c r="L63">
        <v>8.76</v>
      </c>
      <c r="M63" t="s">
        <v>983</v>
      </c>
      <c r="N63" t="s">
        <v>10849</v>
      </c>
      <c r="O63" t="s">
        <v>984</v>
      </c>
      <c r="P63" t="s">
        <v>1095</v>
      </c>
      <c r="Q63" t="s">
        <v>10728</v>
      </c>
      <c r="R63">
        <v>45729.208333333336</v>
      </c>
      <c r="S63">
        <v>45729.205509259256</v>
      </c>
      <c r="T63">
        <v>45729.604166666664</v>
      </c>
      <c r="U63">
        <v>45729.616979166669</v>
      </c>
      <c r="V63" t="s">
        <v>984</v>
      </c>
      <c r="W63" t="s">
        <v>986</v>
      </c>
      <c r="X63">
        <v>9.8800000000000008</v>
      </c>
      <c r="Y63">
        <v>9.5</v>
      </c>
      <c r="Z63">
        <v>189.36</v>
      </c>
      <c r="AA63">
        <v>189.31</v>
      </c>
      <c r="AB63">
        <v>77.5</v>
      </c>
      <c r="AC63">
        <v>5.88</v>
      </c>
      <c r="AD63">
        <v>0</v>
      </c>
      <c r="AE63" t="s">
        <v>984</v>
      </c>
      <c r="AF63">
        <v>0.50083333333333335</v>
      </c>
      <c r="AG63">
        <v>1</v>
      </c>
      <c r="AH63">
        <v>0.5</v>
      </c>
      <c r="AI63">
        <v>8.86</v>
      </c>
      <c r="AJ63" t="s">
        <v>10850</v>
      </c>
      <c r="AK63" t="s">
        <v>1135</v>
      </c>
      <c r="AL63" t="s">
        <v>1135</v>
      </c>
      <c r="AM63" t="s">
        <v>988</v>
      </c>
      <c r="AN63" t="s">
        <v>1183</v>
      </c>
      <c r="AO63">
        <v>0</v>
      </c>
      <c r="AP63">
        <v>0</v>
      </c>
      <c r="AQ63" t="s">
        <v>990</v>
      </c>
      <c r="AR63">
        <v>31</v>
      </c>
      <c r="AS63">
        <v>24</v>
      </c>
      <c r="AT63">
        <v>0</v>
      </c>
      <c r="AU63">
        <v>0</v>
      </c>
      <c r="AV63">
        <v>7</v>
      </c>
      <c r="AW63">
        <v>0</v>
      </c>
      <c r="AX63">
        <v>0</v>
      </c>
      <c r="AY63" t="s">
        <v>1215</v>
      </c>
      <c r="AZ63">
        <v>0.50083333333333335</v>
      </c>
      <c r="BA63">
        <v>50</v>
      </c>
      <c r="BB63">
        <v>9.7019444444444449</v>
      </c>
      <c r="BC63">
        <v>8.76</v>
      </c>
      <c r="BD63">
        <v>0</v>
      </c>
      <c r="BS63"/>
    </row>
    <row r="64" spans="1:71" x14ac:dyDescent="0.25">
      <c r="A64" t="s">
        <v>1214</v>
      </c>
      <c r="B64" t="s">
        <v>127</v>
      </c>
      <c r="C64">
        <v>45730</v>
      </c>
      <c r="D64">
        <v>9.1155555555555541</v>
      </c>
      <c r="E64">
        <v>0</v>
      </c>
      <c r="F64">
        <v>0</v>
      </c>
      <c r="G64">
        <v>0</v>
      </c>
      <c r="H64">
        <v>0</v>
      </c>
      <c r="I64" t="s">
        <v>197</v>
      </c>
      <c r="J64" s="73">
        <v>0.20646990740740739</v>
      </c>
      <c r="K64" s="73">
        <v>0.60774305555555552</v>
      </c>
      <c r="L64">
        <v>8.92</v>
      </c>
      <c r="M64" t="s">
        <v>983</v>
      </c>
      <c r="N64" t="s">
        <v>10851</v>
      </c>
      <c r="O64" t="s">
        <v>984</v>
      </c>
      <c r="P64" t="s">
        <v>1023</v>
      </c>
      <c r="Q64" t="s">
        <v>10764</v>
      </c>
      <c r="R64" s="123">
        <v>45730.208333333336</v>
      </c>
      <c r="S64" s="123">
        <v>45730.20585648148</v>
      </c>
      <c r="T64" s="123">
        <v>45730.604166666664</v>
      </c>
      <c r="U64" s="123">
        <v>45730.607766203706</v>
      </c>
      <c r="V64" t="s">
        <v>984</v>
      </c>
      <c r="W64" t="s">
        <v>986</v>
      </c>
      <c r="X64">
        <v>9.65</v>
      </c>
      <c r="Y64">
        <v>9.5</v>
      </c>
      <c r="Z64">
        <v>196.3</v>
      </c>
      <c r="AA64">
        <v>192.54</v>
      </c>
      <c r="AB64">
        <v>101.86</v>
      </c>
      <c r="AC64">
        <v>6.82</v>
      </c>
      <c r="AD64">
        <v>0</v>
      </c>
      <c r="AE64" t="s">
        <v>984</v>
      </c>
      <c r="AF64">
        <v>0.51500000000000001</v>
      </c>
      <c r="AG64">
        <v>1</v>
      </c>
      <c r="AH64">
        <v>0.5</v>
      </c>
      <c r="AI64">
        <v>2.91</v>
      </c>
      <c r="AJ64" t="s">
        <v>10852</v>
      </c>
      <c r="AK64" t="s">
        <v>1181</v>
      </c>
      <c r="AL64" t="s">
        <v>1181</v>
      </c>
      <c r="AM64" t="s">
        <v>988</v>
      </c>
      <c r="AN64" t="s">
        <v>1178</v>
      </c>
      <c r="AO64">
        <v>0</v>
      </c>
      <c r="AP64">
        <v>0</v>
      </c>
      <c r="AQ64" t="s">
        <v>990</v>
      </c>
      <c r="AR64">
        <v>26</v>
      </c>
      <c r="AS64">
        <v>24</v>
      </c>
      <c r="AT64">
        <v>0</v>
      </c>
      <c r="AU64">
        <v>0</v>
      </c>
      <c r="AV64">
        <v>2</v>
      </c>
      <c r="AW64">
        <v>0</v>
      </c>
      <c r="AX64">
        <v>0</v>
      </c>
      <c r="AY64" t="s">
        <v>1215</v>
      </c>
      <c r="AZ64">
        <v>0.51500000000000001</v>
      </c>
      <c r="BA64">
        <v>50</v>
      </c>
      <c r="BB64">
        <v>9.6305555555555546</v>
      </c>
      <c r="BC64">
        <v>8.92</v>
      </c>
      <c r="BD64">
        <v>0</v>
      </c>
      <c r="BS64"/>
    </row>
    <row r="65" spans="1:71" x14ac:dyDescent="0.25">
      <c r="A65" t="s">
        <v>1214</v>
      </c>
      <c r="B65" t="s">
        <v>127</v>
      </c>
      <c r="C65">
        <v>45731</v>
      </c>
      <c r="D65">
        <v>9.0805555555555539</v>
      </c>
      <c r="E65">
        <v>0</v>
      </c>
      <c r="F65">
        <v>0</v>
      </c>
      <c r="G65">
        <v>0</v>
      </c>
      <c r="H65">
        <v>0</v>
      </c>
      <c r="I65" t="s">
        <v>197</v>
      </c>
      <c r="J65" s="73">
        <v>0.20527777777777778</v>
      </c>
      <c r="K65" s="73">
        <v>0.60513888888888889</v>
      </c>
      <c r="L65">
        <v>7.35</v>
      </c>
      <c r="M65" t="s">
        <v>983</v>
      </c>
      <c r="N65" t="s">
        <v>10853</v>
      </c>
      <c r="O65" t="s">
        <v>984</v>
      </c>
      <c r="P65" t="s">
        <v>1295</v>
      </c>
      <c r="Q65" t="s">
        <v>1712</v>
      </c>
      <c r="R65">
        <v>45731.208333333336</v>
      </c>
      <c r="S65">
        <v>45731.205289351848</v>
      </c>
      <c r="T65">
        <v>45731.604166666664</v>
      </c>
      <c r="U65">
        <v>45731.605636574073</v>
      </c>
      <c r="V65" t="s">
        <v>984</v>
      </c>
      <c r="W65" t="s">
        <v>986</v>
      </c>
      <c r="X65">
        <v>9.61</v>
      </c>
      <c r="Y65">
        <v>9.5</v>
      </c>
      <c r="Z65">
        <v>142.08000000000001</v>
      </c>
      <c r="AA65">
        <v>139.96</v>
      </c>
      <c r="AB65">
        <v>63.08</v>
      </c>
      <c r="AC65">
        <v>7.46</v>
      </c>
      <c r="AD65">
        <v>0</v>
      </c>
      <c r="AE65" t="s">
        <v>984</v>
      </c>
      <c r="AF65">
        <v>0.51611111111111108</v>
      </c>
      <c r="AG65">
        <v>1</v>
      </c>
      <c r="AH65">
        <v>0.5</v>
      </c>
      <c r="AI65">
        <v>1.74</v>
      </c>
      <c r="AJ65" t="s">
        <v>10854</v>
      </c>
      <c r="AK65" t="s">
        <v>1135</v>
      </c>
      <c r="AL65" t="s">
        <v>1135</v>
      </c>
      <c r="AM65" t="s">
        <v>988</v>
      </c>
      <c r="AN65" t="s">
        <v>1183</v>
      </c>
      <c r="AO65">
        <v>0</v>
      </c>
      <c r="AP65">
        <v>0</v>
      </c>
      <c r="AQ65" t="s">
        <v>990</v>
      </c>
      <c r="AR65">
        <v>22</v>
      </c>
      <c r="AS65">
        <v>21</v>
      </c>
      <c r="AT65">
        <v>0</v>
      </c>
      <c r="AU65">
        <v>0</v>
      </c>
      <c r="AV65">
        <v>1</v>
      </c>
      <c r="AW65">
        <v>0</v>
      </c>
      <c r="AX65">
        <v>0</v>
      </c>
      <c r="AY65" t="s">
        <v>1215</v>
      </c>
      <c r="AZ65">
        <v>0.51611111111111108</v>
      </c>
      <c r="BA65">
        <v>50</v>
      </c>
      <c r="BB65">
        <v>9.5966666666666658</v>
      </c>
      <c r="BC65">
        <v>7.35</v>
      </c>
      <c r="BD65">
        <v>0</v>
      </c>
      <c r="BS65"/>
    </row>
    <row r="66" spans="1:71" x14ac:dyDescent="0.25">
      <c r="A66" t="s">
        <v>298</v>
      </c>
      <c r="B66" t="s">
        <v>127</v>
      </c>
      <c r="C66">
        <v>45731</v>
      </c>
      <c r="D66">
        <v>9.0161111111111101</v>
      </c>
      <c r="E66">
        <v>0</v>
      </c>
      <c r="F66">
        <v>0</v>
      </c>
      <c r="G66">
        <v>0</v>
      </c>
      <c r="H66">
        <v>0</v>
      </c>
      <c r="I66" t="s">
        <v>142</v>
      </c>
      <c r="J66" s="73">
        <v>0.20833333333333334</v>
      </c>
      <c r="K66" s="73">
        <v>0.60556712962962966</v>
      </c>
      <c r="L66">
        <v>8.68</v>
      </c>
      <c r="M66" t="s">
        <v>983</v>
      </c>
      <c r="N66" t="s">
        <v>10855</v>
      </c>
      <c r="O66" t="s">
        <v>984</v>
      </c>
      <c r="P66" t="s">
        <v>1233</v>
      </c>
      <c r="Q66" t="s">
        <v>1712</v>
      </c>
      <c r="R66">
        <v>45731.208333333336</v>
      </c>
      <c r="S66">
        <v>45731.208333333336</v>
      </c>
      <c r="T66">
        <v>45731.604166666664</v>
      </c>
      <c r="U66">
        <v>45731.605624999997</v>
      </c>
      <c r="V66" t="s">
        <v>984</v>
      </c>
      <c r="W66" t="s">
        <v>986</v>
      </c>
      <c r="X66">
        <v>9.5399999999999991</v>
      </c>
      <c r="Y66">
        <v>9.5</v>
      </c>
      <c r="Z66">
        <v>124.57</v>
      </c>
      <c r="AA66">
        <v>118.13</v>
      </c>
      <c r="AB66">
        <v>61.53</v>
      </c>
      <c r="AC66">
        <v>6.97</v>
      </c>
      <c r="AD66">
        <v>0</v>
      </c>
      <c r="AE66" t="s">
        <v>984</v>
      </c>
      <c r="AF66">
        <v>0.51749999999999996</v>
      </c>
      <c r="AG66">
        <v>1</v>
      </c>
      <c r="AH66">
        <v>0.5</v>
      </c>
      <c r="AI66">
        <v>0</v>
      </c>
      <c r="AJ66" t="s">
        <v>10856</v>
      </c>
      <c r="AK66" t="s">
        <v>1129</v>
      </c>
      <c r="AL66" t="s">
        <v>1129</v>
      </c>
      <c r="AM66" t="s">
        <v>988</v>
      </c>
      <c r="AN66" t="s">
        <v>1178</v>
      </c>
      <c r="AO66">
        <v>0</v>
      </c>
      <c r="AP66">
        <v>0</v>
      </c>
      <c r="AQ66" t="s">
        <v>990</v>
      </c>
      <c r="AR66">
        <v>29</v>
      </c>
      <c r="AS66">
        <v>27</v>
      </c>
      <c r="AT66">
        <v>0</v>
      </c>
      <c r="AU66">
        <v>0</v>
      </c>
      <c r="AV66">
        <v>2</v>
      </c>
      <c r="AW66">
        <v>0</v>
      </c>
      <c r="AX66">
        <v>0</v>
      </c>
      <c r="AY66" t="s">
        <v>1043</v>
      </c>
      <c r="AZ66">
        <v>0.51749999999999996</v>
      </c>
      <c r="BA66">
        <v>50</v>
      </c>
      <c r="BB66">
        <v>9.5336111111111101</v>
      </c>
      <c r="BC66">
        <v>8.68</v>
      </c>
      <c r="BD66">
        <v>0</v>
      </c>
      <c r="BS66"/>
    </row>
    <row r="67" spans="1:71" x14ac:dyDescent="0.25">
      <c r="A67" t="s">
        <v>1218</v>
      </c>
      <c r="B67" t="s">
        <v>127</v>
      </c>
      <c r="C67">
        <v>45726</v>
      </c>
      <c r="D67">
        <v>7.5886111111111108</v>
      </c>
      <c r="E67">
        <v>0</v>
      </c>
      <c r="F67">
        <v>0</v>
      </c>
      <c r="G67">
        <v>0</v>
      </c>
      <c r="H67">
        <v>0</v>
      </c>
      <c r="I67" t="s">
        <v>153</v>
      </c>
      <c r="J67" s="73">
        <v>0.51861111111111113</v>
      </c>
      <c r="K67" s="73">
        <v>0.83480324074074075</v>
      </c>
      <c r="L67">
        <v>7.03</v>
      </c>
      <c r="M67" t="s">
        <v>983</v>
      </c>
      <c r="N67" t="s">
        <v>10857</v>
      </c>
      <c r="O67" t="s">
        <v>984</v>
      </c>
      <c r="P67" t="s">
        <v>1185</v>
      </c>
      <c r="Q67" t="s">
        <v>10858</v>
      </c>
      <c r="R67">
        <v>45726.520833333336</v>
      </c>
      <c r="S67">
        <v>45726.517905092594</v>
      </c>
      <c r="T67">
        <v>45726.833333333336</v>
      </c>
      <c r="U67">
        <v>45726.834861111114</v>
      </c>
      <c r="V67" t="s">
        <v>984</v>
      </c>
      <c r="W67" t="s">
        <v>986</v>
      </c>
      <c r="X67">
        <v>7.61</v>
      </c>
      <c r="Y67">
        <v>7.5</v>
      </c>
      <c r="Z67">
        <v>115.16</v>
      </c>
      <c r="AA67">
        <v>110.28</v>
      </c>
      <c r="AB67">
        <v>47.56</v>
      </c>
      <c r="AC67">
        <v>3.71</v>
      </c>
      <c r="AD67">
        <v>0</v>
      </c>
      <c r="AE67" t="s">
        <v>984</v>
      </c>
      <c r="AF67">
        <v>0</v>
      </c>
      <c r="AG67">
        <v>0</v>
      </c>
      <c r="AH67">
        <v>0</v>
      </c>
      <c r="AI67">
        <v>0</v>
      </c>
      <c r="AJ67" t="s">
        <v>984</v>
      </c>
      <c r="AK67" t="s">
        <v>1241</v>
      </c>
      <c r="AL67" t="s">
        <v>1241</v>
      </c>
      <c r="AM67" t="s">
        <v>988</v>
      </c>
      <c r="AN67" t="s">
        <v>1186</v>
      </c>
      <c r="AO67">
        <v>0</v>
      </c>
      <c r="AP67">
        <v>0</v>
      </c>
      <c r="AQ67" t="s">
        <v>990</v>
      </c>
      <c r="AR67">
        <v>25</v>
      </c>
      <c r="AS67">
        <v>18</v>
      </c>
      <c r="AT67">
        <v>0</v>
      </c>
      <c r="AU67">
        <v>0</v>
      </c>
      <c r="AV67">
        <v>7</v>
      </c>
      <c r="AW67">
        <v>0</v>
      </c>
      <c r="AX67">
        <v>0</v>
      </c>
      <c r="AY67" t="s">
        <v>1219</v>
      </c>
      <c r="AZ67">
        <v>0</v>
      </c>
      <c r="BA67">
        <v>50</v>
      </c>
      <c r="BB67">
        <v>7.5886111111111108</v>
      </c>
      <c r="BC67">
        <v>7.03</v>
      </c>
      <c r="BD67">
        <v>0</v>
      </c>
      <c r="BS67"/>
    </row>
    <row r="68" spans="1:71" x14ac:dyDescent="0.25">
      <c r="A68" t="s">
        <v>1218</v>
      </c>
      <c r="B68" t="s">
        <v>127</v>
      </c>
      <c r="C68">
        <v>45728</v>
      </c>
      <c r="D68">
        <v>9.0963888888888889</v>
      </c>
      <c r="E68">
        <v>0</v>
      </c>
      <c r="F68">
        <v>0</v>
      </c>
      <c r="G68">
        <v>0</v>
      </c>
      <c r="H68">
        <v>0</v>
      </c>
      <c r="I68" t="s">
        <v>153</v>
      </c>
      <c r="J68" s="73">
        <v>0.60089120370370375</v>
      </c>
      <c r="K68" s="73">
        <v>7.5231481481481482E-4</v>
      </c>
      <c r="L68">
        <v>8.4700000000000006</v>
      </c>
      <c r="M68" t="s">
        <v>983</v>
      </c>
      <c r="N68" t="s">
        <v>10859</v>
      </c>
      <c r="O68" t="s">
        <v>984</v>
      </c>
      <c r="P68" t="s">
        <v>1220</v>
      </c>
      <c r="Q68" t="s">
        <v>10782</v>
      </c>
      <c r="R68">
        <v>45728.604166666664</v>
      </c>
      <c r="S68">
        <v>45728.600902777776</v>
      </c>
      <c r="T68">
        <v>45728.999305555553</v>
      </c>
      <c r="U68">
        <v>45729.000798611109</v>
      </c>
      <c r="V68" t="s">
        <v>984</v>
      </c>
      <c r="W68" t="s">
        <v>986</v>
      </c>
      <c r="X68">
        <v>9.6</v>
      </c>
      <c r="Y68">
        <v>9.48</v>
      </c>
      <c r="Z68">
        <v>146.43</v>
      </c>
      <c r="AA68">
        <v>139.88999999999999</v>
      </c>
      <c r="AB68">
        <v>83.7</v>
      </c>
      <c r="AC68">
        <v>6.77</v>
      </c>
      <c r="AD68">
        <v>0</v>
      </c>
      <c r="AE68" t="s">
        <v>984</v>
      </c>
      <c r="AF68">
        <v>0.50027777777777782</v>
      </c>
      <c r="AG68">
        <v>1</v>
      </c>
      <c r="AH68">
        <v>0.5</v>
      </c>
      <c r="AI68">
        <v>1.61</v>
      </c>
      <c r="AJ68" t="s">
        <v>10860</v>
      </c>
      <c r="AK68" t="s">
        <v>1303</v>
      </c>
      <c r="AL68" t="s">
        <v>1303</v>
      </c>
      <c r="AM68" t="s">
        <v>988</v>
      </c>
      <c r="AN68" t="s">
        <v>1186</v>
      </c>
      <c r="AO68">
        <v>0</v>
      </c>
      <c r="AP68">
        <v>0</v>
      </c>
      <c r="AQ68" t="s">
        <v>990</v>
      </c>
      <c r="AR68">
        <v>26</v>
      </c>
      <c r="AS68">
        <v>22</v>
      </c>
      <c r="AT68">
        <v>0</v>
      </c>
      <c r="AU68">
        <v>0</v>
      </c>
      <c r="AV68">
        <v>4</v>
      </c>
      <c r="AW68">
        <v>0</v>
      </c>
      <c r="AX68">
        <v>0</v>
      </c>
      <c r="AY68" t="s">
        <v>1219</v>
      </c>
      <c r="AZ68">
        <v>0.50027777777777782</v>
      </c>
      <c r="BA68">
        <v>50</v>
      </c>
      <c r="BB68">
        <v>9.5966666666666658</v>
      </c>
      <c r="BC68">
        <v>8.4700000000000006</v>
      </c>
      <c r="BD68">
        <v>0</v>
      </c>
      <c r="BS68"/>
    </row>
    <row r="69" spans="1:71" x14ac:dyDescent="0.25">
      <c r="A69" t="s">
        <v>1218</v>
      </c>
      <c r="B69" t="s">
        <v>127</v>
      </c>
      <c r="C69">
        <v>45729</v>
      </c>
      <c r="D69">
        <v>9.0986111111111114</v>
      </c>
      <c r="E69">
        <v>0</v>
      </c>
      <c r="F69">
        <v>0</v>
      </c>
      <c r="G69">
        <v>0</v>
      </c>
      <c r="H69">
        <v>0</v>
      </c>
      <c r="I69" t="s">
        <v>153</v>
      </c>
      <c r="J69" s="73">
        <v>0.6008796296296296</v>
      </c>
      <c r="K69" s="73">
        <v>8.2175925925925927E-4</v>
      </c>
      <c r="L69">
        <v>8.64</v>
      </c>
      <c r="M69" t="s">
        <v>983</v>
      </c>
      <c r="N69" t="s">
        <v>10861</v>
      </c>
      <c r="O69" t="s">
        <v>984</v>
      </c>
      <c r="P69" t="s">
        <v>1220</v>
      </c>
      <c r="Q69" t="s">
        <v>10862</v>
      </c>
      <c r="R69">
        <v>45729.604166666664</v>
      </c>
      <c r="S69">
        <v>45729.60087962963</v>
      </c>
      <c r="T69">
        <v>45729.999305555553</v>
      </c>
      <c r="U69">
        <v>45730.000856481478</v>
      </c>
      <c r="V69" t="s">
        <v>984</v>
      </c>
      <c r="W69" t="s">
        <v>986</v>
      </c>
      <c r="X69">
        <v>9.6</v>
      </c>
      <c r="Y69">
        <v>9.48</v>
      </c>
      <c r="Z69">
        <v>146.32</v>
      </c>
      <c r="AA69">
        <v>140.47999999999999</v>
      </c>
      <c r="AB69">
        <v>65.3</v>
      </c>
      <c r="AC69">
        <v>5.79</v>
      </c>
      <c r="AD69">
        <v>0</v>
      </c>
      <c r="AE69" t="s">
        <v>984</v>
      </c>
      <c r="AF69">
        <v>0.5</v>
      </c>
      <c r="AG69">
        <v>1</v>
      </c>
      <c r="AH69">
        <v>0.5</v>
      </c>
      <c r="AI69">
        <v>6.01</v>
      </c>
      <c r="AJ69" t="s">
        <v>10863</v>
      </c>
      <c r="AK69" t="s">
        <v>1303</v>
      </c>
      <c r="AL69" t="s">
        <v>1303</v>
      </c>
      <c r="AM69" t="s">
        <v>988</v>
      </c>
      <c r="AN69" t="s">
        <v>1186</v>
      </c>
      <c r="AO69">
        <v>0</v>
      </c>
      <c r="AP69">
        <v>0</v>
      </c>
      <c r="AQ69" t="s">
        <v>990</v>
      </c>
      <c r="AR69">
        <v>25</v>
      </c>
      <c r="AS69">
        <v>18</v>
      </c>
      <c r="AT69">
        <v>0</v>
      </c>
      <c r="AU69">
        <v>0</v>
      </c>
      <c r="AV69">
        <v>7</v>
      </c>
      <c r="AW69">
        <v>0</v>
      </c>
      <c r="AX69">
        <v>0</v>
      </c>
      <c r="AY69" t="s">
        <v>1219</v>
      </c>
      <c r="AZ69">
        <v>0.5</v>
      </c>
      <c r="BA69">
        <v>50</v>
      </c>
      <c r="BB69">
        <v>9.5986111111111114</v>
      </c>
      <c r="BC69">
        <v>8.64</v>
      </c>
      <c r="BD69">
        <v>0</v>
      </c>
      <c r="BS69"/>
    </row>
    <row r="70" spans="1:71" x14ac:dyDescent="0.25">
      <c r="A70" t="s">
        <v>1218</v>
      </c>
      <c r="B70" t="s">
        <v>127</v>
      </c>
      <c r="C70">
        <v>45730</v>
      </c>
      <c r="D70">
        <v>9.1008333333333322</v>
      </c>
      <c r="E70">
        <v>0</v>
      </c>
      <c r="F70">
        <v>0</v>
      </c>
      <c r="G70">
        <v>0</v>
      </c>
      <c r="H70">
        <v>0</v>
      </c>
      <c r="I70" t="s">
        <v>153</v>
      </c>
      <c r="J70" s="73">
        <v>0.60086805555555556</v>
      </c>
      <c r="K70" s="73">
        <v>9.0277777777777774E-4</v>
      </c>
      <c r="L70">
        <v>7.3</v>
      </c>
      <c r="M70" t="s">
        <v>983</v>
      </c>
      <c r="N70" t="s">
        <v>10864</v>
      </c>
      <c r="O70" t="s">
        <v>984</v>
      </c>
      <c r="P70" t="s">
        <v>1220</v>
      </c>
      <c r="Q70" t="s">
        <v>10730</v>
      </c>
      <c r="R70">
        <v>45730.604166666664</v>
      </c>
      <c r="S70">
        <v>45730.600868055553</v>
      </c>
      <c r="T70">
        <v>45730.999305555553</v>
      </c>
      <c r="U70">
        <v>45731.000937500001</v>
      </c>
      <c r="V70" t="s">
        <v>984</v>
      </c>
      <c r="W70" t="s">
        <v>986</v>
      </c>
      <c r="X70">
        <v>9.6</v>
      </c>
      <c r="Y70">
        <v>9.48</v>
      </c>
      <c r="Z70">
        <v>143.46</v>
      </c>
      <c r="AA70">
        <v>124.75</v>
      </c>
      <c r="AB70">
        <v>76.34</v>
      </c>
      <c r="AC70">
        <v>6.88</v>
      </c>
      <c r="AD70">
        <v>0</v>
      </c>
      <c r="AE70" t="s">
        <v>984</v>
      </c>
      <c r="AF70">
        <v>0.5</v>
      </c>
      <c r="AG70">
        <v>1</v>
      </c>
      <c r="AH70">
        <v>0.5</v>
      </c>
      <c r="AI70">
        <v>0.39</v>
      </c>
      <c r="AJ70" t="s">
        <v>10865</v>
      </c>
      <c r="AK70" t="s">
        <v>1126</v>
      </c>
      <c r="AL70" t="s">
        <v>1126</v>
      </c>
      <c r="AM70" t="s">
        <v>988</v>
      </c>
      <c r="AN70" t="s">
        <v>1186</v>
      </c>
      <c r="AO70">
        <v>0</v>
      </c>
      <c r="AP70">
        <v>0</v>
      </c>
      <c r="AQ70" t="s">
        <v>990</v>
      </c>
      <c r="AR70">
        <v>22</v>
      </c>
      <c r="AS70">
        <v>18</v>
      </c>
      <c r="AT70">
        <v>0</v>
      </c>
      <c r="AU70">
        <v>0</v>
      </c>
      <c r="AV70">
        <v>4</v>
      </c>
      <c r="AW70">
        <v>0</v>
      </c>
      <c r="AX70">
        <v>0</v>
      </c>
      <c r="AY70" t="s">
        <v>1219</v>
      </c>
      <c r="AZ70">
        <v>0.5</v>
      </c>
      <c r="BA70">
        <v>50</v>
      </c>
      <c r="BB70">
        <v>9.6008333333333322</v>
      </c>
      <c r="BC70">
        <v>7.3</v>
      </c>
      <c r="BD70">
        <v>0</v>
      </c>
      <c r="BS70"/>
    </row>
    <row r="71" spans="1:71" x14ac:dyDescent="0.25">
      <c r="A71" t="s">
        <v>1218</v>
      </c>
      <c r="B71" t="s">
        <v>127</v>
      </c>
      <c r="C71">
        <v>45731</v>
      </c>
      <c r="D71">
        <v>9.0794444444444427</v>
      </c>
      <c r="E71">
        <v>0</v>
      </c>
      <c r="F71">
        <v>0</v>
      </c>
      <c r="G71">
        <v>0</v>
      </c>
      <c r="H71">
        <v>0</v>
      </c>
      <c r="I71" t="s">
        <v>153</v>
      </c>
      <c r="J71" s="73">
        <v>0.60086805555555556</v>
      </c>
      <c r="K71" s="73">
        <v>6.8287037037037036E-4</v>
      </c>
      <c r="L71">
        <v>7.95</v>
      </c>
      <c r="M71" t="s">
        <v>983</v>
      </c>
      <c r="N71" t="s">
        <v>10866</v>
      </c>
      <c r="O71" t="s">
        <v>984</v>
      </c>
      <c r="P71" t="s">
        <v>1220</v>
      </c>
      <c r="Q71" t="s">
        <v>1716</v>
      </c>
      <c r="R71">
        <v>45731.604166666664</v>
      </c>
      <c r="S71">
        <v>45731.60087962963</v>
      </c>
      <c r="T71">
        <v>45731.999305555553</v>
      </c>
      <c r="U71">
        <v>45732.000787037039</v>
      </c>
      <c r="V71" t="s">
        <v>984</v>
      </c>
      <c r="W71" t="s">
        <v>986</v>
      </c>
      <c r="X71">
        <v>9.6</v>
      </c>
      <c r="Y71">
        <v>9.48</v>
      </c>
      <c r="Z71">
        <v>105.91</v>
      </c>
      <c r="AA71">
        <v>93.2</v>
      </c>
      <c r="AB71">
        <v>49.38</v>
      </c>
      <c r="AC71">
        <v>6.23</v>
      </c>
      <c r="AD71">
        <v>0</v>
      </c>
      <c r="AE71" t="s">
        <v>984</v>
      </c>
      <c r="AF71">
        <v>0.51611111111111108</v>
      </c>
      <c r="AG71">
        <v>1</v>
      </c>
      <c r="AH71">
        <v>0.5</v>
      </c>
      <c r="AI71">
        <v>1.47</v>
      </c>
      <c r="AJ71" t="s">
        <v>10867</v>
      </c>
      <c r="AK71" t="s">
        <v>1126</v>
      </c>
      <c r="AL71" t="s">
        <v>1126</v>
      </c>
      <c r="AM71" t="s">
        <v>988</v>
      </c>
      <c r="AN71" t="s">
        <v>1221</v>
      </c>
      <c r="AO71">
        <v>0</v>
      </c>
      <c r="AP71">
        <v>0</v>
      </c>
      <c r="AQ71" t="s">
        <v>990</v>
      </c>
      <c r="AR71">
        <v>19</v>
      </c>
      <c r="AS71">
        <v>19</v>
      </c>
      <c r="AT71">
        <v>0</v>
      </c>
      <c r="AU71">
        <v>0</v>
      </c>
      <c r="AV71">
        <v>0</v>
      </c>
      <c r="AW71">
        <v>0</v>
      </c>
      <c r="AX71">
        <v>0</v>
      </c>
      <c r="AY71" t="s">
        <v>1219</v>
      </c>
      <c r="AZ71">
        <v>0.51611111111111108</v>
      </c>
      <c r="BA71">
        <v>50</v>
      </c>
      <c r="BB71">
        <v>9.5955555555555545</v>
      </c>
      <c r="BC71">
        <v>7.95</v>
      </c>
      <c r="BD71">
        <v>0</v>
      </c>
      <c r="BS71"/>
    </row>
    <row r="72" spans="1:71" x14ac:dyDescent="0.25">
      <c r="A72" t="s">
        <v>1218</v>
      </c>
      <c r="B72" t="s">
        <v>127</v>
      </c>
      <c r="C72">
        <v>45732</v>
      </c>
      <c r="D72">
        <v>9.0872222222222216</v>
      </c>
      <c r="E72">
        <v>0</v>
      </c>
      <c r="F72">
        <v>0</v>
      </c>
      <c r="G72">
        <v>0</v>
      </c>
      <c r="H72">
        <v>0</v>
      </c>
      <c r="I72" t="s">
        <v>153</v>
      </c>
      <c r="J72" s="73">
        <v>0.60120370370370368</v>
      </c>
      <c r="K72" s="73">
        <v>6.7129629629629625E-4</v>
      </c>
      <c r="L72">
        <v>7.58</v>
      </c>
      <c r="M72" t="s">
        <v>983</v>
      </c>
      <c r="N72" t="s">
        <v>10868</v>
      </c>
      <c r="O72" t="s">
        <v>984</v>
      </c>
      <c r="P72" t="s">
        <v>1220</v>
      </c>
      <c r="Q72" t="s">
        <v>1709</v>
      </c>
      <c r="R72">
        <v>45732.604166666664</v>
      </c>
      <c r="S72">
        <v>45732.601215277777</v>
      </c>
      <c r="T72">
        <v>45732.999305555553</v>
      </c>
      <c r="U72">
        <v>45733.000775462962</v>
      </c>
      <c r="V72" t="s">
        <v>984</v>
      </c>
      <c r="W72" t="s">
        <v>986</v>
      </c>
      <c r="X72">
        <v>9.59</v>
      </c>
      <c r="Y72">
        <v>9.48</v>
      </c>
      <c r="Z72">
        <v>138.56</v>
      </c>
      <c r="AA72">
        <v>126.93</v>
      </c>
      <c r="AB72">
        <v>60.39</v>
      </c>
      <c r="AC72">
        <v>6.36</v>
      </c>
      <c r="AD72">
        <v>0</v>
      </c>
      <c r="AE72" t="s">
        <v>984</v>
      </c>
      <c r="AF72">
        <v>0.5</v>
      </c>
      <c r="AG72">
        <v>1</v>
      </c>
      <c r="AH72">
        <v>0.5</v>
      </c>
      <c r="AI72">
        <v>0.63</v>
      </c>
      <c r="AJ72" t="s">
        <v>10869</v>
      </c>
      <c r="AK72" t="s">
        <v>1126</v>
      </c>
      <c r="AL72" t="s">
        <v>1126</v>
      </c>
      <c r="AM72" t="s">
        <v>988</v>
      </c>
      <c r="AN72" t="s">
        <v>1186</v>
      </c>
      <c r="AO72">
        <v>0</v>
      </c>
      <c r="AP72">
        <v>0</v>
      </c>
      <c r="AQ72" t="s">
        <v>990</v>
      </c>
      <c r="AR72">
        <v>25</v>
      </c>
      <c r="AS72">
        <v>25</v>
      </c>
      <c r="AT72">
        <v>0</v>
      </c>
      <c r="AU72">
        <v>0</v>
      </c>
      <c r="AV72">
        <v>0</v>
      </c>
      <c r="AW72">
        <v>0</v>
      </c>
      <c r="AX72">
        <v>0</v>
      </c>
      <c r="AY72" t="s">
        <v>1219</v>
      </c>
      <c r="AZ72">
        <v>0.5</v>
      </c>
      <c r="BA72">
        <v>50</v>
      </c>
      <c r="BB72">
        <v>9.5872222222222216</v>
      </c>
      <c r="BC72">
        <v>7.58</v>
      </c>
      <c r="BD72">
        <v>0</v>
      </c>
      <c r="BS72"/>
    </row>
    <row r="73" spans="1:71" x14ac:dyDescent="0.25">
      <c r="A73" t="s">
        <v>1222</v>
      </c>
      <c r="B73" t="s">
        <v>127</v>
      </c>
      <c r="C73">
        <v>45726</v>
      </c>
      <c r="D73">
        <v>8.9869444444444433</v>
      </c>
      <c r="E73">
        <v>2.0254629629629629E-3</v>
      </c>
      <c r="F73">
        <v>0</v>
      </c>
      <c r="G73">
        <v>50</v>
      </c>
      <c r="H73">
        <v>0</v>
      </c>
      <c r="I73" t="s">
        <v>197</v>
      </c>
      <c r="J73" s="73">
        <v>0.21035879629629631</v>
      </c>
      <c r="K73" s="73">
        <v>0.6056597222222222</v>
      </c>
      <c r="L73">
        <v>8.4700000000000006</v>
      </c>
      <c r="M73" t="s">
        <v>983</v>
      </c>
      <c r="N73" t="s">
        <v>10870</v>
      </c>
      <c r="O73" t="s">
        <v>984</v>
      </c>
      <c r="P73" t="s">
        <v>1061</v>
      </c>
      <c r="Q73" t="s">
        <v>10871</v>
      </c>
      <c r="R73">
        <v>45726.208333333336</v>
      </c>
      <c r="S73">
        <v>45726.210358796299</v>
      </c>
      <c r="T73">
        <v>45726.604166666664</v>
      </c>
      <c r="U73">
        <v>45726.60565972222</v>
      </c>
      <c r="V73" t="s">
        <v>984</v>
      </c>
      <c r="W73" t="s">
        <v>986</v>
      </c>
      <c r="X73">
        <v>9.49</v>
      </c>
      <c r="Y73">
        <v>9.5</v>
      </c>
      <c r="Z73">
        <v>151.5</v>
      </c>
      <c r="AA73">
        <v>143.87</v>
      </c>
      <c r="AB73">
        <v>62.74</v>
      </c>
      <c r="AC73">
        <v>6.4</v>
      </c>
      <c r="AD73">
        <v>0</v>
      </c>
      <c r="AE73" t="s">
        <v>984</v>
      </c>
      <c r="AF73">
        <v>0.50027777777777782</v>
      </c>
      <c r="AG73">
        <v>1</v>
      </c>
      <c r="AH73">
        <v>0.5</v>
      </c>
      <c r="AI73">
        <v>2.46</v>
      </c>
      <c r="AJ73" t="s">
        <v>10872</v>
      </c>
      <c r="AK73" t="s">
        <v>1091</v>
      </c>
      <c r="AL73" t="s">
        <v>1091</v>
      </c>
      <c r="AM73" t="s">
        <v>988</v>
      </c>
      <c r="AN73" t="s">
        <v>1193</v>
      </c>
      <c r="AO73">
        <v>0</v>
      </c>
      <c r="AP73">
        <v>0</v>
      </c>
      <c r="AQ73" t="s">
        <v>990</v>
      </c>
      <c r="AR73">
        <v>15</v>
      </c>
      <c r="AS73">
        <v>11</v>
      </c>
      <c r="AT73">
        <v>0</v>
      </c>
      <c r="AU73">
        <v>0</v>
      </c>
      <c r="AV73">
        <v>4</v>
      </c>
      <c r="AW73">
        <v>0</v>
      </c>
      <c r="AX73">
        <v>0</v>
      </c>
      <c r="AY73" t="s">
        <v>1223</v>
      </c>
      <c r="AZ73">
        <v>0.50027777777777782</v>
      </c>
      <c r="BA73">
        <v>50</v>
      </c>
      <c r="BB73">
        <v>9.487222222222222</v>
      </c>
      <c r="BC73">
        <v>8.4700000000000006</v>
      </c>
      <c r="BD73">
        <v>50</v>
      </c>
      <c r="BS73"/>
    </row>
    <row r="74" spans="1:71" x14ac:dyDescent="0.25">
      <c r="A74" t="s">
        <v>1226</v>
      </c>
      <c r="B74" t="s">
        <v>127</v>
      </c>
      <c r="C74">
        <v>45726</v>
      </c>
      <c r="D74">
        <v>9.0363888888888901</v>
      </c>
      <c r="E74">
        <v>0</v>
      </c>
      <c r="F74">
        <v>0</v>
      </c>
      <c r="G74">
        <v>0</v>
      </c>
      <c r="H74">
        <v>0</v>
      </c>
      <c r="I74" t="s">
        <v>197</v>
      </c>
      <c r="J74" s="73">
        <v>0.6033680555555555</v>
      </c>
      <c r="K74" s="73">
        <v>7.291666666666667E-4</v>
      </c>
      <c r="L74">
        <v>8.4600000000000009</v>
      </c>
      <c r="M74" t="s">
        <v>983</v>
      </c>
      <c r="N74" t="s">
        <v>10873</v>
      </c>
      <c r="O74" t="s">
        <v>984</v>
      </c>
      <c r="P74" t="s">
        <v>992</v>
      </c>
      <c r="Q74" t="s">
        <v>10733</v>
      </c>
      <c r="R74">
        <v>45726.604166666664</v>
      </c>
      <c r="S74">
        <v>45726.603368055556</v>
      </c>
      <c r="T74">
        <v>45726.999305555553</v>
      </c>
      <c r="U74">
        <v>45727.000752314816</v>
      </c>
      <c r="V74" t="s">
        <v>984</v>
      </c>
      <c r="W74" t="s">
        <v>986</v>
      </c>
      <c r="X74">
        <v>9.5399999999999991</v>
      </c>
      <c r="Y74">
        <v>9.48</v>
      </c>
      <c r="Z74">
        <v>145.76</v>
      </c>
      <c r="AA74">
        <v>142.69</v>
      </c>
      <c r="AB74">
        <v>55.19</v>
      </c>
      <c r="AC74">
        <v>5.79</v>
      </c>
      <c r="AD74">
        <v>0</v>
      </c>
      <c r="AE74" t="s">
        <v>984</v>
      </c>
      <c r="AF74">
        <v>0.50027777777777782</v>
      </c>
      <c r="AG74">
        <v>1</v>
      </c>
      <c r="AH74">
        <v>0.5</v>
      </c>
      <c r="AI74">
        <v>4.3600000000000003</v>
      </c>
      <c r="AJ74" t="s">
        <v>10874</v>
      </c>
      <c r="AK74" t="s">
        <v>1181</v>
      </c>
      <c r="AL74" t="s">
        <v>1181</v>
      </c>
      <c r="AM74" t="s">
        <v>988</v>
      </c>
      <c r="AN74" t="s">
        <v>1180</v>
      </c>
      <c r="AO74">
        <v>0</v>
      </c>
      <c r="AP74">
        <v>0</v>
      </c>
      <c r="AQ74" t="s">
        <v>990</v>
      </c>
      <c r="AR74">
        <v>20</v>
      </c>
      <c r="AS74">
        <v>19</v>
      </c>
      <c r="AT74">
        <v>0</v>
      </c>
      <c r="AU74">
        <v>0</v>
      </c>
      <c r="AV74">
        <v>1</v>
      </c>
      <c r="AW74">
        <v>0</v>
      </c>
      <c r="AX74">
        <v>0</v>
      </c>
      <c r="AY74" t="s">
        <v>1227</v>
      </c>
      <c r="AZ74">
        <v>0.50027777777777782</v>
      </c>
      <c r="BA74">
        <v>50</v>
      </c>
      <c r="BB74">
        <v>9.5366666666666671</v>
      </c>
      <c r="BC74">
        <v>8.4600000000000009</v>
      </c>
      <c r="BD74">
        <v>0</v>
      </c>
      <c r="BS74"/>
    </row>
    <row r="75" spans="1:71" x14ac:dyDescent="0.25">
      <c r="A75" t="s">
        <v>1226</v>
      </c>
      <c r="B75" t="s">
        <v>127</v>
      </c>
      <c r="C75">
        <v>45727</v>
      </c>
      <c r="D75">
        <v>9.0430555555555543</v>
      </c>
      <c r="E75">
        <v>0</v>
      </c>
      <c r="F75">
        <v>0</v>
      </c>
      <c r="G75">
        <v>0</v>
      </c>
      <c r="H75">
        <v>0</v>
      </c>
      <c r="I75" t="s">
        <v>197</v>
      </c>
      <c r="J75" s="73">
        <v>0.60312500000000002</v>
      </c>
      <c r="K75" s="73">
        <v>7.5231481481481482E-4</v>
      </c>
      <c r="L75">
        <v>3.82</v>
      </c>
      <c r="M75" t="s">
        <v>983</v>
      </c>
      <c r="N75" t="s">
        <v>10875</v>
      </c>
      <c r="O75" t="s">
        <v>984</v>
      </c>
      <c r="P75" t="s">
        <v>1015</v>
      </c>
      <c r="Q75" t="s">
        <v>10876</v>
      </c>
      <c r="R75">
        <v>45727.604166666664</v>
      </c>
      <c r="S75">
        <v>45727.603125000001</v>
      </c>
      <c r="T75">
        <v>45727.999305555553</v>
      </c>
      <c r="U75">
        <v>45728.000798611109</v>
      </c>
      <c r="V75" t="s">
        <v>984</v>
      </c>
      <c r="W75" t="s">
        <v>986</v>
      </c>
      <c r="X75">
        <v>9.5399999999999991</v>
      </c>
      <c r="Y75">
        <v>9.48</v>
      </c>
      <c r="Z75">
        <v>40.450000000000003</v>
      </c>
      <c r="AA75">
        <v>24.88</v>
      </c>
      <c r="AB75">
        <v>22.42</v>
      </c>
      <c r="AC75">
        <v>9.4</v>
      </c>
      <c r="AD75">
        <v>0</v>
      </c>
      <c r="AE75" t="s">
        <v>984</v>
      </c>
      <c r="AF75">
        <v>0.5</v>
      </c>
      <c r="AG75">
        <v>1</v>
      </c>
      <c r="AH75">
        <v>0.5</v>
      </c>
      <c r="AI75">
        <v>5.36</v>
      </c>
      <c r="AJ75" t="s">
        <v>10877</v>
      </c>
      <c r="AK75" t="s">
        <v>1228</v>
      </c>
      <c r="AL75" t="s">
        <v>1228</v>
      </c>
      <c r="AM75" t="s">
        <v>988</v>
      </c>
      <c r="AN75" t="s">
        <v>1197</v>
      </c>
      <c r="AO75">
        <v>0</v>
      </c>
      <c r="AP75">
        <v>0</v>
      </c>
      <c r="AQ75" t="s">
        <v>990</v>
      </c>
      <c r="AR75">
        <v>7</v>
      </c>
      <c r="AS75">
        <v>7</v>
      </c>
      <c r="AT75">
        <v>0</v>
      </c>
      <c r="AU75">
        <v>0</v>
      </c>
      <c r="AV75">
        <v>0</v>
      </c>
      <c r="AW75">
        <v>0</v>
      </c>
      <c r="AX75">
        <v>0</v>
      </c>
      <c r="AY75" t="s">
        <v>1227</v>
      </c>
      <c r="AZ75">
        <v>0.5</v>
      </c>
      <c r="BA75">
        <v>50</v>
      </c>
      <c r="BB75">
        <v>9.5430555555555543</v>
      </c>
      <c r="BC75">
        <v>3.82</v>
      </c>
      <c r="BD75">
        <v>0</v>
      </c>
      <c r="BS75"/>
    </row>
    <row r="76" spans="1:71" x14ac:dyDescent="0.25">
      <c r="A76" t="s">
        <v>1226</v>
      </c>
      <c r="B76" t="s">
        <v>127</v>
      </c>
      <c r="C76">
        <v>45728</v>
      </c>
      <c r="D76">
        <v>9.0461111111111112</v>
      </c>
      <c r="E76">
        <v>0</v>
      </c>
      <c r="F76">
        <v>0</v>
      </c>
      <c r="G76">
        <v>0</v>
      </c>
      <c r="H76">
        <v>0</v>
      </c>
      <c r="I76" t="s">
        <v>197</v>
      </c>
      <c r="J76" s="73">
        <v>0.60233796296296294</v>
      </c>
      <c r="K76" s="73">
        <v>7.7546296296296293E-4</v>
      </c>
      <c r="L76">
        <v>5.36</v>
      </c>
      <c r="M76" t="s">
        <v>983</v>
      </c>
      <c r="N76" t="s">
        <v>10878</v>
      </c>
      <c r="O76" t="s">
        <v>984</v>
      </c>
      <c r="P76" t="s">
        <v>1015</v>
      </c>
      <c r="Q76" t="s">
        <v>10740</v>
      </c>
      <c r="R76">
        <v>45728.604166666664</v>
      </c>
      <c r="S76">
        <v>45728.602337962962</v>
      </c>
      <c r="T76">
        <v>45728.999305555553</v>
      </c>
      <c r="U76">
        <v>45729.000787037039</v>
      </c>
      <c r="V76" t="s">
        <v>984</v>
      </c>
      <c r="W76" t="s">
        <v>986</v>
      </c>
      <c r="X76">
        <v>9.56</v>
      </c>
      <c r="Y76">
        <v>9.48</v>
      </c>
      <c r="Z76">
        <v>42.84</v>
      </c>
      <c r="AA76">
        <v>31.09</v>
      </c>
      <c r="AB76">
        <v>26.48</v>
      </c>
      <c r="AC76">
        <v>9.82</v>
      </c>
      <c r="AD76">
        <v>0</v>
      </c>
      <c r="AE76" t="s">
        <v>984</v>
      </c>
      <c r="AF76">
        <v>0.5163888888888889</v>
      </c>
      <c r="AG76">
        <v>1</v>
      </c>
      <c r="AH76">
        <v>0.5</v>
      </c>
      <c r="AI76">
        <v>9.09</v>
      </c>
      <c r="AJ76" t="s">
        <v>10879</v>
      </c>
      <c r="AK76" t="s">
        <v>1228</v>
      </c>
      <c r="AL76" t="s">
        <v>1228</v>
      </c>
      <c r="AM76" t="s">
        <v>988</v>
      </c>
      <c r="AN76" t="s">
        <v>1197</v>
      </c>
      <c r="AO76">
        <v>0</v>
      </c>
      <c r="AP76">
        <v>0</v>
      </c>
      <c r="AQ76" t="s">
        <v>990</v>
      </c>
      <c r="AR76">
        <v>8</v>
      </c>
      <c r="AS76">
        <v>8</v>
      </c>
      <c r="AT76">
        <v>0</v>
      </c>
      <c r="AU76">
        <v>0</v>
      </c>
      <c r="AV76">
        <v>0</v>
      </c>
      <c r="AW76">
        <v>0</v>
      </c>
      <c r="AX76">
        <v>0</v>
      </c>
      <c r="AY76" t="s">
        <v>1227</v>
      </c>
      <c r="AZ76">
        <v>0.5163888888888889</v>
      </c>
      <c r="BA76">
        <v>50</v>
      </c>
      <c r="BB76">
        <v>9.5625</v>
      </c>
      <c r="BC76">
        <v>5.36</v>
      </c>
      <c r="BD76">
        <v>0</v>
      </c>
      <c r="BS76"/>
    </row>
    <row r="77" spans="1:71" x14ac:dyDescent="0.25">
      <c r="A77" t="s">
        <v>1226</v>
      </c>
      <c r="B77" t="s">
        <v>127</v>
      </c>
      <c r="C77">
        <v>45729</v>
      </c>
      <c r="D77">
        <v>8.916944444444443</v>
      </c>
      <c r="E77">
        <v>3.5416666666666665E-3</v>
      </c>
      <c r="F77">
        <v>0</v>
      </c>
      <c r="G77">
        <v>50</v>
      </c>
      <c r="H77">
        <v>0</v>
      </c>
      <c r="I77" t="s">
        <v>197</v>
      </c>
      <c r="J77" s="73">
        <v>0.60770833333333329</v>
      </c>
      <c r="K77" s="73">
        <v>7.7546296296296293E-4</v>
      </c>
      <c r="L77">
        <v>7.79</v>
      </c>
      <c r="M77" t="s">
        <v>983</v>
      </c>
      <c r="N77" t="s">
        <v>10880</v>
      </c>
      <c r="O77" t="s">
        <v>984</v>
      </c>
      <c r="P77" t="s">
        <v>1198</v>
      </c>
      <c r="Q77" t="s">
        <v>10862</v>
      </c>
      <c r="R77">
        <v>45729.604166666664</v>
      </c>
      <c r="S77">
        <v>45729.603067129632</v>
      </c>
      <c r="T77">
        <v>45729.999305555553</v>
      </c>
      <c r="U77">
        <v>45730.000787037039</v>
      </c>
      <c r="V77" t="s">
        <v>984</v>
      </c>
      <c r="W77" t="s">
        <v>986</v>
      </c>
      <c r="X77">
        <v>9.5500000000000007</v>
      </c>
      <c r="Y77">
        <v>9.48</v>
      </c>
      <c r="Z77">
        <v>130.94</v>
      </c>
      <c r="AA77">
        <v>113.63</v>
      </c>
      <c r="AB77">
        <v>78.11</v>
      </c>
      <c r="AC77">
        <v>6.57</v>
      </c>
      <c r="AD77">
        <v>0</v>
      </c>
      <c r="AE77" t="s">
        <v>984</v>
      </c>
      <c r="AF77">
        <v>0.51666666666666672</v>
      </c>
      <c r="AG77">
        <v>1</v>
      </c>
      <c r="AH77">
        <v>0.5</v>
      </c>
      <c r="AI77">
        <v>2.39</v>
      </c>
      <c r="AJ77" t="s">
        <v>10881</v>
      </c>
      <c r="AK77" t="s">
        <v>1182</v>
      </c>
      <c r="AL77" t="s">
        <v>1182</v>
      </c>
      <c r="AM77" t="s">
        <v>988</v>
      </c>
      <c r="AN77" t="s">
        <v>1199</v>
      </c>
      <c r="AO77">
        <v>0</v>
      </c>
      <c r="AP77">
        <v>0</v>
      </c>
      <c r="AQ77" t="s">
        <v>990</v>
      </c>
      <c r="AR77">
        <v>23</v>
      </c>
      <c r="AS77">
        <v>20</v>
      </c>
      <c r="AT77">
        <v>0</v>
      </c>
      <c r="AU77">
        <v>0</v>
      </c>
      <c r="AV77">
        <v>3</v>
      </c>
      <c r="AW77">
        <v>0</v>
      </c>
      <c r="AX77">
        <v>0</v>
      </c>
      <c r="AY77" t="s">
        <v>1227</v>
      </c>
      <c r="AZ77">
        <v>0.51666666666666672</v>
      </c>
      <c r="BA77">
        <v>50</v>
      </c>
      <c r="BB77">
        <v>9.4336111111111105</v>
      </c>
      <c r="BC77">
        <v>7.79</v>
      </c>
      <c r="BD77">
        <v>50</v>
      </c>
      <c r="BS77"/>
    </row>
    <row r="78" spans="1:71" x14ac:dyDescent="0.25">
      <c r="A78" t="s">
        <v>1229</v>
      </c>
      <c r="B78" t="s">
        <v>127</v>
      </c>
      <c r="C78">
        <v>45726</v>
      </c>
      <c r="D78">
        <v>8.9291666666666654</v>
      </c>
      <c r="E78">
        <v>0</v>
      </c>
      <c r="F78">
        <v>2.7777777777777779E-3</v>
      </c>
      <c r="G78">
        <v>0</v>
      </c>
      <c r="H78">
        <v>50</v>
      </c>
      <c r="I78" t="s">
        <v>197</v>
      </c>
      <c r="J78" s="73">
        <v>0.20799768518518519</v>
      </c>
      <c r="K78" s="73">
        <v>0.60138888888888886</v>
      </c>
      <c r="L78">
        <v>7.4</v>
      </c>
      <c r="M78" t="s">
        <v>983</v>
      </c>
      <c r="N78" t="s">
        <v>10882</v>
      </c>
      <c r="O78" t="s">
        <v>984</v>
      </c>
      <c r="P78" t="s">
        <v>1095</v>
      </c>
      <c r="Q78" t="s">
        <v>10858</v>
      </c>
      <c r="R78">
        <v>45726.208333333336</v>
      </c>
      <c r="S78">
        <v>45726.208009259259</v>
      </c>
      <c r="T78">
        <v>45726.604166666664</v>
      </c>
      <c r="U78">
        <v>45726.605682870373</v>
      </c>
      <c r="V78" t="s">
        <v>984</v>
      </c>
      <c r="W78" t="s">
        <v>986</v>
      </c>
      <c r="X78">
        <v>9.5399999999999991</v>
      </c>
      <c r="Y78">
        <v>9.5</v>
      </c>
      <c r="Z78">
        <v>122.23</v>
      </c>
      <c r="AA78">
        <v>116.49</v>
      </c>
      <c r="AB78">
        <v>43.99</v>
      </c>
      <c r="AC78">
        <v>5.39</v>
      </c>
      <c r="AD78">
        <v>0</v>
      </c>
      <c r="AE78" t="s">
        <v>984</v>
      </c>
      <c r="AF78">
        <v>0.51222222222222225</v>
      </c>
      <c r="AG78">
        <v>1</v>
      </c>
      <c r="AH78">
        <v>0.5</v>
      </c>
      <c r="AI78">
        <v>1.1299999999999999</v>
      </c>
      <c r="AJ78" t="s">
        <v>10883</v>
      </c>
      <c r="AK78" t="s">
        <v>1137</v>
      </c>
      <c r="AL78" t="s">
        <v>1137</v>
      </c>
      <c r="AM78" t="s">
        <v>988</v>
      </c>
      <c r="AN78" t="s">
        <v>1183</v>
      </c>
      <c r="AO78">
        <v>0</v>
      </c>
      <c r="AP78">
        <v>0</v>
      </c>
      <c r="AQ78" t="s">
        <v>990</v>
      </c>
      <c r="AR78">
        <v>33</v>
      </c>
      <c r="AS78">
        <v>25</v>
      </c>
      <c r="AT78">
        <v>0</v>
      </c>
      <c r="AU78">
        <v>0</v>
      </c>
      <c r="AV78">
        <v>8</v>
      </c>
      <c r="AW78">
        <v>0</v>
      </c>
      <c r="AX78">
        <v>0</v>
      </c>
      <c r="AY78" t="s">
        <v>1230</v>
      </c>
      <c r="AZ78">
        <v>0.51222222222222225</v>
      </c>
      <c r="BA78">
        <v>50</v>
      </c>
      <c r="BB78">
        <v>9.4413888888888877</v>
      </c>
      <c r="BC78">
        <v>7.4</v>
      </c>
      <c r="BD78">
        <v>50</v>
      </c>
      <c r="BS78"/>
    </row>
    <row r="79" spans="1:71" x14ac:dyDescent="0.25">
      <c r="A79" t="s">
        <v>1229</v>
      </c>
      <c r="B79" t="s">
        <v>127</v>
      </c>
      <c r="C79">
        <v>45727</v>
      </c>
      <c r="D79">
        <v>9.0194444444444439</v>
      </c>
      <c r="E79">
        <v>0</v>
      </c>
      <c r="F79">
        <v>0</v>
      </c>
      <c r="G79">
        <v>0</v>
      </c>
      <c r="H79">
        <v>0</v>
      </c>
      <c r="I79" t="s">
        <v>197</v>
      </c>
      <c r="J79" s="73">
        <v>0.20771990740740739</v>
      </c>
      <c r="K79" s="73">
        <v>0.60506944444444444</v>
      </c>
      <c r="L79">
        <v>8.6999999999999993</v>
      </c>
      <c r="M79" t="s">
        <v>983</v>
      </c>
      <c r="N79" t="s">
        <v>10884</v>
      </c>
      <c r="O79" t="s">
        <v>984</v>
      </c>
      <c r="P79" t="s">
        <v>1095</v>
      </c>
      <c r="Q79" t="s">
        <v>10756</v>
      </c>
      <c r="R79">
        <v>45727.208333333336</v>
      </c>
      <c r="S79">
        <v>45727.207719907405</v>
      </c>
      <c r="T79">
        <v>45727.604166666664</v>
      </c>
      <c r="U79">
        <v>45727.605879629627</v>
      </c>
      <c r="V79" t="s">
        <v>984</v>
      </c>
      <c r="W79" t="s">
        <v>986</v>
      </c>
      <c r="X79">
        <v>9.56</v>
      </c>
      <c r="Y79">
        <v>9.5</v>
      </c>
      <c r="Z79">
        <v>274.99</v>
      </c>
      <c r="AA79">
        <v>274.51</v>
      </c>
      <c r="AB79">
        <v>80.06</v>
      </c>
      <c r="AC79">
        <v>4.57</v>
      </c>
      <c r="AD79">
        <v>0</v>
      </c>
      <c r="AE79" t="s">
        <v>984</v>
      </c>
      <c r="AF79">
        <v>0.51694444444444443</v>
      </c>
      <c r="AG79">
        <v>1</v>
      </c>
      <c r="AH79">
        <v>0.5</v>
      </c>
      <c r="AI79">
        <v>0.26</v>
      </c>
      <c r="AJ79" t="s">
        <v>10885</v>
      </c>
      <c r="AK79" t="s">
        <v>1059</v>
      </c>
      <c r="AL79" t="s">
        <v>1059</v>
      </c>
      <c r="AM79" t="s">
        <v>988</v>
      </c>
      <c r="AN79" t="s">
        <v>1183</v>
      </c>
      <c r="AO79">
        <v>0</v>
      </c>
      <c r="AP79">
        <v>0</v>
      </c>
      <c r="AQ79" t="s">
        <v>990</v>
      </c>
      <c r="AR79">
        <v>34</v>
      </c>
      <c r="AS79">
        <v>29</v>
      </c>
      <c r="AT79">
        <v>0</v>
      </c>
      <c r="AU79">
        <v>0</v>
      </c>
      <c r="AV79">
        <v>5</v>
      </c>
      <c r="AW79">
        <v>0</v>
      </c>
      <c r="AX79">
        <v>0</v>
      </c>
      <c r="AY79" t="s">
        <v>1230</v>
      </c>
      <c r="AZ79">
        <v>0.51694444444444443</v>
      </c>
      <c r="BA79">
        <v>50</v>
      </c>
      <c r="BB79">
        <v>9.5363888888888884</v>
      </c>
      <c r="BC79">
        <v>8.6999999999999993</v>
      </c>
      <c r="BD79">
        <v>0</v>
      </c>
      <c r="BS79"/>
    </row>
    <row r="80" spans="1:71" x14ac:dyDescent="0.25">
      <c r="A80" t="s">
        <v>1229</v>
      </c>
      <c r="B80" t="s">
        <v>127</v>
      </c>
      <c r="C80">
        <v>45728</v>
      </c>
      <c r="D80">
        <v>7.5081111111111101</v>
      </c>
      <c r="E80">
        <v>0</v>
      </c>
      <c r="F80">
        <v>0</v>
      </c>
      <c r="G80">
        <v>0</v>
      </c>
      <c r="H80">
        <v>0</v>
      </c>
      <c r="I80" t="s">
        <v>197</v>
      </c>
      <c r="J80" s="73">
        <v>0.20814814814814814</v>
      </c>
      <c r="K80" s="73">
        <v>0.54674768518518524</v>
      </c>
      <c r="L80">
        <v>7.05</v>
      </c>
      <c r="M80" t="s">
        <v>983</v>
      </c>
      <c r="N80" t="s">
        <v>10886</v>
      </c>
      <c r="O80" t="s">
        <v>984</v>
      </c>
      <c r="P80" t="s">
        <v>1095</v>
      </c>
      <c r="Q80" t="s">
        <v>10726</v>
      </c>
      <c r="R80">
        <v>45728.208333333336</v>
      </c>
      <c r="S80">
        <v>45728.20815972222</v>
      </c>
      <c r="T80">
        <v>45728.545138888891</v>
      </c>
      <c r="U80">
        <v>45728.5468287037</v>
      </c>
      <c r="V80" t="s">
        <v>984</v>
      </c>
      <c r="W80" t="s">
        <v>986</v>
      </c>
      <c r="X80">
        <v>8.1300000000000008</v>
      </c>
      <c r="Y80">
        <v>8.08</v>
      </c>
      <c r="Z80">
        <v>193.3</v>
      </c>
      <c r="AA80">
        <v>185.64</v>
      </c>
      <c r="AB80">
        <v>58.3</v>
      </c>
      <c r="AC80">
        <v>4.07</v>
      </c>
      <c r="AD80">
        <v>7.08</v>
      </c>
      <c r="AE80" t="s">
        <v>984</v>
      </c>
      <c r="AF80">
        <v>0.50027777777777782</v>
      </c>
      <c r="AG80">
        <v>1</v>
      </c>
      <c r="AH80">
        <v>0.5</v>
      </c>
      <c r="AI80">
        <v>2.78</v>
      </c>
      <c r="AJ80" t="s">
        <v>10887</v>
      </c>
      <c r="AK80" t="s">
        <v>1059</v>
      </c>
      <c r="AL80" t="s">
        <v>1059</v>
      </c>
      <c r="AM80" t="s">
        <v>988</v>
      </c>
      <c r="AN80" t="s">
        <v>1183</v>
      </c>
      <c r="AO80">
        <v>0</v>
      </c>
      <c r="AP80">
        <v>0</v>
      </c>
      <c r="AQ80" t="s">
        <v>990</v>
      </c>
      <c r="AR80">
        <v>36</v>
      </c>
      <c r="AS80">
        <v>33</v>
      </c>
      <c r="AT80">
        <v>0</v>
      </c>
      <c r="AU80">
        <v>0</v>
      </c>
      <c r="AV80">
        <v>3</v>
      </c>
      <c r="AW80">
        <v>0</v>
      </c>
      <c r="AX80">
        <v>0</v>
      </c>
      <c r="AY80" t="s">
        <v>1230</v>
      </c>
      <c r="AZ80">
        <v>0.61827777777777781</v>
      </c>
      <c r="BA80">
        <v>50</v>
      </c>
      <c r="BB80">
        <v>8.1263888888888882</v>
      </c>
      <c r="BC80">
        <v>7.05</v>
      </c>
      <c r="BD80">
        <v>0</v>
      </c>
      <c r="BS80"/>
    </row>
    <row r="81" spans="1:71" x14ac:dyDescent="0.25">
      <c r="A81" t="s">
        <v>1229</v>
      </c>
      <c r="B81" t="s">
        <v>127</v>
      </c>
      <c r="C81">
        <v>45730</v>
      </c>
      <c r="D81">
        <v>9.0424999999999986</v>
      </c>
      <c r="E81">
        <v>0</v>
      </c>
      <c r="F81">
        <v>0</v>
      </c>
      <c r="G81">
        <v>0</v>
      </c>
      <c r="H81">
        <v>0</v>
      </c>
      <c r="I81" t="s">
        <v>197</v>
      </c>
      <c r="J81" s="73">
        <v>0.20770833333333333</v>
      </c>
      <c r="K81" s="73">
        <v>0.60593750000000002</v>
      </c>
      <c r="L81">
        <v>8.2899999999999991</v>
      </c>
      <c r="M81" t="s">
        <v>983</v>
      </c>
      <c r="N81" t="s">
        <v>10888</v>
      </c>
      <c r="O81" t="s">
        <v>984</v>
      </c>
      <c r="P81" t="s">
        <v>1095</v>
      </c>
      <c r="Q81" t="s">
        <v>10730</v>
      </c>
      <c r="R81">
        <v>45730.208333333336</v>
      </c>
      <c r="S81">
        <v>45730.207708333335</v>
      </c>
      <c r="T81">
        <v>45730.604166666664</v>
      </c>
      <c r="U81">
        <v>45730.605983796297</v>
      </c>
      <c r="V81" t="s">
        <v>984</v>
      </c>
      <c r="W81" t="s">
        <v>986</v>
      </c>
      <c r="X81">
        <v>9.56</v>
      </c>
      <c r="Y81">
        <v>9.5</v>
      </c>
      <c r="Z81">
        <v>164.89</v>
      </c>
      <c r="AA81">
        <v>158.38</v>
      </c>
      <c r="AB81">
        <v>59.6</v>
      </c>
      <c r="AC81">
        <v>5.57</v>
      </c>
      <c r="AD81">
        <v>0</v>
      </c>
      <c r="AE81" t="s">
        <v>984</v>
      </c>
      <c r="AF81">
        <v>0.51500000000000001</v>
      </c>
      <c r="AG81">
        <v>1</v>
      </c>
      <c r="AH81">
        <v>0.5</v>
      </c>
      <c r="AI81">
        <v>0.01</v>
      </c>
      <c r="AJ81" t="s">
        <v>10889</v>
      </c>
      <c r="AK81" t="s">
        <v>1135</v>
      </c>
      <c r="AL81" t="s">
        <v>1135</v>
      </c>
      <c r="AM81" t="s">
        <v>988</v>
      </c>
      <c r="AN81" t="s">
        <v>1183</v>
      </c>
      <c r="AO81">
        <v>0</v>
      </c>
      <c r="AP81">
        <v>0</v>
      </c>
      <c r="AQ81" t="s">
        <v>990</v>
      </c>
      <c r="AR81">
        <v>33</v>
      </c>
      <c r="AS81">
        <v>28</v>
      </c>
      <c r="AT81">
        <v>0</v>
      </c>
      <c r="AU81">
        <v>0</v>
      </c>
      <c r="AV81">
        <v>5</v>
      </c>
      <c r="AW81">
        <v>0</v>
      </c>
      <c r="AX81">
        <v>0</v>
      </c>
      <c r="AY81" t="s">
        <v>1230</v>
      </c>
      <c r="AZ81">
        <v>0.51500000000000001</v>
      </c>
      <c r="BA81">
        <v>50</v>
      </c>
      <c r="BB81">
        <v>9.5574999999999992</v>
      </c>
      <c r="BC81">
        <v>8.2899999999999991</v>
      </c>
      <c r="BD81">
        <v>0</v>
      </c>
      <c r="BS81"/>
    </row>
    <row r="82" spans="1:71" x14ac:dyDescent="0.25">
      <c r="A82" t="s">
        <v>1229</v>
      </c>
      <c r="B82" t="s">
        <v>127</v>
      </c>
      <c r="C82">
        <v>45731</v>
      </c>
      <c r="D82">
        <v>9.0672222222222221</v>
      </c>
      <c r="E82">
        <v>0</v>
      </c>
      <c r="F82">
        <v>0</v>
      </c>
      <c r="G82">
        <v>0</v>
      </c>
      <c r="H82">
        <v>0</v>
      </c>
      <c r="I82" t="s">
        <v>197</v>
      </c>
      <c r="J82" s="73">
        <v>0.2069212962962963</v>
      </c>
      <c r="K82" s="73">
        <v>0.60561342592592593</v>
      </c>
      <c r="L82">
        <v>8.56</v>
      </c>
      <c r="M82" t="s">
        <v>983</v>
      </c>
      <c r="N82" t="s">
        <v>10890</v>
      </c>
      <c r="O82" t="s">
        <v>984</v>
      </c>
      <c r="P82" t="s">
        <v>1258</v>
      </c>
      <c r="Q82" t="s">
        <v>1710</v>
      </c>
      <c r="R82">
        <v>45731.208333333336</v>
      </c>
      <c r="S82">
        <v>45731.206921296296</v>
      </c>
      <c r="T82">
        <v>45731.604166666664</v>
      </c>
      <c r="U82">
        <v>45731.605613425927</v>
      </c>
      <c r="V82" t="s">
        <v>984</v>
      </c>
      <c r="W82" t="s">
        <v>986</v>
      </c>
      <c r="X82">
        <v>9.57</v>
      </c>
      <c r="Y82">
        <v>9.5</v>
      </c>
      <c r="Z82">
        <v>188.9</v>
      </c>
      <c r="AA82">
        <v>178.8</v>
      </c>
      <c r="AB82">
        <v>89.65</v>
      </c>
      <c r="AC82">
        <v>6.56</v>
      </c>
      <c r="AD82">
        <v>0</v>
      </c>
      <c r="AE82" t="s">
        <v>984</v>
      </c>
      <c r="AF82">
        <v>0.50138888888888888</v>
      </c>
      <c r="AG82">
        <v>1</v>
      </c>
      <c r="AH82">
        <v>0.5</v>
      </c>
      <c r="AI82">
        <v>0.56000000000000005</v>
      </c>
      <c r="AJ82" t="s">
        <v>10891</v>
      </c>
      <c r="AK82" t="s">
        <v>1181</v>
      </c>
      <c r="AL82" t="s">
        <v>1181</v>
      </c>
      <c r="AM82" t="s">
        <v>988</v>
      </c>
      <c r="AN82" t="s">
        <v>1180</v>
      </c>
      <c r="AO82">
        <v>0</v>
      </c>
      <c r="AP82">
        <v>0</v>
      </c>
      <c r="AQ82" t="s">
        <v>990</v>
      </c>
      <c r="AR82">
        <v>24</v>
      </c>
      <c r="AS82">
        <v>19</v>
      </c>
      <c r="AT82">
        <v>0</v>
      </c>
      <c r="AU82">
        <v>0</v>
      </c>
      <c r="AV82">
        <v>5</v>
      </c>
      <c r="AW82">
        <v>0</v>
      </c>
      <c r="AX82">
        <v>0</v>
      </c>
      <c r="AY82" t="s">
        <v>1230</v>
      </c>
      <c r="AZ82">
        <v>0.50138888888888888</v>
      </c>
      <c r="BA82">
        <v>50</v>
      </c>
      <c r="BB82">
        <v>9.5686111111111103</v>
      </c>
      <c r="BC82">
        <v>8.56</v>
      </c>
      <c r="BD82">
        <v>0</v>
      </c>
      <c r="BS82"/>
    </row>
    <row r="83" spans="1:71" x14ac:dyDescent="0.25">
      <c r="A83" t="s">
        <v>10892</v>
      </c>
      <c r="B83" t="s">
        <v>127</v>
      </c>
      <c r="C83">
        <v>45726</v>
      </c>
      <c r="D83">
        <v>7.5183333333333326</v>
      </c>
      <c r="E83">
        <v>0</v>
      </c>
      <c r="F83">
        <v>0</v>
      </c>
      <c r="G83">
        <v>0</v>
      </c>
      <c r="H83">
        <v>0</v>
      </c>
      <c r="I83" t="s">
        <v>193</v>
      </c>
      <c r="J83" s="73">
        <v>0.5207060185185185</v>
      </c>
      <c r="K83" s="73">
        <v>0.8339699074074074</v>
      </c>
      <c r="L83">
        <v>7.24</v>
      </c>
      <c r="M83" t="s">
        <v>983</v>
      </c>
      <c r="N83" t="s">
        <v>10893</v>
      </c>
      <c r="O83" t="s">
        <v>984</v>
      </c>
      <c r="P83" t="s">
        <v>1695</v>
      </c>
      <c r="Q83" t="s">
        <v>10792</v>
      </c>
      <c r="R83">
        <v>45726.520833333336</v>
      </c>
      <c r="S83">
        <v>45726.52070601852</v>
      </c>
      <c r="T83">
        <v>45726.833333333336</v>
      </c>
      <c r="U83">
        <v>45726.834849537037</v>
      </c>
      <c r="V83" t="s">
        <v>984</v>
      </c>
      <c r="W83" t="s">
        <v>986</v>
      </c>
      <c r="X83">
        <v>7.54</v>
      </c>
      <c r="Y83">
        <v>7.5</v>
      </c>
      <c r="Z83">
        <v>142.91999999999999</v>
      </c>
      <c r="AA83">
        <v>139.61000000000001</v>
      </c>
      <c r="AB83">
        <v>72.53</v>
      </c>
      <c r="AC83">
        <v>4.34</v>
      </c>
      <c r="AD83">
        <v>0</v>
      </c>
      <c r="AE83" t="s">
        <v>984</v>
      </c>
      <c r="AF83">
        <v>0</v>
      </c>
      <c r="AG83">
        <v>0</v>
      </c>
      <c r="AH83">
        <v>0</v>
      </c>
      <c r="AI83">
        <v>0</v>
      </c>
      <c r="AJ83" t="s">
        <v>984</v>
      </c>
      <c r="AK83" t="s">
        <v>1018</v>
      </c>
      <c r="AL83" t="s">
        <v>1018</v>
      </c>
      <c r="AM83" t="s">
        <v>988</v>
      </c>
      <c r="AN83" t="s">
        <v>1173</v>
      </c>
      <c r="AO83">
        <v>0</v>
      </c>
      <c r="AP83">
        <v>0</v>
      </c>
      <c r="AQ83" t="s">
        <v>990</v>
      </c>
      <c r="AR83">
        <v>28</v>
      </c>
      <c r="AS83">
        <v>26</v>
      </c>
      <c r="AT83">
        <v>0</v>
      </c>
      <c r="AU83">
        <v>0</v>
      </c>
      <c r="AV83">
        <v>2</v>
      </c>
      <c r="AW83">
        <v>0</v>
      </c>
      <c r="AX83">
        <v>0</v>
      </c>
      <c r="AY83" t="s">
        <v>10894</v>
      </c>
      <c r="AZ83">
        <v>0</v>
      </c>
      <c r="BA83">
        <v>50</v>
      </c>
      <c r="BB83">
        <v>7.5183333333333326</v>
      </c>
      <c r="BC83">
        <v>7.24</v>
      </c>
      <c r="BD83">
        <v>0</v>
      </c>
      <c r="BS83"/>
    </row>
    <row r="84" spans="1:71" x14ac:dyDescent="0.25">
      <c r="A84" t="s">
        <v>10892</v>
      </c>
      <c r="B84" t="s">
        <v>127</v>
      </c>
      <c r="C84">
        <v>45728</v>
      </c>
      <c r="D84">
        <v>8.9813888888888886</v>
      </c>
      <c r="E84">
        <v>8.1018518518518516E-4</v>
      </c>
      <c r="F84">
        <v>0</v>
      </c>
      <c r="G84">
        <v>50</v>
      </c>
      <c r="H84">
        <v>0</v>
      </c>
      <c r="I84" t="s">
        <v>193</v>
      </c>
      <c r="J84" s="73">
        <v>0.6049768518518519</v>
      </c>
      <c r="K84" s="73">
        <v>6.9444444444444447E-4</v>
      </c>
      <c r="L84">
        <v>8.7200000000000006</v>
      </c>
      <c r="M84" t="s">
        <v>983</v>
      </c>
      <c r="N84" t="s">
        <v>10895</v>
      </c>
      <c r="O84" t="s">
        <v>984</v>
      </c>
      <c r="P84" t="s">
        <v>1236</v>
      </c>
      <c r="Q84" t="s">
        <v>10740</v>
      </c>
      <c r="R84">
        <v>45728.604166666664</v>
      </c>
      <c r="S84">
        <v>45728.60497685185</v>
      </c>
      <c r="T84">
        <v>45728.999305555553</v>
      </c>
      <c r="U84">
        <v>45729.000798611109</v>
      </c>
      <c r="V84" t="s">
        <v>984</v>
      </c>
      <c r="W84" t="s">
        <v>986</v>
      </c>
      <c r="X84">
        <v>9.5</v>
      </c>
      <c r="Y84">
        <v>9.48</v>
      </c>
      <c r="Z84">
        <v>150.11000000000001</v>
      </c>
      <c r="AA84">
        <v>144.83000000000001</v>
      </c>
      <c r="AB84">
        <v>63.93</v>
      </c>
      <c r="AC84">
        <v>5.73</v>
      </c>
      <c r="AD84">
        <v>0</v>
      </c>
      <c r="AE84" t="s">
        <v>984</v>
      </c>
      <c r="AF84">
        <v>0.51583333333333337</v>
      </c>
      <c r="AG84">
        <v>1</v>
      </c>
      <c r="AH84">
        <v>0.5</v>
      </c>
      <c r="AI84">
        <v>0</v>
      </c>
      <c r="AJ84" t="s">
        <v>10896</v>
      </c>
      <c r="AK84" t="s">
        <v>1176</v>
      </c>
      <c r="AL84" t="s">
        <v>1176</v>
      </c>
      <c r="AM84" t="s">
        <v>988</v>
      </c>
      <c r="AN84" t="s">
        <v>1173</v>
      </c>
      <c r="AO84">
        <v>0</v>
      </c>
      <c r="AP84">
        <v>0</v>
      </c>
      <c r="AQ84" t="s">
        <v>990</v>
      </c>
      <c r="AR84">
        <v>34</v>
      </c>
      <c r="AS84">
        <v>33</v>
      </c>
      <c r="AT84">
        <v>0</v>
      </c>
      <c r="AU84">
        <v>0</v>
      </c>
      <c r="AV84">
        <v>1</v>
      </c>
      <c r="AW84">
        <v>0</v>
      </c>
      <c r="AX84">
        <v>0</v>
      </c>
      <c r="AY84" t="s">
        <v>10894</v>
      </c>
      <c r="AZ84">
        <v>0.51583333333333337</v>
      </c>
      <c r="BA84">
        <v>50</v>
      </c>
      <c r="BB84">
        <v>9.4972222222222218</v>
      </c>
      <c r="BC84">
        <v>8.7200000000000006</v>
      </c>
      <c r="BD84">
        <v>50</v>
      </c>
      <c r="BS84"/>
    </row>
    <row r="85" spans="1:71" x14ac:dyDescent="0.25">
      <c r="A85" t="s">
        <v>10892</v>
      </c>
      <c r="B85" t="s">
        <v>127</v>
      </c>
      <c r="C85">
        <v>45729</v>
      </c>
      <c r="D85">
        <v>8.9655555555555555</v>
      </c>
      <c r="E85">
        <v>7.5231481481481482E-4</v>
      </c>
      <c r="F85">
        <v>0</v>
      </c>
      <c r="G85">
        <v>50</v>
      </c>
      <c r="H85">
        <v>0</v>
      </c>
      <c r="I85" t="s">
        <v>193</v>
      </c>
      <c r="J85" s="73">
        <v>0.60491898148148149</v>
      </c>
      <c r="K85" s="73">
        <v>0</v>
      </c>
      <c r="L85">
        <v>8.5399999999999991</v>
      </c>
      <c r="M85" t="s">
        <v>983</v>
      </c>
      <c r="N85" t="s">
        <v>10897</v>
      </c>
      <c r="O85" t="s">
        <v>984</v>
      </c>
      <c r="P85" t="s">
        <v>1236</v>
      </c>
      <c r="Q85" t="s">
        <v>10862</v>
      </c>
      <c r="R85">
        <v>45729.604166666664</v>
      </c>
      <c r="S85">
        <v>45729.60491898148</v>
      </c>
      <c r="T85">
        <v>45729.999305555553</v>
      </c>
      <c r="U85">
        <v>45730.000798611109</v>
      </c>
      <c r="V85" t="s">
        <v>984</v>
      </c>
      <c r="W85" t="s">
        <v>986</v>
      </c>
      <c r="X85">
        <v>9.5</v>
      </c>
      <c r="Y85">
        <v>9.48</v>
      </c>
      <c r="Z85">
        <v>169.19</v>
      </c>
      <c r="AA85">
        <v>164.64</v>
      </c>
      <c r="AB85">
        <v>57.48</v>
      </c>
      <c r="AC85">
        <v>4.71</v>
      </c>
      <c r="AD85">
        <v>0</v>
      </c>
      <c r="AE85" t="s">
        <v>984</v>
      </c>
      <c r="AF85">
        <v>0.5163888888888889</v>
      </c>
      <c r="AG85">
        <v>1</v>
      </c>
      <c r="AH85">
        <v>0.5</v>
      </c>
      <c r="AI85">
        <v>3.46</v>
      </c>
      <c r="AJ85" t="s">
        <v>10898</v>
      </c>
      <c r="AK85" t="s">
        <v>1176</v>
      </c>
      <c r="AL85" t="s">
        <v>1176</v>
      </c>
      <c r="AM85" t="s">
        <v>988</v>
      </c>
      <c r="AN85" t="s">
        <v>1173</v>
      </c>
      <c r="AO85">
        <v>0</v>
      </c>
      <c r="AP85">
        <v>0</v>
      </c>
      <c r="AQ85" t="s">
        <v>990</v>
      </c>
      <c r="AR85">
        <v>39</v>
      </c>
      <c r="AS85">
        <v>38</v>
      </c>
      <c r="AT85">
        <v>0</v>
      </c>
      <c r="AU85">
        <v>0</v>
      </c>
      <c r="AV85">
        <v>1</v>
      </c>
      <c r="AW85">
        <v>0</v>
      </c>
      <c r="AX85">
        <v>0</v>
      </c>
      <c r="AY85" t="s">
        <v>10894</v>
      </c>
      <c r="AZ85">
        <v>0.5163888888888889</v>
      </c>
      <c r="BA85">
        <v>50</v>
      </c>
      <c r="BB85">
        <v>9.4819444444444443</v>
      </c>
      <c r="BC85">
        <v>8.5399999999999991</v>
      </c>
      <c r="BD85">
        <v>50</v>
      </c>
      <c r="BS85"/>
    </row>
    <row r="86" spans="1:71" x14ac:dyDescent="0.25">
      <c r="A86" t="s">
        <v>1231</v>
      </c>
      <c r="B86" t="s">
        <v>127</v>
      </c>
      <c r="C86">
        <v>45726</v>
      </c>
      <c r="D86">
        <v>9.1013888888888896</v>
      </c>
      <c r="E86">
        <v>0</v>
      </c>
      <c r="F86">
        <v>0</v>
      </c>
      <c r="G86">
        <v>0</v>
      </c>
      <c r="H86">
        <v>0</v>
      </c>
      <c r="I86" t="s">
        <v>142</v>
      </c>
      <c r="J86" s="73">
        <v>0.2049074074074074</v>
      </c>
      <c r="K86" s="73">
        <v>0.60560185185185189</v>
      </c>
      <c r="L86">
        <v>4.8099999999999996</v>
      </c>
      <c r="M86" t="s">
        <v>983</v>
      </c>
      <c r="N86" t="s">
        <v>10899</v>
      </c>
      <c r="O86" t="s">
        <v>984</v>
      </c>
      <c r="P86" t="s">
        <v>1087</v>
      </c>
      <c r="Q86" t="s">
        <v>10900</v>
      </c>
      <c r="R86">
        <v>45726.208333333336</v>
      </c>
      <c r="S86">
        <v>45726.204918981479</v>
      </c>
      <c r="T86">
        <v>45726.604166666664</v>
      </c>
      <c r="U86">
        <v>45726.605624999997</v>
      </c>
      <c r="V86" t="s">
        <v>984</v>
      </c>
      <c r="W86" t="s">
        <v>986</v>
      </c>
      <c r="X86">
        <v>9.6199999999999992</v>
      </c>
      <c r="Y86">
        <v>9.5</v>
      </c>
      <c r="Z86">
        <v>35.54</v>
      </c>
      <c r="AA86">
        <v>30.76</v>
      </c>
      <c r="AB86">
        <v>18.690000000000001</v>
      </c>
      <c r="AC86">
        <v>9.7100000000000009</v>
      </c>
      <c r="AD86">
        <v>0</v>
      </c>
      <c r="AE86" t="s">
        <v>984</v>
      </c>
      <c r="AF86">
        <v>0.51527777777777772</v>
      </c>
      <c r="AG86">
        <v>1</v>
      </c>
      <c r="AH86">
        <v>0.5</v>
      </c>
      <c r="AI86">
        <v>0</v>
      </c>
      <c r="AJ86" t="s">
        <v>10901</v>
      </c>
      <c r="AK86" t="s">
        <v>1131</v>
      </c>
      <c r="AL86" t="s">
        <v>1131</v>
      </c>
      <c r="AM86" t="s">
        <v>988</v>
      </c>
      <c r="AN86" t="s">
        <v>1197</v>
      </c>
      <c r="AO86">
        <v>0</v>
      </c>
      <c r="AP86">
        <v>0</v>
      </c>
      <c r="AQ86" t="s">
        <v>990</v>
      </c>
      <c r="AR86">
        <v>7</v>
      </c>
      <c r="AS86">
        <v>7</v>
      </c>
      <c r="AT86">
        <v>0</v>
      </c>
      <c r="AU86">
        <v>0</v>
      </c>
      <c r="AV86">
        <v>0</v>
      </c>
      <c r="AW86">
        <v>0</v>
      </c>
      <c r="AX86">
        <v>0</v>
      </c>
      <c r="AY86" t="s">
        <v>1232</v>
      </c>
      <c r="AZ86">
        <v>0.51527777777777772</v>
      </c>
      <c r="BA86">
        <v>50</v>
      </c>
      <c r="BB86">
        <v>9.6166666666666671</v>
      </c>
      <c r="BC86">
        <v>4.8099999999999996</v>
      </c>
      <c r="BD86">
        <v>0</v>
      </c>
      <c r="BS86"/>
    </row>
    <row r="87" spans="1:71" x14ac:dyDescent="0.25">
      <c r="A87" t="s">
        <v>1231</v>
      </c>
      <c r="B87" t="s">
        <v>127</v>
      </c>
      <c r="C87">
        <v>45727</v>
      </c>
      <c r="D87">
        <v>9.1036111111111104</v>
      </c>
      <c r="E87">
        <v>0</v>
      </c>
      <c r="F87">
        <v>0</v>
      </c>
      <c r="G87">
        <v>0</v>
      </c>
      <c r="H87">
        <v>0</v>
      </c>
      <c r="I87" t="s">
        <v>142</v>
      </c>
      <c r="J87" s="73">
        <v>0.20510416666666667</v>
      </c>
      <c r="K87" s="73">
        <v>0.60585648148148152</v>
      </c>
      <c r="L87">
        <v>8.4600000000000009</v>
      </c>
      <c r="M87" t="s">
        <v>983</v>
      </c>
      <c r="N87" t="s">
        <v>10902</v>
      </c>
      <c r="O87" t="s">
        <v>984</v>
      </c>
      <c r="P87" t="s">
        <v>1216</v>
      </c>
      <c r="Q87" t="s">
        <v>10756</v>
      </c>
      <c r="R87">
        <v>45727.208333333336</v>
      </c>
      <c r="S87">
        <v>45727.205104166664</v>
      </c>
      <c r="T87">
        <v>45727.604166666664</v>
      </c>
      <c r="U87">
        <v>45727.605902777781</v>
      </c>
      <c r="V87" t="s">
        <v>984</v>
      </c>
      <c r="W87" t="s">
        <v>986</v>
      </c>
      <c r="X87">
        <v>9.6199999999999992</v>
      </c>
      <c r="Y87">
        <v>9.5</v>
      </c>
      <c r="Z87">
        <v>144.76</v>
      </c>
      <c r="AA87">
        <v>132.11000000000001</v>
      </c>
      <c r="AB87">
        <v>76.680000000000007</v>
      </c>
      <c r="AC87">
        <v>6.72</v>
      </c>
      <c r="AD87">
        <v>0</v>
      </c>
      <c r="AE87" t="s">
        <v>984</v>
      </c>
      <c r="AF87">
        <v>0.51444444444444448</v>
      </c>
      <c r="AG87">
        <v>1</v>
      </c>
      <c r="AH87">
        <v>0.5</v>
      </c>
      <c r="AI87">
        <v>1.86</v>
      </c>
      <c r="AJ87" t="s">
        <v>10903</v>
      </c>
      <c r="AK87" t="s">
        <v>1131</v>
      </c>
      <c r="AL87" t="s">
        <v>1131</v>
      </c>
      <c r="AM87" t="s">
        <v>988</v>
      </c>
      <c r="AN87" t="s">
        <v>1199</v>
      </c>
      <c r="AO87">
        <v>0</v>
      </c>
      <c r="AP87">
        <v>0</v>
      </c>
      <c r="AQ87" t="s">
        <v>990</v>
      </c>
      <c r="AR87">
        <v>25</v>
      </c>
      <c r="AS87">
        <v>22</v>
      </c>
      <c r="AT87">
        <v>0</v>
      </c>
      <c r="AU87">
        <v>0</v>
      </c>
      <c r="AV87">
        <v>3</v>
      </c>
      <c r="AW87">
        <v>0</v>
      </c>
      <c r="AX87">
        <v>0</v>
      </c>
      <c r="AY87" t="s">
        <v>1232</v>
      </c>
      <c r="AZ87">
        <v>0.51444444444444448</v>
      </c>
      <c r="BA87">
        <v>50</v>
      </c>
      <c r="BB87">
        <v>9.6180555555555554</v>
      </c>
      <c r="BC87">
        <v>8.4600000000000009</v>
      </c>
      <c r="BD87">
        <v>0</v>
      </c>
      <c r="BS87"/>
    </row>
    <row r="88" spans="1:71" x14ac:dyDescent="0.25">
      <c r="A88" t="s">
        <v>1231</v>
      </c>
      <c r="B88" t="s">
        <v>127</v>
      </c>
      <c r="C88">
        <v>45728</v>
      </c>
      <c r="D88">
        <v>9.1166666666666671</v>
      </c>
      <c r="E88">
        <v>0</v>
      </c>
      <c r="F88">
        <v>0</v>
      </c>
      <c r="G88">
        <v>0</v>
      </c>
      <c r="H88">
        <v>0</v>
      </c>
      <c r="I88" t="s">
        <v>142</v>
      </c>
      <c r="J88" s="73">
        <v>0.20502314814814815</v>
      </c>
      <c r="K88" s="73">
        <v>0.60572916666666665</v>
      </c>
      <c r="L88">
        <v>8.3699999999999992</v>
      </c>
      <c r="M88" t="s">
        <v>983</v>
      </c>
      <c r="N88" t="s">
        <v>10904</v>
      </c>
      <c r="O88" t="s">
        <v>984</v>
      </c>
      <c r="P88" t="s">
        <v>1216</v>
      </c>
      <c r="Q88" t="s">
        <v>10726</v>
      </c>
      <c r="R88">
        <v>45728.208333333336</v>
      </c>
      <c r="S88">
        <v>45728.205023148148</v>
      </c>
      <c r="T88">
        <v>45728.604166666664</v>
      </c>
      <c r="U88">
        <v>45728.605752314812</v>
      </c>
      <c r="V88" t="s">
        <v>984</v>
      </c>
      <c r="W88" t="s">
        <v>986</v>
      </c>
      <c r="X88">
        <v>9.6199999999999992</v>
      </c>
      <c r="Y88">
        <v>9.5</v>
      </c>
      <c r="Z88">
        <v>171.24</v>
      </c>
      <c r="AA88">
        <v>157.78</v>
      </c>
      <c r="AB88">
        <v>98.2</v>
      </c>
      <c r="AC88">
        <v>6.77</v>
      </c>
      <c r="AD88">
        <v>0</v>
      </c>
      <c r="AE88" t="s">
        <v>984</v>
      </c>
      <c r="AF88">
        <v>0.50027777777777782</v>
      </c>
      <c r="AG88">
        <v>1</v>
      </c>
      <c r="AH88">
        <v>0.5</v>
      </c>
      <c r="AI88">
        <v>0.06</v>
      </c>
      <c r="AJ88" t="s">
        <v>10905</v>
      </c>
      <c r="AK88" t="s">
        <v>1131</v>
      </c>
      <c r="AL88" t="s">
        <v>1131</v>
      </c>
      <c r="AM88" t="s">
        <v>988</v>
      </c>
      <c r="AN88" t="s">
        <v>1199</v>
      </c>
      <c r="AO88">
        <v>0</v>
      </c>
      <c r="AP88">
        <v>0</v>
      </c>
      <c r="AQ88" t="s">
        <v>990</v>
      </c>
      <c r="AR88">
        <v>24</v>
      </c>
      <c r="AS88">
        <v>21</v>
      </c>
      <c r="AT88">
        <v>0</v>
      </c>
      <c r="AU88">
        <v>0</v>
      </c>
      <c r="AV88">
        <v>3</v>
      </c>
      <c r="AW88">
        <v>0</v>
      </c>
      <c r="AX88">
        <v>0</v>
      </c>
      <c r="AY88" t="s">
        <v>1232</v>
      </c>
      <c r="AZ88">
        <v>0.50027777777777782</v>
      </c>
      <c r="BA88">
        <v>50</v>
      </c>
      <c r="BB88">
        <v>9.6169444444444441</v>
      </c>
      <c r="BC88">
        <v>8.3699999999999992</v>
      </c>
      <c r="BD88">
        <v>0</v>
      </c>
      <c r="BS88"/>
    </row>
    <row r="89" spans="1:71" x14ac:dyDescent="0.25">
      <c r="A89" t="s">
        <v>1231</v>
      </c>
      <c r="B89" t="s">
        <v>127</v>
      </c>
      <c r="C89">
        <v>45732</v>
      </c>
      <c r="D89">
        <v>9.0969444444444445</v>
      </c>
      <c r="E89">
        <v>0</v>
      </c>
      <c r="F89">
        <v>0</v>
      </c>
      <c r="G89">
        <v>0</v>
      </c>
      <c r="H89">
        <v>0</v>
      </c>
      <c r="I89" t="s">
        <v>142</v>
      </c>
      <c r="J89" s="73">
        <v>0.2051388888888889</v>
      </c>
      <c r="K89" s="73">
        <v>0.60559027777777774</v>
      </c>
      <c r="L89">
        <v>6.32</v>
      </c>
      <c r="M89" t="s">
        <v>983</v>
      </c>
      <c r="N89" t="s">
        <v>10906</v>
      </c>
      <c r="O89" t="s">
        <v>984</v>
      </c>
      <c r="P89" t="s">
        <v>1234</v>
      </c>
      <c r="Q89" t="s">
        <v>1706</v>
      </c>
      <c r="R89">
        <v>45732.208333333336</v>
      </c>
      <c r="S89">
        <v>45732.205138888887</v>
      </c>
      <c r="T89">
        <v>45732.604166666664</v>
      </c>
      <c r="U89">
        <v>45732.605590277781</v>
      </c>
      <c r="V89" t="s">
        <v>984</v>
      </c>
      <c r="W89" t="s">
        <v>986</v>
      </c>
      <c r="X89">
        <v>9.61</v>
      </c>
      <c r="Y89">
        <v>9.5</v>
      </c>
      <c r="Z89">
        <v>120.81</v>
      </c>
      <c r="AA89">
        <v>113.37</v>
      </c>
      <c r="AB89">
        <v>62.9</v>
      </c>
      <c r="AC89">
        <v>8.27</v>
      </c>
      <c r="AD89">
        <v>0</v>
      </c>
      <c r="AE89" t="s">
        <v>984</v>
      </c>
      <c r="AF89">
        <v>0.51388888888888884</v>
      </c>
      <c r="AG89">
        <v>1</v>
      </c>
      <c r="AH89">
        <v>0.5</v>
      </c>
      <c r="AI89">
        <v>2.41</v>
      </c>
      <c r="AJ89" t="s">
        <v>10907</v>
      </c>
      <c r="AK89" t="s">
        <v>1129</v>
      </c>
      <c r="AL89" t="s">
        <v>1129</v>
      </c>
      <c r="AM89" t="s">
        <v>988</v>
      </c>
      <c r="AN89" t="s">
        <v>1193</v>
      </c>
      <c r="AO89">
        <v>0</v>
      </c>
      <c r="AP89">
        <v>0</v>
      </c>
      <c r="AQ89" t="s">
        <v>990</v>
      </c>
      <c r="AR89">
        <v>9</v>
      </c>
      <c r="AS89">
        <v>9</v>
      </c>
      <c r="AT89">
        <v>0</v>
      </c>
      <c r="AU89">
        <v>0</v>
      </c>
      <c r="AV89">
        <v>0</v>
      </c>
      <c r="AW89">
        <v>0</v>
      </c>
      <c r="AX89">
        <v>0</v>
      </c>
      <c r="AY89" t="s">
        <v>1232</v>
      </c>
      <c r="AZ89">
        <v>0.51388888888888884</v>
      </c>
      <c r="BA89">
        <v>50</v>
      </c>
      <c r="BB89">
        <v>9.6108333333333338</v>
      </c>
      <c r="BC89">
        <v>6.32</v>
      </c>
      <c r="BD89">
        <v>0</v>
      </c>
      <c r="BS89"/>
    </row>
    <row r="90" spans="1:71" x14ac:dyDescent="0.25">
      <c r="A90" t="s">
        <v>1235</v>
      </c>
      <c r="B90" t="s">
        <v>127</v>
      </c>
      <c r="C90">
        <v>45726</v>
      </c>
      <c r="D90">
        <v>7.6102777777777773</v>
      </c>
      <c r="E90">
        <v>0</v>
      </c>
      <c r="F90">
        <v>0</v>
      </c>
      <c r="G90">
        <v>0</v>
      </c>
      <c r="H90">
        <v>0</v>
      </c>
      <c r="I90" t="s">
        <v>193</v>
      </c>
      <c r="J90" s="73">
        <v>0.20518518518518519</v>
      </c>
      <c r="K90" s="73">
        <v>0.52228009259259256</v>
      </c>
      <c r="L90">
        <v>6.57</v>
      </c>
      <c r="M90" t="s">
        <v>983</v>
      </c>
      <c r="N90" t="s">
        <v>10908</v>
      </c>
      <c r="O90" t="s">
        <v>984</v>
      </c>
      <c r="P90" t="s">
        <v>1175</v>
      </c>
      <c r="Q90" t="s">
        <v>10871</v>
      </c>
      <c r="R90">
        <v>45726.208333333336</v>
      </c>
      <c r="S90">
        <v>45726.205185185187</v>
      </c>
      <c r="T90">
        <v>45726.520833333336</v>
      </c>
      <c r="U90">
        <v>45726.522314814814</v>
      </c>
      <c r="V90" t="s">
        <v>984</v>
      </c>
      <c r="W90" t="s">
        <v>986</v>
      </c>
      <c r="X90">
        <v>7.61</v>
      </c>
      <c r="Y90">
        <v>7.5</v>
      </c>
      <c r="Z90">
        <v>132.44</v>
      </c>
      <c r="AA90">
        <v>124.5</v>
      </c>
      <c r="AB90">
        <v>58.38</v>
      </c>
      <c r="AC90">
        <v>4.3499999999999996</v>
      </c>
      <c r="AD90">
        <v>0</v>
      </c>
      <c r="AE90" t="s">
        <v>984</v>
      </c>
      <c r="AF90">
        <v>0</v>
      </c>
      <c r="AG90">
        <v>0</v>
      </c>
      <c r="AH90">
        <v>0</v>
      </c>
      <c r="AI90">
        <v>0</v>
      </c>
      <c r="AJ90" t="s">
        <v>984</v>
      </c>
      <c r="AK90" t="s">
        <v>1018</v>
      </c>
      <c r="AL90" t="s">
        <v>1018</v>
      </c>
      <c r="AM90" t="s">
        <v>988</v>
      </c>
      <c r="AN90" t="s">
        <v>1173</v>
      </c>
      <c r="AO90">
        <v>0</v>
      </c>
      <c r="AP90">
        <v>0</v>
      </c>
      <c r="AQ90" t="s">
        <v>990</v>
      </c>
      <c r="AR90">
        <v>25</v>
      </c>
      <c r="AS90">
        <v>22</v>
      </c>
      <c r="AT90">
        <v>0</v>
      </c>
      <c r="AU90">
        <v>0</v>
      </c>
      <c r="AV90">
        <v>3</v>
      </c>
      <c r="AW90">
        <v>0</v>
      </c>
      <c r="AX90">
        <v>0</v>
      </c>
      <c r="AY90" t="s">
        <v>1237</v>
      </c>
      <c r="AZ90">
        <v>0</v>
      </c>
      <c r="BA90">
        <v>50</v>
      </c>
      <c r="BB90">
        <v>7.6102777777777773</v>
      </c>
      <c r="BC90">
        <v>6.57</v>
      </c>
      <c r="BD90">
        <v>0</v>
      </c>
      <c r="BS90"/>
    </row>
    <row r="91" spans="1:71" x14ac:dyDescent="0.25">
      <c r="A91" t="s">
        <v>1235</v>
      </c>
      <c r="B91" t="s">
        <v>127</v>
      </c>
      <c r="C91">
        <v>45727</v>
      </c>
      <c r="D91">
        <v>9.0405555555555548</v>
      </c>
      <c r="E91">
        <v>6.9444444444444444E-5</v>
      </c>
      <c r="F91">
        <v>0</v>
      </c>
      <c r="G91">
        <v>0</v>
      </c>
      <c r="H91">
        <v>0</v>
      </c>
      <c r="I91" t="s">
        <v>193</v>
      </c>
      <c r="J91" s="73">
        <v>0.20840277777777777</v>
      </c>
      <c r="K91" s="73">
        <v>0.60592592592592598</v>
      </c>
      <c r="L91">
        <v>8.0299999999999994</v>
      </c>
      <c r="M91" t="s">
        <v>983</v>
      </c>
      <c r="N91" t="s">
        <v>10909</v>
      </c>
      <c r="O91" t="s">
        <v>984</v>
      </c>
      <c r="P91" t="s">
        <v>1172</v>
      </c>
      <c r="Q91" t="s">
        <v>10756</v>
      </c>
      <c r="R91">
        <v>45727.208333333336</v>
      </c>
      <c r="S91">
        <v>45727.205428240741</v>
      </c>
      <c r="T91">
        <v>45727.604166666664</v>
      </c>
      <c r="U91">
        <v>45727.605995370373</v>
      </c>
      <c r="V91" t="s">
        <v>984</v>
      </c>
      <c r="W91" t="s">
        <v>986</v>
      </c>
      <c r="X91">
        <v>9.61</v>
      </c>
      <c r="Y91">
        <v>9.5</v>
      </c>
      <c r="Z91">
        <v>172.12</v>
      </c>
      <c r="AA91">
        <v>158.03</v>
      </c>
      <c r="AB91">
        <v>78.959999999999994</v>
      </c>
      <c r="AC91">
        <v>5.62</v>
      </c>
      <c r="AD91">
        <v>0</v>
      </c>
      <c r="AE91" t="s">
        <v>984</v>
      </c>
      <c r="AF91">
        <v>0.5</v>
      </c>
      <c r="AG91">
        <v>1</v>
      </c>
      <c r="AH91">
        <v>0.5</v>
      </c>
      <c r="AI91">
        <v>0.03</v>
      </c>
      <c r="AJ91" t="s">
        <v>10910</v>
      </c>
      <c r="AK91" t="s">
        <v>1018</v>
      </c>
      <c r="AL91" t="s">
        <v>1018</v>
      </c>
      <c r="AM91" t="s">
        <v>988</v>
      </c>
      <c r="AN91" t="s">
        <v>1173</v>
      </c>
      <c r="AO91">
        <v>0</v>
      </c>
      <c r="AP91">
        <v>0</v>
      </c>
      <c r="AQ91" t="s">
        <v>990</v>
      </c>
      <c r="AR91">
        <v>34</v>
      </c>
      <c r="AS91">
        <v>34</v>
      </c>
      <c r="AT91">
        <v>0</v>
      </c>
      <c r="AU91">
        <v>0</v>
      </c>
      <c r="AV91">
        <v>0</v>
      </c>
      <c r="AW91">
        <v>0</v>
      </c>
      <c r="AX91">
        <v>0</v>
      </c>
      <c r="AY91" t="s">
        <v>1237</v>
      </c>
      <c r="AZ91">
        <v>0.5</v>
      </c>
      <c r="BA91">
        <v>50</v>
      </c>
      <c r="BB91">
        <v>9.5405555555555548</v>
      </c>
      <c r="BC91">
        <v>8.0299999999999994</v>
      </c>
      <c r="BD91">
        <v>0</v>
      </c>
      <c r="BS91"/>
    </row>
    <row r="92" spans="1:71" x14ac:dyDescent="0.25">
      <c r="A92" t="s">
        <v>1235</v>
      </c>
      <c r="B92" t="s">
        <v>127</v>
      </c>
      <c r="C92">
        <v>45729</v>
      </c>
      <c r="D92">
        <v>9.0966666666666676</v>
      </c>
      <c r="E92">
        <v>0</v>
      </c>
      <c r="F92">
        <v>0</v>
      </c>
      <c r="G92">
        <v>0</v>
      </c>
      <c r="H92">
        <v>0</v>
      </c>
      <c r="I92" t="s">
        <v>193</v>
      </c>
      <c r="J92" s="73">
        <v>0.20563657407407407</v>
      </c>
      <c r="K92" s="73">
        <v>0.60608796296296297</v>
      </c>
      <c r="L92">
        <v>8.4499999999999993</v>
      </c>
      <c r="M92" t="s">
        <v>983</v>
      </c>
      <c r="N92" t="s">
        <v>10911</v>
      </c>
      <c r="O92" t="s">
        <v>984</v>
      </c>
      <c r="P92" t="s">
        <v>1175</v>
      </c>
      <c r="Q92" t="s">
        <v>10728</v>
      </c>
      <c r="R92">
        <v>45729.208333333336</v>
      </c>
      <c r="S92">
        <v>45729.205648148149</v>
      </c>
      <c r="T92">
        <v>45729.604166666664</v>
      </c>
      <c r="U92">
        <v>45729.606122685182</v>
      </c>
      <c r="V92" t="s">
        <v>984</v>
      </c>
      <c r="W92" t="s">
        <v>986</v>
      </c>
      <c r="X92">
        <v>9.61</v>
      </c>
      <c r="Y92">
        <v>9.5</v>
      </c>
      <c r="Z92">
        <v>149.77000000000001</v>
      </c>
      <c r="AA92">
        <v>143.62</v>
      </c>
      <c r="AB92">
        <v>67.010000000000005</v>
      </c>
      <c r="AC92">
        <v>6.09</v>
      </c>
      <c r="AD92">
        <v>0</v>
      </c>
      <c r="AE92" t="s">
        <v>984</v>
      </c>
      <c r="AF92">
        <v>0.51416666666666666</v>
      </c>
      <c r="AG92">
        <v>1</v>
      </c>
      <c r="AH92">
        <v>0.5</v>
      </c>
      <c r="AI92">
        <v>0.04</v>
      </c>
      <c r="AJ92" t="s">
        <v>10912</v>
      </c>
      <c r="AK92" t="s">
        <v>1176</v>
      </c>
      <c r="AL92" t="s">
        <v>1176</v>
      </c>
      <c r="AM92" t="s">
        <v>988</v>
      </c>
      <c r="AN92" t="s">
        <v>1173</v>
      </c>
      <c r="AO92">
        <v>0</v>
      </c>
      <c r="AP92">
        <v>0</v>
      </c>
      <c r="AQ92" t="s">
        <v>990</v>
      </c>
      <c r="AR92">
        <v>35</v>
      </c>
      <c r="AS92">
        <v>34</v>
      </c>
      <c r="AT92">
        <v>0</v>
      </c>
      <c r="AU92">
        <v>0</v>
      </c>
      <c r="AV92">
        <v>1</v>
      </c>
      <c r="AW92">
        <v>0</v>
      </c>
      <c r="AX92">
        <v>0</v>
      </c>
      <c r="AY92" t="s">
        <v>1237</v>
      </c>
      <c r="AZ92">
        <v>0.51416666666666666</v>
      </c>
      <c r="BA92">
        <v>50</v>
      </c>
      <c r="BB92">
        <v>9.6108333333333338</v>
      </c>
      <c r="BC92">
        <v>8.4499999999999993</v>
      </c>
      <c r="BD92">
        <v>0</v>
      </c>
      <c r="BS92"/>
    </row>
    <row r="93" spans="1:71" x14ac:dyDescent="0.25">
      <c r="A93" t="s">
        <v>1235</v>
      </c>
      <c r="B93" t="s">
        <v>127</v>
      </c>
      <c r="C93">
        <v>45730</v>
      </c>
      <c r="D93">
        <v>9.0719444444444441</v>
      </c>
      <c r="E93">
        <v>0</v>
      </c>
      <c r="F93">
        <v>0</v>
      </c>
      <c r="G93">
        <v>0</v>
      </c>
      <c r="H93">
        <v>0</v>
      </c>
      <c r="I93" t="s">
        <v>193</v>
      </c>
      <c r="J93" s="73">
        <v>0.60206018518518523</v>
      </c>
      <c r="K93" s="73">
        <v>9.0277777777777774E-4</v>
      </c>
      <c r="L93">
        <v>8.7899999999999991</v>
      </c>
      <c r="M93" t="s">
        <v>983</v>
      </c>
      <c r="N93" t="s">
        <v>10913</v>
      </c>
      <c r="O93" t="s">
        <v>984</v>
      </c>
      <c r="P93" t="s">
        <v>1236</v>
      </c>
      <c r="Q93" t="s">
        <v>10764</v>
      </c>
      <c r="R93">
        <v>45730.604166666664</v>
      </c>
      <c r="S93">
        <v>45730.602060185185</v>
      </c>
      <c r="T93">
        <v>45730.999305555553</v>
      </c>
      <c r="U93">
        <v>45731.000914351855</v>
      </c>
      <c r="V93" t="s">
        <v>984</v>
      </c>
      <c r="W93" t="s">
        <v>986</v>
      </c>
      <c r="X93">
        <v>9.57</v>
      </c>
      <c r="Y93">
        <v>9.48</v>
      </c>
      <c r="Z93">
        <v>171.32</v>
      </c>
      <c r="AA93">
        <v>165.06</v>
      </c>
      <c r="AB93">
        <v>77.91</v>
      </c>
      <c r="AC93">
        <v>5.75</v>
      </c>
      <c r="AD93">
        <v>0</v>
      </c>
      <c r="AE93" t="s">
        <v>984</v>
      </c>
      <c r="AF93">
        <v>0.50027777777777782</v>
      </c>
      <c r="AG93">
        <v>1</v>
      </c>
      <c r="AH93">
        <v>0.5</v>
      </c>
      <c r="AI93">
        <v>1.48</v>
      </c>
      <c r="AJ93" t="s">
        <v>10914</v>
      </c>
      <c r="AK93" t="s">
        <v>1176</v>
      </c>
      <c r="AL93" t="s">
        <v>1176</v>
      </c>
      <c r="AM93" t="s">
        <v>988</v>
      </c>
      <c r="AN93" t="s">
        <v>1173</v>
      </c>
      <c r="AO93">
        <v>0</v>
      </c>
      <c r="AP93">
        <v>0</v>
      </c>
      <c r="AQ93" t="s">
        <v>990</v>
      </c>
      <c r="AR93">
        <v>33</v>
      </c>
      <c r="AS93">
        <v>31</v>
      </c>
      <c r="AT93">
        <v>0</v>
      </c>
      <c r="AU93">
        <v>0</v>
      </c>
      <c r="AV93">
        <v>2</v>
      </c>
      <c r="AW93">
        <v>0</v>
      </c>
      <c r="AX93">
        <v>0</v>
      </c>
      <c r="AY93" t="s">
        <v>1237</v>
      </c>
      <c r="AZ93">
        <v>0.50027777777777782</v>
      </c>
      <c r="BA93">
        <v>50</v>
      </c>
      <c r="BB93">
        <v>9.5722222222222211</v>
      </c>
      <c r="BC93">
        <v>8.7899999999999991</v>
      </c>
      <c r="BD93">
        <v>0</v>
      </c>
      <c r="BS93"/>
    </row>
    <row r="94" spans="1:71" x14ac:dyDescent="0.25">
      <c r="A94" t="s">
        <v>1238</v>
      </c>
      <c r="B94" t="s">
        <v>127</v>
      </c>
      <c r="C94">
        <v>45727</v>
      </c>
      <c r="D94">
        <v>7.5180555555555548</v>
      </c>
      <c r="E94">
        <v>0</v>
      </c>
      <c r="F94">
        <v>0</v>
      </c>
      <c r="G94">
        <v>0</v>
      </c>
      <c r="H94">
        <v>0</v>
      </c>
      <c r="I94" t="s">
        <v>153</v>
      </c>
      <c r="J94" s="73">
        <v>0.52054398148148151</v>
      </c>
      <c r="K94" s="73">
        <v>0.83379629629629626</v>
      </c>
      <c r="L94">
        <v>7.03</v>
      </c>
      <c r="M94" t="s">
        <v>983</v>
      </c>
      <c r="N94" t="s">
        <v>10915</v>
      </c>
      <c r="O94" t="s">
        <v>984</v>
      </c>
      <c r="P94" t="s">
        <v>1185</v>
      </c>
      <c r="Q94" t="s">
        <v>10737</v>
      </c>
      <c r="R94">
        <v>45727.520833333336</v>
      </c>
      <c r="S94">
        <v>45727.520543981482</v>
      </c>
      <c r="T94">
        <v>45727.833333333336</v>
      </c>
      <c r="U94">
        <v>45727.833807870367</v>
      </c>
      <c r="V94" t="s">
        <v>984</v>
      </c>
      <c r="W94" t="s">
        <v>986</v>
      </c>
      <c r="X94">
        <v>7.52</v>
      </c>
      <c r="Y94">
        <v>7.5</v>
      </c>
      <c r="Z94">
        <v>111.51</v>
      </c>
      <c r="AA94">
        <v>101.32</v>
      </c>
      <c r="AB94">
        <v>63.03</v>
      </c>
      <c r="AC94">
        <v>4.6399999999999997</v>
      </c>
      <c r="AD94">
        <v>0</v>
      </c>
      <c r="AE94" t="s">
        <v>984</v>
      </c>
      <c r="AF94">
        <v>0</v>
      </c>
      <c r="AG94">
        <v>0</v>
      </c>
      <c r="AH94">
        <v>0</v>
      </c>
      <c r="AI94">
        <v>0</v>
      </c>
      <c r="AJ94" t="s">
        <v>984</v>
      </c>
      <c r="AK94" t="s">
        <v>1729</v>
      </c>
      <c r="AL94" t="s">
        <v>1729</v>
      </c>
      <c r="AM94" t="s">
        <v>988</v>
      </c>
      <c r="AN94" t="s">
        <v>1186</v>
      </c>
      <c r="AO94">
        <v>0</v>
      </c>
      <c r="AP94">
        <v>0</v>
      </c>
      <c r="AQ94" t="s">
        <v>990</v>
      </c>
      <c r="AR94">
        <v>17</v>
      </c>
      <c r="AS94">
        <v>16</v>
      </c>
      <c r="AT94">
        <v>0</v>
      </c>
      <c r="AU94">
        <v>0</v>
      </c>
      <c r="AV94">
        <v>1</v>
      </c>
      <c r="AW94">
        <v>0</v>
      </c>
      <c r="AX94">
        <v>0</v>
      </c>
      <c r="AY94" t="s">
        <v>1240</v>
      </c>
      <c r="AZ94">
        <v>0</v>
      </c>
      <c r="BA94">
        <v>50</v>
      </c>
      <c r="BB94">
        <v>7.5180555555555548</v>
      </c>
      <c r="BC94">
        <v>7.03</v>
      </c>
      <c r="BD94">
        <v>0</v>
      </c>
      <c r="BS94"/>
    </row>
    <row r="95" spans="1:71" x14ac:dyDescent="0.25">
      <c r="A95" t="s">
        <v>1238</v>
      </c>
      <c r="B95" t="s">
        <v>127</v>
      </c>
      <c r="C95">
        <v>45728</v>
      </c>
      <c r="D95">
        <v>7.5163888888888888</v>
      </c>
      <c r="E95">
        <v>0</v>
      </c>
      <c r="F95">
        <v>0</v>
      </c>
      <c r="G95">
        <v>0</v>
      </c>
      <c r="H95">
        <v>0</v>
      </c>
      <c r="I95" t="s">
        <v>153</v>
      </c>
      <c r="J95" s="73">
        <v>0.52052083333333332</v>
      </c>
      <c r="K95" s="73">
        <v>0.83370370370370372</v>
      </c>
      <c r="L95">
        <v>7.01</v>
      </c>
      <c r="M95" t="s">
        <v>983</v>
      </c>
      <c r="N95" t="s">
        <v>10916</v>
      </c>
      <c r="O95" t="s">
        <v>984</v>
      </c>
      <c r="P95" t="s">
        <v>1239</v>
      </c>
      <c r="Q95" t="s">
        <v>10782</v>
      </c>
      <c r="R95">
        <v>45728.520833333336</v>
      </c>
      <c r="S95">
        <v>45728.520520833335</v>
      </c>
      <c r="T95">
        <v>45728.833333333336</v>
      </c>
      <c r="U95">
        <v>45728.833819444444</v>
      </c>
      <c r="V95" t="s">
        <v>984</v>
      </c>
      <c r="W95" t="s">
        <v>986</v>
      </c>
      <c r="X95">
        <v>7.52</v>
      </c>
      <c r="Y95">
        <v>7.5</v>
      </c>
      <c r="Z95">
        <v>224.72</v>
      </c>
      <c r="AA95">
        <v>214.83</v>
      </c>
      <c r="AB95">
        <v>108.55</v>
      </c>
      <c r="AC95">
        <v>4.2300000000000004</v>
      </c>
      <c r="AD95">
        <v>0</v>
      </c>
      <c r="AE95" t="s">
        <v>984</v>
      </c>
      <c r="AF95">
        <v>0</v>
      </c>
      <c r="AG95">
        <v>0</v>
      </c>
      <c r="AH95">
        <v>0</v>
      </c>
      <c r="AI95">
        <v>0</v>
      </c>
      <c r="AJ95" t="s">
        <v>984</v>
      </c>
      <c r="AK95" t="s">
        <v>1207</v>
      </c>
      <c r="AL95" t="s">
        <v>1207</v>
      </c>
      <c r="AM95" t="s">
        <v>988</v>
      </c>
      <c r="AN95" t="s">
        <v>1186</v>
      </c>
      <c r="AO95">
        <v>0</v>
      </c>
      <c r="AP95">
        <v>0</v>
      </c>
      <c r="AQ95" t="s">
        <v>990</v>
      </c>
      <c r="AR95">
        <v>18</v>
      </c>
      <c r="AS95">
        <v>17</v>
      </c>
      <c r="AT95">
        <v>0</v>
      </c>
      <c r="AU95">
        <v>0</v>
      </c>
      <c r="AV95">
        <v>1</v>
      </c>
      <c r="AW95">
        <v>0</v>
      </c>
      <c r="AX95">
        <v>0</v>
      </c>
      <c r="AY95" t="s">
        <v>1240</v>
      </c>
      <c r="AZ95">
        <v>0</v>
      </c>
      <c r="BA95">
        <v>50</v>
      </c>
      <c r="BB95">
        <v>7.5163888888888888</v>
      </c>
      <c r="BC95">
        <v>7.01</v>
      </c>
      <c r="BD95">
        <v>0</v>
      </c>
      <c r="BS95"/>
    </row>
    <row r="96" spans="1:71" x14ac:dyDescent="0.25">
      <c r="A96" t="s">
        <v>1238</v>
      </c>
      <c r="B96" t="s">
        <v>127</v>
      </c>
      <c r="C96">
        <v>45729</v>
      </c>
      <c r="D96">
        <v>7.514444444444444</v>
      </c>
      <c r="E96">
        <v>0</v>
      </c>
      <c r="F96">
        <v>0</v>
      </c>
      <c r="G96">
        <v>0</v>
      </c>
      <c r="H96">
        <v>0</v>
      </c>
      <c r="I96" t="s">
        <v>153</v>
      </c>
      <c r="J96" s="73">
        <v>0.52060185185185182</v>
      </c>
      <c r="K96" s="73">
        <v>0.83370370370370372</v>
      </c>
      <c r="L96">
        <v>7.24</v>
      </c>
      <c r="M96" t="s">
        <v>983</v>
      </c>
      <c r="N96" t="s">
        <v>10917</v>
      </c>
      <c r="O96" t="s">
        <v>984</v>
      </c>
      <c r="P96" t="s">
        <v>1239</v>
      </c>
      <c r="Q96" t="s">
        <v>10728</v>
      </c>
      <c r="R96">
        <v>45729.520833333336</v>
      </c>
      <c r="S96">
        <v>45729.520601851851</v>
      </c>
      <c r="T96">
        <v>45729.833333333336</v>
      </c>
      <c r="U96">
        <v>45729.833738425928</v>
      </c>
      <c r="V96" t="s">
        <v>984</v>
      </c>
      <c r="W96" t="s">
        <v>986</v>
      </c>
      <c r="X96">
        <v>7.52</v>
      </c>
      <c r="Y96">
        <v>7.5</v>
      </c>
      <c r="Z96">
        <v>153.37</v>
      </c>
      <c r="AA96">
        <v>147.79</v>
      </c>
      <c r="AB96">
        <v>53.24</v>
      </c>
      <c r="AC96">
        <v>3.59</v>
      </c>
      <c r="AD96">
        <v>0</v>
      </c>
      <c r="AE96" t="s">
        <v>984</v>
      </c>
      <c r="AF96">
        <v>0</v>
      </c>
      <c r="AG96">
        <v>0</v>
      </c>
      <c r="AH96">
        <v>0</v>
      </c>
      <c r="AI96">
        <v>0</v>
      </c>
      <c r="AJ96" t="s">
        <v>984</v>
      </c>
      <c r="AK96" t="s">
        <v>1207</v>
      </c>
      <c r="AL96" t="s">
        <v>1207</v>
      </c>
      <c r="AM96" t="s">
        <v>988</v>
      </c>
      <c r="AN96" t="s">
        <v>1186</v>
      </c>
      <c r="AO96">
        <v>0</v>
      </c>
      <c r="AP96">
        <v>0</v>
      </c>
      <c r="AQ96" t="s">
        <v>990</v>
      </c>
      <c r="AR96">
        <v>21</v>
      </c>
      <c r="AS96">
        <v>18</v>
      </c>
      <c r="AT96">
        <v>0</v>
      </c>
      <c r="AU96">
        <v>0</v>
      </c>
      <c r="AV96">
        <v>3</v>
      </c>
      <c r="AW96">
        <v>0</v>
      </c>
      <c r="AX96">
        <v>0</v>
      </c>
      <c r="AY96" t="s">
        <v>1240</v>
      </c>
      <c r="AZ96">
        <v>0</v>
      </c>
      <c r="BA96">
        <v>50</v>
      </c>
      <c r="BB96">
        <v>7.514444444444444</v>
      </c>
      <c r="BC96">
        <v>7.24</v>
      </c>
      <c r="BD96">
        <v>0</v>
      </c>
      <c r="BS96"/>
    </row>
    <row r="97" spans="1:71" x14ac:dyDescent="0.25">
      <c r="A97" t="s">
        <v>1238</v>
      </c>
      <c r="B97" t="s">
        <v>127</v>
      </c>
      <c r="C97">
        <v>45730</v>
      </c>
      <c r="D97">
        <v>9.0122222222222206</v>
      </c>
      <c r="E97">
        <v>0</v>
      </c>
      <c r="F97">
        <v>0</v>
      </c>
      <c r="G97">
        <v>0</v>
      </c>
      <c r="H97">
        <v>0</v>
      </c>
      <c r="I97" t="s">
        <v>153</v>
      </c>
      <c r="J97" s="73">
        <v>0.603912037037037</v>
      </c>
      <c r="K97" s="73">
        <v>9.2592592592592596E-4</v>
      </c>
      <c r="L97">
        <v>8.4700000000000006</v>
      </c>
      <c r="M97" t="s">
        <v>983</v>
      </c>
      <c r="N97" t="s">
        <v>10918</v>
      </c>
      <c r="O97" t="s">
        <v>984</v>
      </c>
      <c r="P97" t="s">
        <v>1239</v>
      </c>
      <c r="Q97" t="s">
        <v>10730</v>
      </c>
      <c r="R97">
        <v>45730.604166666664</v>
      </c>
      <c r="S97">
        <v>45730.603912037041</v>
      </c>
      <c r="T97">
        <v>45730.999305555553</v>
      </c>
      <c r="U97">
        <v>45731.000960648147</v>
      </c>
      <c r="V97" t="s">
        <v>984</v>
      </c>
      <c r="W97" t="s">
        <v>986</v>
      </c>
      <c r="X97">
        <v>9.5299999999999994</v>
      </c>
      <c r="Y97">
        <v>9.48</v>
      </c>
      <c r="Z97">
        <v>245.16</v>
      </c>
      <c r="AA97">
        <v>232.17</v>
      </c>
      <c r="AB97">
        <v>126.02</v>
      </c>
      <c r="AC97">
        <v>6.54</v>
      </c>
      <c r="AD97">
        <v>0</v>
      </c>
      <c r="AE97" t="s">
        <v>984</v>
      </c>
      <c r="AF97">
        <v>0.51611111111111108</v>
      </c>
      <c r="AG97">
        <v>1</v>
      </c>
      <c r="AH97">
        <v>0.5</v>
      </c>
      <c r="AI97">
        <v>6.03</v>
      </c>
      <c r="AJ97" t="s">
        <v>10919</v>
      </c>
      <c r="AK97" t="s">
        <v>1241</v>
      </c>
      <c r="AL97" t="s">
        <v>1241</v>
      </c>
      <c r="AM97" t="s">
        <v>988</v>
      </c>
      <c r="AN97" t="s">
        <v>1186</v>
      </c>
      <c r="AO97">
        <v>0</v>
      </c>
      <c r="AP97">
        <v>0</v>
      </c>
      <c r="AQ97" t="s">
        <v>990</v>
      </c>
      <c r="AR97">
        <v>24</v>
      </c>
      <c r="AS97">
        <v>20</v>
      </c>
      <c r="AT97">
        <v>0</v>
      </c>
      <c r="AU97">
        <v>0</v>
      </c>
      <c r="AV97">
        <v>4</v>
      </c>
      <c r="AW97">
        <v>0</v>
      </c>
      <c r="AX97">
        <v>0</v>
      </c>
      <c r="AY97" t="s">
        <v>1240</v>
      </c>
      <c r="AZ97">
        <v>0.51611111111111108</v>
      </c>
      <c r="BA97">
        <v>50</v>
      </c>
      <c r="BB97">
        <v>9.5283333333333324</v>
      </c>
      <c r="BC97">
        <v>8.4700000000000006</v>
      </c>
      <c r="BD97">
        <v>0</v>
      </c>
      <c r="BS97"/>
    </row>
    <row r="98" spans="1:71" x14ac:dyDescent="0.25">
      <c r="A98" t="s">
        <v>1238</v>
      </c>
      <c r="B98" t="s">
        <v>127</v>
      </c>
      <c r="C98">
        <v>45731</v>
      </c>
      <c r="D98">
        <v>7.520833333333333</v>
      </c>
      <c r="E98">
        <v>4.9768518518518521E-4</v>
      </c>
      <c r="F98">
        <v>0</v>
      </c>
      <c r="G98">
        <v>0</v>
      </c>
      <c r="H98">
        <v>0</v>
      </c>
      <c r="I98" t="s">
        <v>153</v>
      </c>
      <c r="J98" s="73">
        <v>0.52133101851851849</v>
      </c>
      <c r="K98" s="73">
        <v>0.83469907407407407</v>
      </c>
      <c r="L98">
        <v>7.23</v>
      </c>
      <c r="M98" t="s">
        <v>983</v>
      </c>
      <c r="N98" t="s">
        <v>10920</v>
      </c>
      <c r="O98" t="s">
        <v>984</v>
      </c>
      <c r="P98" t="s">
        <v>1239</v>
      </c>
      <c r="Q98" t="s">
        <v>1704</v>
      </c>
      <c r="R98">
        <v>45731.520833333336</v>
      </c>
      <c r="S98">
        <v>45731.521331018521</v>
      </c>
      <c r="T98">
        <v>45731.833333333336</v>
      </c>
      <c r="U98">
        <v>45731.834780092591</v>
      </c>
      <c r="V98" t="s">
        <v>984</v>
      </c>
      <c r="W98" t="s">
        <v>986</v>
      </c>
      <c r="X98">
        <v>7.52</v>
      </c>
      <c r="Y98">
        <v>7.5</v>
      </c>
      <c r="Z98">
        <v>125.05</v>
      </c>
      <c r="AA98">
        <v>117.5</v>
      </c>
      <c r="AB98">
        <v>40.409999999999997</v>
      </c>
      <c r="AC98">
        <v>3.27</v>
      </c>
      <c r="AD98">
        <v>0</v>
      </c>
      <c r="AE98" t="s">
        <v>984</v>
      </c>
      <c r="AF98">
        <v>0</v>
      </c>
      <c r="AG98">
        <v>0</v>
      </c>
      <c r="AH98">
        <v>0</v>
      </c>
      <c r="AI98">
        <v>0</v>
      </c>
      <c r="AJ98" t="s">
        <v>984</v>
      </c>
      <c r="AK98" t="s">
        <v>1241</v>
      </c>
      <c r="AL98" t="s">
        <v>1241</v>
      </c>
      <c r="AM98" t="s">
        <v>988</v>
      </c>
      <c r="AN98" t="s">
        <v>1180</v>
      </c>
      <c r="AO98">
        <v>0</v>
      </c>
      <c r="AP98">
        <v>0</v>
      </c>
      <c r="AQ98" t="s">
        <v>990</v>
      </c>
      <c r="AR98">
        <v>28</v>
      </c>
      <c r="AS98">
        <v>25</v>
      </c>
      <c r="AT98">
        <v>0</v>
      </c>
      <c r="AU98">
        <v>0</v>
      </c>
      <c r="AV98">
        <v>3</v>
      </c>
      <c r="AW98">
        <v>0</v>
      </c>
      <c r="AX98">
        <v>0</v>
      </c>
      <c r="AY98" t="s">
        <v>1240</v>
      </c>
      <c r="AZ98">
        <v>0</v>
      </c>
      <c r="BA98">
        <v>50</v>
      </c>
      <c r="BB98">
        <v>7.520833333333333</v>
      </c>
      <c r="BC98">
        <v>7.23</v>
      </c>
      <c r="BD98">
        <v>0</v>
      </c>
      <c r="BS98"/>
    </row>
    <row r="99" spans="1:71" x14ac:dyDescent="0.25">
      <c r="A99" t="s">
        <v>1238</v>
      </c>
      <c r="B99" t="s">
        <v>127</v>
      </c>
      <c r="C99">
        <v>45732</v>
      </c>
      <c r="D99">
        <v>9.0141666666666662</v>
      </c>
      <c r="E99">
        <v>0</v>
      </c>
      <c r="F99">
        <v>0</v>
      </c>
      <c r="G99">
        <v>0</v>
      </c>
      <c r="H99">
        <v>0</v>
      </c>
      <c r="I99" t="s">
        <v>153</v>
      </c>
      <c r="J99" s="73">
        <v>0.6036111111111111</v>
      </c>
      <c r="K99" s="73">
        <v>7.1759259259259259E-4</v>
      </c>
      <c r="L99">
        <v>8.11</v>
      </c>
      <c r="M99" t="s">
        <v>983</v>
      </c>
      <c r="N99" t="s">
        <v>10921</v>
      </c>
      <c r="O99" t="s">
        <v>984</v>
      </c>
      <c r="P99" t="s">
        <v>1239</v>
      </c>
      <c r="Q99" t="s">
        <v>10922</v>
      </c>
      <c r="R99">
        <v>45732.604166666664</v>
      </c>
      <c r="S99">
        <v>45732.602743055555</v>
      </c>
      <c r="T99">
        <v>45732.999305555553</v>
      </c>
      <c r="U99">
        <v>45733.000763888886</v>
      </c>
      <c r="V99" t="s">
        <v>984</v>
      </c>
      <c r="W99" t="s">
        <v>986</v>
      </c>
      <c r="X99">
        <v>9.5500000000000007</v>
      </c>
      <c r="Y99">
        <v>9.48</v>
      </c>
      <c r="Z99">
        <v>287.23</v>
      </c>
      <c r="AA99">
        <v>274.68</v>
      </c>
      <c r="AB99">
        <v>145.1</v>
      </c>
      <c r="AC99">
        <v>7.63</v>
      </c>
      <c r="AD99">
        <v>0</v>
      </c>
      <c r="AE99" t="s">
        <v>984</v>
      </c>
      <c r="AF99">
        <v>0.5163888888888889</v>
      </c>
      <c r="AG99">
        <v>1</v>
      </c>
      <c r="AH99">
        <v>0.5</v>
      </c>
      <c r="AI99">
        <v>1.32</v>
      </c>
      <c r="AJ99" t="s">
        <v>10923</v>
      </c>
      <c r="AK99" t="s">
        <v>1303</v>
      </c>
      <c r="AL99" t="s">
        <v>1303</v>
      </c>
      <c r="AM99" t="s">
        <v>988</v>
      </c>
      <c r="AN99" t="s">
        <v>1186</v>
      </c>
      <c r="AO99">
        <v>0</v>
      </c>
      <c r="AP99">
        <v>0</v>
      </c>
      <c r="AQ99" t="s">
        <v>990</v>
      </c>
      <c r="AR99">
        <v>21</v>
      </c>
      <c r="AS99">
        <v>21</v>
      </c>
      <c r="AT99">
        <v>0</v>
      </c>
      <c r="AU99">
        <v>0</v>
      </c>
      <c r="AV99">
        <v>0</v>
      </c>
      <c r="AW99">
        <v>0</v>
      </c>
      <c r="AX99">
        <v>0</v>
      </c>
      <c r="AY99" t="s">
        <v>1240</v>
      </c>
      <c r="AZ99">
        <v>0.5163888888888889</v>
      </c>
      <c r="BA99">
        <v>50</v>
      </c>
      <c r="BB99">
        <v>9.530555555555555</v>
      </c>
      <c r="BC99">
        <v>8.11</v>
      </c>
      <c r="BD99">
        <v>0</v>
      </c>
      <c r="BS99"/>
    </row>
    <row r="100" spans="1:71" x14ac:dyDescent="0.25">
      <c r="A100" t="s">
        <v>1697</v>
      </c>
      <c r="B100" t="s">
        <v>127</v>
      </c>
      <c r="C100">
        <v>45727</v>
      </c>
      <c r="D100">
        <v>9.1055555555555561</v>
      </c>
      <c r="E100">
        <v>0</v>
      </c>
      <c r="F100">
        <v>0</v>
      </c>
      <c r="G100">
        <v>0</v>
      </c>
      <c r="H100">
        <v>0</v>
      </c>
      <c r="I100" t="s">
        <v>197</v>
      </c>
      <c r="J100" s="73">
        <v>0.20508101851851851</v>
      </c>
      <c r="K100" s="73">
        <v>0.60590277777777779</v>
      </c>
      <c r="L100">
        <v>7.98</v>
      </c>
      <c r="M100" t="s">
        <v>983</v>
      </c>
      <c r="N100" t="s">
        <v>10924</v>
      </c>
      <c r="O100" t="s">
        <v>984</v>
      </c>
      <c r="P100" t="s">
        <v>1087</v>
      </c>
      <c r="Q100" t="s">
        <v>10876</v>
      </c>
      <c r="R100">
        <v>45727.208333333336</v>
      </c>
      <c r="S100">
        <v>45727.205081018517</v>
      </c>
      <c r="T100">
        <v>45727.604166666664</v>
      </c>
      <c r="U100">
        <v>45727.605925925927</v>
      </c>
      <c r="V100" t="s">
        <v>984</v>
      </c>
      <c r="W100" t="s">
        <v>986</v>
      </c>
      <c r="X100">
        <v>9.6199999999999992</v>
      </c>
      <c r="Y100">
        <v>9.5</v>
      </c>
      <c r="Z100">
        <v>49.12</v>
      </c>
      <c r="AA100">
        <v>48.48</v>
      </c>
      <c r="AB100">
        <v>29.33</v>
      </c>
      <c r="AC100">
        <v>9.0299999999999994</v>
      </c>
      <c r="AD100">
        <v>0</v>
      </c>
      <c r="AE100" t="s">
        <v>984</v>
      </c>
      <c r="AF100">
        <v>0.51416666666666666</v>
      </c>
      <c r="AG100">
        <v>1</v>
      </c>
      <c r="AH100">
        <v>0.5</v>
      </c>
      <c r="AI100">
        <v>1.21</v>
      </c>
      <c r="AJ100" t="s">
        <v>10925</v>
      </c>
      <c r="AK100" t="s">
        <v>1228</v>
      </c>
      <c r="AL100" t="s">
        <v>1228</v>
      </c>
      <c r="AM100" t="s">
        <v>988</v>
      </c>
      <c r="AN100" t="s">
        <v>1197</v>
      </c>
      <c r="AO100">
        <v>0</v>
      </c>
      <c r="AP100">
        <v>0</v>
      </c>
      <c r="AQ100" t="s">
        <v>990</v>
      </c>
      <c r="AR100">
        <v>11</v>
      </c>
      <c r="AS100">
        <v>9</v>
      </c>
      <c r="AT100">
        <v>0</v>
      </c>
      <c r="AU100">
        <v>0</v>
      </c>
      <c r="AV100">
        <v>2</v>
      </c>
      <c r="AW100">
        <v>0</v>
      </c>
      <c r="AX100">
        <v>0</v>
      </c>
      <c r="AY100" t="s">
        <v>1698</v>
      </c>
      <c r="AZ100">
        <v>0.51416666666666666</v>
      </c>
      <c r="BA100">
        <v>50</v>
      </c>
      <c r="BB100">
        <v>9.6197222222222223</v>
      </c>
      <c r="BC100">
        <v>7.98</v>
      </c>
      <c r="BD100">
        <v>0</v>
      </c>
      <c r="BS100"/>
    </row>
    <row r="101" spans="1:71" x14ac:dyDescent="0.25">
      <c r="A101" t="s">
        <v>1697</v>
      </c>
      <c r="B101" t="s">
        <v>127</v>
      </c>
      <c r="C101">
        <v>45728</v>
      </c>
      <c r="D101">
        <v>9.0847222222222221</v>
      </c>
      <c r="E101">
        <v>0</v>
      </c>
      <c r="F101">
        <v>0</v>
      </c>
      <c r="G101">
        <v>0</v>
      </c>
      <c r="H101">
        <v>0</v>
      </c>
      <c r="I101" t="s">
        <v>197</v>
      </c>
      <c r="J101" s="73">
        <v>0.20618055555555556</v>
      </c>
      <c r="K101" s="73">
        <v>0.60563657407407412</v>
      </c>
      <c r="L101">
        <v>6.49</v>
      </c>
      <c r="M101" t="s">
        <v>983</v>
      </c>
      <c r="N101" t="s">
        <v>10926</v>
      </c>
      <c r="O101" t="s">
        <v>984</v>
      </c>
      <c r="P101" t="s">
        <v>1087</v>
      </c>
      <c r="Q101" t="s">
        <v>10726</v>
      </c>
      <c r="R101">
        <v>45728.208333333336</v>
      </c>
      <c r="S101">
        <v>45728.206180555557</v>
      </c>
      <c r="T101">
        <v>45728.604166666664</v>
      </c>
      <c r="U101">
        <v>45728.605682870373</v>
      </c>
      <c r="V101" t="s">
        <v>984</v>
      </c>
      <c r="W101" t="s">
        <v>986</v>
      </c>
      <c r="X101">
        <v>9.59</v>
      </c>
      <c r="Y101">
        <v>9.5</v>
      </c>
      <c r="Z101">
        <v>48.03</v>
      </c>
      <c r="AA101">
        <v>40.39</v>
      </c>
      <c r="AB101">
        <v>27.97</v>
      </c>
      <c r="AC101">
        <v>9.02</v>
      </c>
      <c r="AD101">
        <v>0</v>
      </c>
      <c r="AE101" t="s">
        <v>984</v>
      </c>
      <c r="AF101">
        <v>0.50222222222222224</v>
      </c>
      <c r="AG101">
        <v>1</v>
      </c>
      <c r="AH101">
        <v>0.5</v>
      </c>
      <c r="AI101">
        <v>2.54</v>
      </c>
      <c r="AJ101" t="s">
        <v>10927</v>
      </c>
      <c r="AK101" t="s">
        <v>1228</v>
      </c>
      <c r="AL101" t="s">
        <v>1228</v>
      </c>
      <c r="AM101" t="s">
        <v>988</v>
      </c>
      <c r="AN101" t="s">
        <v>1197</v>
      </c>
      <c r="AO101">
        <v>0</v>
      </c>
      <c r="AP101">
        <v>0</v>
      </c>
      <c r="AQ101" t="s">
        <v>990</v>
      </c>
      <c r="AR101">
        <v>12</v>
      </c>
      <c r="AS101">
        <v>12</v>
      </c>
      <c r="AT101">
        <v>0</v>
      </c>
      <c r="AU101">
        <v>0</v>
      </c>
      <c r="AV101">
        <v>0</v>
      </c>
      <c r="AW101">
        <v>0</v>
      </c>
      <c r="AX101">
        <v>0</v>
      </c>
      <c r="AY101" t="s">
        <v>1698</v>
      </c>
      <c r="AZ101">
        <v>0.50222222222222224</v>
      </c>
      <c r="BA101">
        <v>50</v>
      </c>
      <c r="BB101">
        <v>9.5869444444444447</v>
      </c>
      <c r="BC101">
        <v>6.49</v>
      </c>
      <c r="BD101">
        <v>0</v>
      </c>
      <c r="BS101"/>
    </row>
    <row r="102" spans="1:71" x14ac:dyDescent="0.25">
      <c r="A102" t="s">
        <v>1697</v>
      </c>
      <c r="B102" t="s">
        <v>127</v>
      </c>
      <c r="C102">
        <v>45730</v>
      </c>
      <c r="D102">
        <v>9.0824999999999996</v>
      </c>
      <c r="E102">
        <v>0</v>
      </c>
      <c r="F102">
        <v>0</v>
      </c>
      <c r="G102">
        <v>0</v>
      </c>
      <c r="H102">
        <v>0</v>
      </c>
      <c r="I102" t="s">
        <v>197</v>
      </c>
      <c r="J102" s="73">
        <v>0.60098379629629628</v>
      </c>
      <c r="K102" s="73">
        <v>9.7222222222222219E-4</v>
      </c>
      <c r="L102">
        <v>7.08</v>
      </c>
      <c r="M102" t="s">
        <v>983</v>
      </c>
      <c r="N102" t="s">
        <v>10928</v>
      </c>
      <c r="O102" t="s">
        <v>984</v>
      </c>
      <c r="P102" t="s">
        <v>1015</v>
      </c>
      <c r="Q102" t="s">
        <v>10764</v>
      </c>
      <c r="R102">
        <v>45730.604166666664</v>
      </c>
      <c r="S102">
        <v>45730.600983796299</v>
      </c>
      <c r="T102">
        <v>45730.999305555553</v>
      </c>
      <c r="U102">
        <v>45731.000983796293</v>
      </c>
      <c r="V102" t="s">
        <v>984</v>
      </c>
      <c r="W102" t="s">
        <v>986</v>
      </c>
      <c r="X102">
        <v>9.6</v>
      </c>
      <c r="Y102">
        <v>9.48</v>
      </c>
      <c r="Z102">
        <v>67.8</v>
      </c>
      <c r="AA102">
        <v>56.77</v>
      </c>
      <c r="AB102">
        <v>49.34</v>
      </c>
      <c r="AC102">
        <v>9.84</v>
      </c>
      <c r="AD102">
        <v>0</v>
      </c>
      <c r="AE102" t="s">
        <v>984</v>
      </c>
      <c r="AF102">
        <v>0.51722222222222225</v>
      </c>
      <c r="AG102">
        <v>1</v>
      </c>
      <c r="AH102">
        <v>0.5</v>
      </c>
      <c r="AI102">
        <v>0</v>
      </c>
      <c r="AJ102" t="s">
        <v>10929</v>
      </c>
      <c r="AK102" t="s">
        <v>1228</v>
      </c>
      <c r="AL102" t="s">
        <v>1228</v>
      </c>
      <c r="AM102" t="s">
        <v>988</v>
      </c>
      <c r="AN102" t="s">
        <v>1197</v>
      </c>
      <c r="AO102">
        <v>0</v>
      </c>
      <c r="AP102">
        <v>0</v>
      </c>
      <c r="AQ102" t="s">
        <v>990</v>
      </c>
      <c r="AR102">
        <v>10</v>
      </c>
      <c r="AS102">
        <v>10</v>
      </c>
      <c r="AT102">
        <v>0</v>
      </c>
      <c r="AU102">
        <v>0</v>
      </c>
      <c r="AV102">
        <v>0</v>
      </c>
      <c r="AW102">
        <v>0</v>
      </c>
      <c r="AX102">
        <v>0</v>
      </c>
      <c r="AY102" t="s">
        <v>1698</v>
      </c>
      <c r="AZ102">
        <v>0.51722222222222225</v>
      </c>
      <c r="BA102">
        <v>50</v>
      </c>
      <c r="BB102">
        <v>9.5997222222222227</v>
      </c>
      <c r="BC102">
        <v>7.08</v>
      </c>
      <c r="BD102">
        <v>0</v>
      </c>
      <c r="BS102"/>
    </row>
    <row r="103" spans="1:71" x14ac:dyDescent="0.25">
      <c r="A103" t="s">
        <v>1697</v>
      </c>
      <c r="B103" t="s">
        <v>127</v>
      </c>
      <c r="C103">
        <v>45731</v>
      </c>
      <c r="D103">
        <v>9.0411111111111104</v>
      </c>
      <c r="E103">
        <v>0</v>
      </c>
      <c r="F103">
        <v>0</v>
      </c>
      <c r="G103">
        <v>0</v>
      </c>
      <c r="H103">
        <v>0</v>
      </c>
      <c r="I103" t="s">
        <v>197</v>
      </c>
      <c r="J103" s="73">
        <v>0.60247685185185185</v>
      </c>
      <c r="K103" s="73">
        <v>7.0601851851851847E-4</v>
      </c>
      <c r="L103">
        <v>7.16</v>
      </c>
      <c r="M103" t="s">
        <v>983</v>
      </c>
      <c r="N103" t="s">
        <v>10930</v>
      </c>
      <c r="O103" t="s">
        <v>984</v>
      </c>
      <c r="P103" t="s">
        <v>1254</v>
      </c>
      <c r="Q103" t="s">
        <v>1704</v>
      </c>
      <c r="R103">
        <v>45731.604166666664</v>
      </c>
      <c r="S103">
        <v>45731.602476851855</v>
      </c>
      <c r="T103">
        <v>45731.999305555553</v>
      </c>
      <c r="U103">
        <v>45732.000740740739</v>
      </c>
      <c r="V103" t="s">
        <v>984</v>
      </c>
      <c r="W103" t="s">
        <v>986</v>
      </c>
      <c r="X103">
        <v>9.56</v>
      </c>
      <c r="Y103">
        <v>9.48</v>
      </c>
      <c r="Z103">
        <v>50.21</v>
      </c>
      <c r="AA103">
        <v>43.85</v>
      </c>
      <c r="AB103">
        <v>41.14</v>
      </c>
      <c r="AC103">
        <v>9.4700000000000006</v>
      </c>
      <c r="AD103">
        <v>0</v>
      </c>
      <c r="AE103" t="s">
        <v>984</v>
      </c>
      <c r="AF103">
        <v>0.5163888888888889</v>
      </c>
      <c r="AG103">
        <v>1</v>
      </c>
      <c r="AH103">
        <v>0.5</v>
      </c>
      <c r="AI103">
        <v>0.28000000000000003</v>
      </c>
      <c r="AJ103" t="s">
        <v>10931</v>
      </c>
      <c r="AK103" t="s">
        <v>1228</v>
      </c>
      <c r="AL103" t="s">
        <v>1228</v>
      </c>
      <c r="AM103" t="s">
        <v>988</v>
      </c>
      <c r="AN103" t="s">
        <v>1197</v>
      </c>
      <c r="AO103">
        <v>0</v>
      </c>
      <c r="AP103">
        <v>0</v>
      </c>
      <c r="AQ103" t="s">
        <v>990</v>
      </c>
      <c r="AR103">
        <v>9</v>
      </c>
      <c r="AS103">
        <v>9</v>
      </c>
      <c r="AT103">
        <v>0</v>
      </c>
      <c r="AU103">
        <v>0</v>
      </c>
      <c r="AV103">
        <v>0</v>
      </c>
      <c r="AW103">
        <v>0</v>
      </c>
      <c r="AX103">
        <v>0</v>
      </c>
      <c r="AY103" t="s">
        <v>1698</v>
      </c>
      <c r="AZ103">
        <v>0.5163888888888889</v>
      </c>
      <c r="BA103">
        <v>50</v>
      </c>
      <c r="BB103">
        <v>9.5574999999999992</v>
      </c>
      <c r="BC103">
        <v>7.16</v>
      </c>
      <c r="BD103">
        <v>0</v>
      </c>
      <c r="BS103"/>
    </row>
    <row r="104" spans="1:71" x14ac:dyDescent="0.25">
      <c r="A104" t="s">
        <v>1245</v>
      </c>
      <c r="B104" t="s">
        <v>127</v>
      </c>
      <c r="C104">
        <v>45726</v>
      </c>
      <c r="D104">
        <v>7.6172222222222219</v>
      </c>
      <c r="E104">
        <v>0</v>
      </c>
      <c r="F104">
        <v>0</v>
      </c>
      <c r="G104">
        <v>0</v>
      </c>
      <c r="H104">
        <v>0</v>
      </c>
      <c r="I104" t="s">
        <v>153</v>
      </c>
      <c r="J104" s="73">
        <v>0.20491898148148149</v>
      </c>
      <c r="K104" s="73">
        <v>0.52230324074074075</v>
      </c>
      <c r="L104">
        <v>7.05</v>
      </c>
      <c r="M104" t="s">
        <v>983</v>
      </c>
      <c r="N104" t="s">
        <v>10932</v>
      </c>
      <c r="O104" t="s">
        <v>984</v>
      </c>
      <c r="P104" t="s">
        <v>1246</v>
      </c>
      <c r="Q104" t="s">
        <v>10900</v>
      </c>
      <c r="R104">
        <v>45726.208333333336</v>
      </c>
      <c r="S104">
        <v>45726.204918981479</v>
      </c>
      <c r="T104">
        <v>45726.520833333336</v>
      </c>
      <c r="U104">
        <v>45726.522303240738</v>
      </c>
      <c r="V104" t="s">
        <v>984</v>
      </c>
      <c r="W104" t="s">
        <v>986</v>
      </c>
      <c r="X104">
        <v>7.62</v>
      </c>
      <c r="Y104">
        <v>7.5</v>
      </c>
      <c r="Z104">
        <v>162.93</v>
      </c>
      <c r="AA104">
        <v>155.74</v>
      </c>
      <c r="AB104">
        <v>77.66</v>
      </c>
      <c r="AC104">
        <v>4.83</v>
      </c>
      <c r="AD104">
        <v>0</v>
      </c>
      <c r="AE104" t="s">
        <v>984</v>
      </c>
      <c r="AF104">
        <v>0</v>
      </c>
      <c r="AG104">
        <v>0</v>
      </c>
      <c r="AH104">
        <v>0</v>
      </c>
      <c r="AI104">
        <v>0</v>
      </c>
      <c r="AJ104" t="s">
        <v>984</v>
      </c>
      <c r="AK104" t="s">
        <v>1241</v>
      </c>
      <c r="AL104" t="s">
        <v>1241</v>
      </c>
      <c r="AM104" t="s">
        <v>988</v>
      </c>
      <c r="AN104" t="s">
        <v>1186</v>
      </c>
      <c r="AO104">
        <v>0</v>
      </c>
      <c r="AP104">
        <v>0</v>
      </c>
      <c r="AQ104" t="s">
        <v>990</v>
      </c>
      <c r="AR104">
        <v>23</v>
      </c>
      <c r="AS104">
        <v>19</v>
      </c>
      <c r="AT104">
        <v>0</v>
      </c>
      <c r="AU104">
        <v>0</v>
      </c>
      <c r="AV104">
        <v>4</v>
      </c>
      <c r="AW104">
        <v>0</v>
      </c>
      <c r="AX104">
        <v>0</v>
      </c>
      <c r="AY104" t="s">
        <v>1247</v>
      </c>
      <c r="AZ104">
        <v>0</v>
      </c>
      <c r="BA104">
        <v>50</v>
      </c>
      <c r="BB104">
        <v>7.6172222222222219</v>
      </c>
      <c r="BC104">
        <v>7.05</v>
      </c>
      <c r="BD104">
        <v>0</v>
      </c>
      <c r="BS104"/>
    </row>
    <row r="105" spans="1:71" x14ac:dyDescent="0.25">
      <c r="A105" t="s">
        <v>1245</v>
      </c>
      <c r="B105" t="s">
        <v>127</v>
      </c>
      <c r="C105">
        <v>45727</v>
      </c>
      <c r="D105">
        <v>7.6158333333333328</v>
      </c>
      <c r="E105">
        <v>0</v>
      </c>
      <c r="F105">
        <v>0</v>
      </c>
      <c r="G105">
        <v>0</v>
      </c>
      <c r="H105">
        <v>0</v>
      </c>
      <c r="I105" t="s">
        <v>153</v>
      </c>
      <c r="J105" s="73">
        <v>0.20498842592592592</v>
      </c>
      <c r="K105" s="73">
        <v>0.52231481481481479</v>
      </c>
      <c r="L105">
        <v>7</v>
      </c>
      <c r="M105" t="s">
        <v>983</v>
      </c>
      <c r="N105" t="s">
        <v>10933</v>
      </c>
      <c r="O105" t="s">
        <v>984</v>
      </c>
      <c r="P105" t="s">
        <v>1246</v>
      </c>
      <c r="Q105" t="s">
        <v>10756</v>
      </c>
      <c r="R105">
        <v>45727.208333333336</v>
      </c>
      <c r="S105">
        <v>45727.204988425925</v>
      </c>
      <c r="T105">
        <v>45727.520833333336</v>
      </c>
      <c r="U105">
        <v>45727.522372685184</v>
      </c>
      <c r="V105" t="s">
        <v>984</v>
      </c>
      <c r="W105" t="s">
        <v>986</v>
      </c>
      <c r="X105">
        <v>7.62</v>
      </c>
      <c r="Y105">
        <v>7.5</v>
      </c>
      <c r="Z105">
        <v>227.12</v>
      </c>
      <c r="AA105">
        <v>224.5</v>
      </c>
      <c r="AB105">
        <v>107.45</v>
      </c>
      <c r="AC105">
        <v>4.41</v>
      </c>
      <c r="AD105">
        <v>0</v>
      </c>
      <c r="AE105" t="s">
        <v>984</v>
      </c>
      <c r="AF105">
        <v>0</v>
      </c>
      <c r="AG105">
        <v>0</v>
      </c>
      <c r="AH105">
        <v>0</v>
      </c>
      <c r="AI105">
        <v>0</v>
      </c>
      <c r="AJ105" t="s">
        <v>984</v>
      </c>
      <c r="AK105" t="s">
        <v>1729</v>
      </c>
      <c r="AL105" t="s">
        <v>1729</v>
      </c>
      <c r="AM105" t="s">
        <v>988</v>
      </c>
      <c r="AN105" t="s">
        <v>1186</v>
      </c>
      <c r="AO105">
        <v>0</v>
      </c>
      <c r="AP105">
        <v>0</v>
      </c>
      <c r="AQ105" t="s">
        <v>990</v>
      </c>
      <c r="AR105">
        <v>19</v>
      </c>
      <c r="AS105">
        <v>17</v>
      </c>
      <c r="AT105">
        <v>0</v>
      </c>
      <c r="AU105">
        <v>0</v>
      </c>
      <c r="AV105">
        <v>2</v>
      </c>
      <c r="AW105">
        <v>0</v>
      </c>
      <c r="AX105">
        <v>0</v>
      </c>
      <c r="AY105" t="s">
        <v>1247</v>
      </c>
      <c r="AZ105">
        <v>0</v>
      </c>
      <c r="BA105">
        <v>50</v>
      </c>
      <c r="BB105">
        <v>7.6158333333333328</v>
      </c>
      <c r="BC105">
        <v>7</v>
      </c>
      <c r="BD105">
        <v>0</v>
      </c>
      <c r="BS105"/>
    </row>
    <row r="106" spans="1:71" x14ac:dyDescent="0.25">
      <c r="A106" t="s">
        <v>1245</v>
      </c>
      <c r="B106" t="s">
        <v>127</v>
      </c>
      <c r="C106">
        <v>45728</v>
      </c>
      <c r="D106">
        <v>9.1036111111111104</v>
      </c>
      <c r="E106">
        <v>0</v>
      </c>
      <c r="F106">
        <v>0</v>
      </c>
      <c r="G106">
        <v>0</v>
      </c>
      <c r="H106">
        <v>0</v>
      </c>
      <c r="I106" t="s">
        <v>153</v>
      </c>
      <c r="J106" s="73">
        <v>0.20501157407407408</v>
      </c>
      <c r="K106" s="73">
        <v>0.60516203703703708</v>
      </c>
      <c r="L106">
        <v>8.42</v>
      </c>
      <c r="M106" t="s">
        <v>983</v>
      </c>
      <c r="N106" t="s">
        <v>10934</v>
      </c>
      <c r="O106" t="s">
        <v>984</v>
      </c>
      <c r="P106" t="s">
        <v>1246</v>
      </c>
      <c r="Q106" t="s">
        <v>10726</v>
      </c>
      <c r="R106">
        <v>45728.208333333336</v>
      </c>
      <c r="S106">
        <v>45728.205011574071</v>
      </c>
      <c r="T106">
        <v>45728.604166666664</v>
      </c>
      <c r="U106">
        <v>45728.605763888889</v>
      </c>
      <c r="V106" t="s">
        <v>984</v>
      </c>
      <c r="W106" t="s">
        <v>986</v>
      </c>
      <c r="X106">
        <v>9.6199999999999992</v>
      </c>
      <c r="Y106">
        <v>9.5</v>
      </c>
      <c r="Z106">
        <v>277.17</v>
      </c>
      <c r="AA106">
        <v>259.95</v>
      </c>
      <c r="AB106">
        <v>145.13999999999999</v>
      </c>
      <c r="AC106">
        <v>6.81</v>
      </c>
      <c r="AD106">
        <v>0</v>
      </c>
      <c r="AE106" t="s">
        <v>984</v>
      </c>
      <c r="AF106">
        <v>0.5</v>
      </c>
      <c r="AG106">
        <v>1</v>
      </c>
      <c r="AH106">
        <v>0.5</v>
      </c>
      <c r="AI106">
        <v>0</v>
      </c>
      <c r="AJ106" t="s">
        <v>10935</v>
      </c>
      <c r="AK106" t="s">
        <v>1729</v>
      </c>
      <c r="AL106" t="s">
        <v>1729</v>
      </c>
      <c r="AM106" t="s">
        <v>988</v>
      </c>
      <c r="AN106" t="s">
        <v>1186</v>
      </c>
      <c r="AO106">
        <v>0</v>
      </c>
      <c r="AP106">
        <v>0</v>
      </c>
      <c r="AQ106" t="s">
        <v>990</v>
      </c>
      <c r="AR106">
        <v>23</v>
      </c>
      <c r="AS106">
        <v>20</v>
      </c>
      <c r="AT106">
        <v>0</v>
      </c>
      <c r="AU106">
        <v>0</v>
      </c>
      <c r="AV106">
        <v>3</v>
      </c>
      <c r="AW106">
        <v>0</v>
      </c>
      <c r="AX106">
        <v>0</v>
      </c>
      <c r="AY106" t="s">
        <v>1247</v>
      </c>
      <c r="AZ106">
        <v>0.5</v>
      </c>
      <c r="BA106">
        <v>50</v>
      </c>
      <c r="BB106">
        <v>9.6036111111111104</v>
      </c>
      <c r="BC106">
        <v>8.42</v>
      </c>
      <c r="BD106">
        <v>0</v>
      </c>
      <c r="BS106"/>
    </row>
    <row r="107" spans="1:71" x14ac:dyDescent="0.25">
      <c r="A107" t="s">
        <v>1245</v>
      </c>
      <c r="B107" t="s">
        <v>127</v>
      </c>
      <c r="C107">
        <v>45729</v>
      </c>
      <c r="D107">
        <v>9.0974999999999984</v>
      </c>
      <c r="E107">
        <v>0</v>
      </c>
      <c r="F107">
        <v>0</v>
      </c>
      <c r="G107">
        <v>0</v>
      </c>
      <c r="H107">
        <v>0</v>
      </c>
      <c r="I107" t="s">
        <v>153</v>
      </c>
      <c r="J107" s="73">
        <v>0.20496527777777779</v>
      </c>
      <c r="K107" s="73">
        <v>0.60524305555555558</v>
      </c>
      <c r="L107">
        <v>8.61</v>
      </c>
      <c r="M107" t="s">
        <v>983</v>
      </c>
      <c r="N107" t="s">
        <v>10936</v>
      </c>
      <c r="O107" t="s">
        <v>984</v>
      </c>
      <c r="P107" t="s">
        <v>1246</v>
      </c>
      <c r="Q107" t="s">
        <v>10728</v>
      </c>
      <c r="R107">
        <v>45729.208333333336</v>
      </c>
      <c r="S107">
        <v>45729.204965277779</v>
      </c>
      <c r="T107">
        <v>45729.604166666664</v>
      </c>
      <c r="U107">
        <v>45729.606099537035</v>
      </c>
      <c r="V107" t="s">
        <v>984</v>
      </c>
      <c r="W107" t="s">
        <v>986</v>
      </c>
      <c r="X107">
        <v>9.6300000000000008</v>
      </c>
      <c r="Y107">
        <v>9.5</v>
      </c>
      <c r="Z107">
        <v>216.67</v>
      </c>
      <c r="AA107">
        <v>206.87</v>
      </c>
      <c r="AB107">
        <v>83.19</v>
      </c>
      <c r="AC107">
        <v>6.68</v>
      </c>
      <c r="AD107">
        <v>0</v>
      </c>
      <c r="AE107" t="s">
        <v>984</v>
      </c>
      <c r="AF107">
        <v>0.50916666666666666</v>
      </c>
      <c r="AG107">
        <v>1</v>
      </c>
      <c r="AH107">
        <v>0.5</v>
      </c>
      <c r="AI107">
        <v>0.08</v>
      </c>
      <c r="AJ107" t="s">
        <v>10937</v>
      </c>
      <c r="AK107" t="s">
        <v>1729</v>
      </c>
      <c r="AL107" t="s">
        <v>1729</v>
      </c>
      <c r="AM107" t="s">
        <v>988</v>
      </c>
      <c r="AN107" t="s">
        <v>1186</v>
      </c>
      <c r="AO107">
        <v>0</v>
      </c>
      <c r="AP107">
        <v>0</v>
      </c>
      <c r="AQ107" t="s">
        <v>990</v>
      </c>
      <c r="AR107">
        <v>21</v>
      </c>
      <c r="AS107">
        <v>20</v>
      </c>
      <c r="AT107">
        <v>0</v>
      </c>
      <c r="AU107">
        <v>0</v>
      </c>
      <c r="AV107">
        <v>1</v>
      </c>
      <c r="AW107">
        <v>0</v>
      </c>
      <c r="AX107">
        <v>0</v>
      </c>
      <c r="AY107" t="s">
        <v>1247</v>
      </c>
      <c r="AZ107">
        <v>0.50916666666666666</v>
      </c>
      <c r="BA107">
        <v>50</v>
      </c>
      <c r="BB107">
        <v>9.6066666666666656</v>
      </c>
      <c r="BC107">
        <v>8.61</v>
      </c>
      <c r="BD107">
        <v>0</v>
      </c>
      <c r="BS107"/>
    </row>
    <row r="108" spans="1:71" x14ac:dyDescent="0.25">
      <c r="A108" t="s">
        <v>1245</v>
      </c>
      <c r="B108" t="s">
        <v>127</v>
      </c>
      <c r="C108">
        <v>45732</v>
      </c>
      <c r="D108">
        <v>7.6133333333333333</v>
      </c>
      <c r="E108">
        <v>0</v>
      </c>
      <c r="F108">
        <v>0</v>
      </c>
      <c r="G108">
        <v>0</v>
      </c>
      <c r="H108">
        <v>0</v>
      </c>
      <c r="I108" t="s">
        <v>153</v>
      </c>
      <c r="J108" s="73">
        <v>0.20502314814814815</v>
      </c>
      <c r="K108" s="73">
        <v>0.52224537037037033</v>
      </c>
      <c r="L108">
        <v>6.04</v>
      </c>
      <c r="M108" t="s">
        <v>983</v>
      </c>
      <c r="N108" t="s">
        <v>10938</v>
      </c>
      <c r="O108" t="s">
        <v>984</v>
      </c>
      <c r="P108" t="s">
        <v>1246</v>
      </c>
      <c r="Q108" t="s">
        <v>1706</v>
      </c>
      <c r="R108">
        <v>45732.208333333336</v>
      </c>
      <c r="S108">
        <v>45732.205023148148</v>
      </c>
      <c r="T108">
        <v>45732.520833333336</v>
      </c>
      <c r="U108">
        <v>45732.522280092591</v>
      </c>
      <c r="V108" t="s">
        <v>984</v>
      </c>
      <c r="W108" t="s">
        <v>986</v>
      </c>
      <c r="X108">
        <v>7.61</v>
      </c>
      <c r="Y108">
        <v>7.5</v>
      </c>
      <c r="Z108">
        <v>205.4</v>
      </c>
      <c r="AA108">
        <v>196.59</v>
      </c>
      <c r="AB108">
        <v>101.05</v>
      </c>
      <c r="AC108">
        <v>5.49</v>
      </c>
      <c r="AD108">
        <v>0</v>
      </c>
      <c r="AE108" t="s">
        <v>984</v>
      </c>
      <c r="AF108">
        <v>0</v>
      </c>
      <c r="AG108">
        <v>0</v>
      </c>
      <c r="AH108">
        <v>0</v>
      </c>
      <c r="AI108">
        <v>0</v>
      </c>
      <c r="AJ108" t="s">
        <v>984</v>
      </c>
      <c r="AK108" t="s">
        <v>1241</v>
      </c>
      <c r="AL108" t="s">
        <v>1241</v>
      </c>
      <c r="AM108" t="s">
        <v>988</v>
      </c>
      <c r="AN108" t="s">
        <v>1186</v>
      </c>
      <c r="AO108">
        <v>0</v>
      </c>
      <c r="AP108">
        <v>0</v>
      </c>
      <c r="AQ108" t="s">
        <v>990</v>
      </c>
      <c r="AR108">
        <v>17</v>
      </c>
      <c r="AS108">
        <v>17</v>
      </c>
      <c r="AT108">
        <v>0</v>
      </c>
      <c r="AU108">
        <v>0</v>
      </c>
      <c r="AV108">
        <v>0</v>
      </c>
      <c r="AW108">
        <v>0</v>
      </c>
      <c r="AX108">
        <v>0</v>
      </c>
      <c r="AY108" t="s">
        <v>1247</v>
      </c>
      <c r="AZ108">
        <v>0</v>
      </c>
      <c r="BA108">
        <v>50</v>
      </c>
      <c r="BB108">
        <v>7.6133333333333333</v>
      </c>
      <c r="BC108">
        <v>6.04</v>
      </c>
      <c r="BD108">
        <v>0</v>
      </c>
      <c r="BS108"/>
    </row>
    <row r="109" spans="1:71" x14ac:dyDescent="0.25">
      <c r="A109" t="s">
        <v>1249</v>
      </c>
      <c r="B109" t="s">
        <v>127</v>
      </c>
      <c r="C109">
        <v>45726</v>
      </c>
      <c r="D109">
        <v>9.0616666666666656</v>
      </c>
      <c r="E109">
        <v>0</v>
      </c>
      <c r="F109">
        <v>3.4722222222222222E-5</v>
      </c>
      <c r="G109">
        <v>0</v>
      </c>
      <c r="H109">
        <v>0</v>
      </c>
      <c r="I109" t="s">
        <v>153</v>
      </c>
      <c r="J109" s="73">
        <v>0.20504629629629631</v>
      </c>
      <c r="K109" s="73">
        <v>0.6041319444444444</v>
      </c>
      <c r="L109">
        <v>8.32</v>
      </c>
      <c r="M109" t="s">
        <v>983</v>
      </c>
      <c r="N109" t="s">
        <v>10939</v>
      </c>
      <c r="O109" t="s">
        <v>984</v>
      </c>
      <c r="P109" t="s">
        <v>1250</v>
      </c>
      <c r="Q109" t="s">
        <v>10858</v>
      </c>
      <c r="R109">
        <v>45726.208333333336</v>
      </c>
      <c r="S109">
        <v>45726.205046296294</v>
      </c>
      <c r="T109">
        <v>45726.604166666664</v>
      </c>
      <c r="U109">
        <v>45726.604259259257</v>
      </c>
      <c r="V109" t="s">
        <v>984</v>
      </c>
      <c r="W109" t="s">
        <v>986</v>
      </c>
      <c r="X109">
        <v>9.58</v>
      </c>
      <c r="Y109">
        <v>9.5</v>
      </c>
      <c r="Z109">
        <v>234.24</v>
      </c>
      <c r="AA109">
        <v>227.73</v>
      </c>
      <c r="AB109">
        <v>136.68</v>
      </c>
      <c r="AC109">
        <v>6.46</v>
      </c>
      <c r="AD109">
        <v>0</v>
      </c>
      <c r="AE109" t="s">
        <v>984</v>
      </c>
      <c r="AF109">
        <v>0.5163888888888889</v>
      </c>
      <c r="AG109">
        <v>1</v>
      </c>
      <c r="AH109">
        <v>0.5</v>
      </c>
      <c r="AI109">
        <v>1.35</v>
      </c>
      <c r="AJ109" t="s">
        <v>10940</v>
      </c>
      <c r="AK109" t="s">
        <v>1303</v>
      </c>
      <c r="AL109" t="s">
        <v>1303</v>
      </c>
      <c r="AM109" t="s">
        <v>988</v>
      </c>
      <c r="AN109" t="s">
        <v>1186</v>
      </c>
      <c r="AO109">
        <v>0</v>
      </c>
      <c r="AP109">
        <v>0</v>
      </c>
      <c r="AQ109" t="s">
        <v>990</v>
      </c>
      <c r="AR109">
        <v>20</v>
      </c>
      <c r="AS109">
        <v>16</v>
      </c>
      <c r="AT109">
        <v>0</v>
      </c>
      <c r="AU109">
        <v>0</v>
      </c>
      <c r="AV109">
        <v>4</v>
      </c>
      <c r="AW109">
        <v>0</v>
      </c>
      <c r="AX109">
        <v>0</v>
      </c>
      <c r="AY109" t="s">
        <v>1251</v>
      </c>
      <c r="AZ109">
        <v>0.5163888888888889</v>
      </c>
      <c r="BA109">
        <v>50</v>
      </c>
      <c r="BB109">
        <v>9.5780555555555544</v>
      </c>
      <c r="BC109">
        <v>8.32</v>
      </c>
      <c r="BD109">
        <v>0</v>
      </c>
      <c r="BS109"/>
    </row>
    <row r="110" spans="1:71" x14ac:dyDescent="0.25">
      <c r="A110" t="s">
        <v>1249</v>
      </c>
      <c r="B110" t="s">
        <v>127</v>
      </c>
      <c r="C110">
        <v>45727</v>
      </c>
      <c r="D110">
        <v>9.0788888888888888</v>
      </c>
      <c r="E110">
        <v>0</v>
      </c>
      <c r="F110">
        <v>0</v>
      </c>
      <c r="G110">
        <v>0</v>
      </c>
      <c r="H110">
        <v>0</v>
      </c>
      <c r="I110" t="s">
        <v>153</v>
      </c>
      <c r="J110" s="73">
        <v>0.2050925925925926</v>
      </c>
      <c r="K110" s="73">
        <v>0.60423611111111108</v>
      </c>
      <c r="L110">
        <v>7.76</v>
      </c>
      <c r="M110" t="s">
        <v>983</v>
      </c>
      <c r="N110" t="s">
        <v>10941</v>
      </c>
      <c r="O110" t="s">
        <v>984</v>
      </c>
      <c r="P110" t="s">
        <v>1250</v>
      </c>
      <c r="Q110" t="s">
        <v>10756</v>
      </c>
      <c r="R110">
        <v>45727.208333333336</v>
      </c>
      <c r="S110">
        <v>45727.205092592594</v>
      </c>
      <c r="T110">
        <v>45727.604166666664</v>
      </c>
      <c r="U110">
        <v>45727.604259259257</v>
      </c>
      <c r="V110" t="s">
        <v>984</v>
      </c>
      <c r="W110" t="s">
        <v>986</v>
      </c>
      <c r="X110">
        <v>9.58</v>
      </c>
      <c r="Y110">
        <v>9.5</v>
      </c>
      <c r="Z110">
        <v>199.01</v>
      </c>
      <c r="AA110">
        <v>171.59</v>
      </c>
      <c r="AB110">
        <v>99.49</v>
      </c>
      <c r="AC110">
        <v>6.81</v>
      </c>
      <c r="AD110">
        <v>0</v>
      </c>
      <c r="AE110" t="s">
        <v>984</v>
      </c>
      <c r="AF110">
        <v>0.50055555555555553</v>
      </c>
      <c r="AG110">
        <v>1</v>
      </c>
      <c r="AH110">
        <v>0.5</v>
      </c>
      <c r="AI110">
        <v>3.71</v>
      </c>
      <c r="AJ110" t="s">
        <v>10942</v>
      </c>
      <c r="AK110" t="s">
        <v>1303</v>
      </c>
      <c r="AL110" t="s">
        <v>1303</v>
      </c>
      <c r="AM110" t="s">
        <v>988</v>
      </c>
      <c r="AN110" t="s">
        <v>1186</v>
      </c>
      <c r="AO110">
        <v>0</v>
      </c>
      <c r="AP110">
        <v>0</v>
      </c>
      <c r="AQ110" t="s">
        <v>990</v>
      </c>
      <c r="AR110">
        <v>20</v>
      </c>
      <c r="AS110">
        <v>19</v>
      </c>
      <c r="AT110">
        <v>0</v>
      </c>
      <c r="AU110">
        <v>0</v>
      </c>
      <c r="AV110">
        <v>1</v>
      </c>
      <c r="AW110">
        <v>0</v>
      </c>
      <c r="AX110">
        <v>0</v>
      </c>
      <c r="AY110" t="s">
        <v>1251</v>
      </c>
      <c r="AZ110">
        <v>0.50055555555555553</v>
      </c>
      <c r="BA110">
        <v>50</v>
      </c>
      <c r="BB110">
        <v>9.5794444444444444</v>
      </c>
      <c r="BC110">
        <v>7.76</v>
      </c>
      <c r="BD110">
        <v>0</v>
      </c>
      <c r="BS110"/>
    </row>
    <row r="111" spans="1:71" x14ac:dyDescent="0.25">
      <c r="A111" t="s">
        <v>1249</v>
      </c>
      <c r="B111" t="s">
        <v>127</v>
      </c>
      <c r="C111">
        <v>45730</v>
      </c>
      <c r="D111">
        <v>7.586666666666666</v>
      </c>
      <c r="E111">
        <v>0</v>
      </c>
      <c r="F111">
        <v>0</v>
      </c>
      <c r="G111">
        <v>0</v>
      </c>
      <c r="H111">
        <v>0</v>
      </c>
      <c r="I111" t="s">
        <v>153</v>
      </c>
      <c r="J111" s="73">
        <v>0.20499999999999999</v>
      </c>
      <c r="K111" s="73">
        <v>0.52111111111111108</v>
      </c>
      <c r="L111">
        <v>6.98</v>
      </c>
      <c r="M111" t="s">
        <v>983</v>
      </c>
      <c r="N111" t="s">
        <v>10943</v>
      </c>
      <c r="O111" t="s">
        <v>984</v>
      </c>
      <c r="P111" t="s">
        <v>1250</v>
      </c>
      <c r="Q111" t="s">
        <v>10764</v>
      </c>
      <c r="R111">
        <v>45730.208333333336</v>
      </c>
      <c r="S111">
        <v>45730.205000000002</v>
      </c>
      <c r="T111">
        <v>45730.520833333336</v>
      </c>
      <c r="U111">
        <v>45730.521111111113</v>
      </c>
      <c r="V111" t="s">
        <v>984</v>
      </c>
      <c r="W111" t="s">
        <v>986</v>
      </c>
      <c r="X111">
        <v>7.59</v>
      </c>
      <c r="Y111">
        <v>7.5</v>
      </c>
      <c r="Z111">
        <v>177.65</v>
      </c>
      <c r="AA111">
        <v>165.93</v>
      </c>
      <c r="AB111">
        <v>134.72999999999999</v>
      </c>
      <c r="AC111">
        <v>5.8</v>
      </c>
      <c r="AD111">
        <v>0</v>
      </c>
      <c r="AE111" t="s">
        <v>984</v>
      </c>
      <c r="AF111">
        <v>0</v>
      </c>
      <c r="AG111">
        <v>0</v>
      </c>
      <c r="AH111">
        <v>0</v>
      </c>
      <c r="AI111">
        <v>0</v>
      </c>
      <c r="AJ111" t="s">
        <v>984</v>
      </c>
      <c r="AK111" t="s">
        <v>1303</v>
      </c>
      <c r="AL111" t="s">
        <v>1303</v>
      </c>
      <c r="AM111" t="s">
        <v>988</v>
      </c>
      <c r="AN111" t="s">
        <v>1186</v>
      </c>
      <c r="AO111">
        <v>0</v>
      </c>
      <c r="AP111">
        <v>0</v>
      </c>
      <c r="AQ111" t="s">
        <v>990</v>
      </c>
      <c r="AR111">
        <v>13</v>
      </c>
      <c r="AS111">
        <v>11</v>
      </c>
      <c r="AT111">
        <v>0</v>
      </c>
      <c r="AU111">
        <v>0</v>
      </c>
      <c r="AV111">
        <v>2</v>
      </c>
      <c r="AW111">
        <v>0</v>
      </c>
      <c r="AX111">
        <v>0</v>
      </c>
      <c r="AY111" t="s">
        <v>1251</v>
      </c>
      <c r="AZ111">
        <v>0</v>
      </c>
      <c r="BA111">
        <v>50</v>
      </c>
      <c r="BB111">
        <v>7.586666666666666</v>
      </c>
      <c r="BC111">
        <v>6.98</v>
      </c>
      <c r="BD111">
        <v>0</v>
      </c>
      <c r="BS111"/>
    </row>
    <row r="112" spans="1:71" x14ac:dyDescent="0.25">
      <c r="A112" t="s">
        <v>1249</v>
      </c>
      <c r="B112" t="s">
        <v>127</v>
      </c>
      <c r="C112">
        <v>45731</v>
      </c>
      <c r="D112">
        <v>9.0683333333333316</v>
      </c>
      <c r="E112">
        <v>0</v>
      </c>
      <c r="F112">
        <v>0</v>
      </c>
      <c r="G112">
        <v>0</v>
      </c>
      <c r="H112">
        <v>0</v>
      </c>
      <c r="I112" t="s">
        <v>153</v>
      </c>
      <c r="J112" s="73">
        <v>0.20506944444444444</v>
      </c>
      <c r="K112" s="73">
        <v>0.60444444444444445</v>
      </c>
      <c r="L112">
        <v>8.39</v>
      </c>
      <c r="M112" t="s">
        <v>983</v>
      </c>
      <c r="N112" t="s">
        <v>10944</v>
      </c>
      <c r="O112" t="s">
        <v>984</v>
      </c>
      <c r="P112" t="s">
        <v>1250</v>
      </c>
      <c r="Q112" t="s">
        <v>1710</v>
      </c>
      <c r="R112">
        <v>45731.208333333336</v>
      </c>
      <c r="S112">
        <v>45731.205069444448</v>
      </c>
      <c r="T112">
        <v>45731.604166666664</v>
      </c>
      <c r="U112">
        <v>45731.604513888888</v>
      </c>
      <c r="V112" t="s">
        <v>984</v>
      </c>
      <c r="W112" t="s">
        <v>986</v>
      </c>
      <c r="X112">
        <v>9.59</v>
      </c>
      <c r="Y112">
        <v>9.5</v>
      </c>
      <c r="Z112">
        <v>237.32</v>
      </c>
      <c r="AA112">
        <v>213.45</v>
      </c>
      <c r="AB112">
        <v>111.95</v>
      </c>
      <c r="AC112">
        <v>6.83</v>
      </c>
      <c r="AD112">
        <v>0</v>
      </c>
      <c r="AE112" t="s">
        <v>984</v>
      </c>
      <c r="AF112">
        <v>0.51666666666666672</v>
      </c>
      <c r="AG112">
        <v>1</v>
      </c>
      <c r="AH112">
        <v>0.5</v>
      </c>
      <c r="AI112">
        <v>5.67</v>
      </c>
      <c r="AJ112" t="s">
        <v>10945</v>
      </c>
      <c r="AK112" t="s">
        <v>1303</v>
      </c>
      <c r="AL112" t="s">
        <v>1303</v>
      </c>
      <c r="AM112" t="s">
        <v>988</v>
      </c>
      <c r="AN112" t="s">
        <v>1186</v>
      </c>
      <c r="AO112">
        <v>0</v>
      </c>
      <c r="AP112">
        <v>0</v>
      </c>
      <c r="AQ112" t="s">
        <v>990</v>
      </c>
      <c r="AR112">
        <v>24</v>
      </c>
      <c r="AS112">
        <v>24</v>
      </c>
      <c r="AT112">
        <v>0</v>
      </c>
      <c r="AU112">
        <v>0</v>
      </c>
      <c r="AV112">
        <v>0</v>
      </c>
      <c r="AW112">
        <v>0</v>
      </c>
      <c r="AX112">
        <v>0</v>
      </c>
      <c r="AY112" t="s">
        <v>1251</v>
      </c>
      <c r="AZ112">
        <v>0.51666666666666672</v>
      </c>
      <c r="BA112">
        <v>50</v>
      </c>
      <c r="BB112">
        <v>9.5849999999999991</v>
      </c>
      <c r="BC112">
        <v>8.39</v>
      </c>
      <c r="BD112">
        <v>0</v>
      </c>
      <c r="BS112"/>
    </row>
    <row r="113" spans="1:71" x14ac:dyDescent="0.25">
      <c r="A113" t="s">
        <v>1249</v>
      </c>
      <c r="B113" t="s">
        <v>127</v>
      </c>
      <c r="C113">
        <v>45732</v>
      </c>
      <c r="D113">
        <v>7.5794444444444444</v>
      </c>
      <c r="E113">
        <v>0</v>
      </c>
      <c r="F113">
        <v>5.7870370370370373E-5</v>
      </c>
      <c r="G113">
        <v>0</v>
      </c>
      <c r="H113">
        <v>0</v>
      </c>
      <c r="I113" t="s">
        <v>153</v>
      </c>
      <c r="J113" s="73">
        <v>0.20496527777777779</v>
      </c>
      <c r="K113" s="73">
        <v>0.52077546296296295</v>
      </c>
      <c r="L113">
        <v>4.91</v>
      </c>
      <c r="M113" t="s">
        <v>983</v>
      </c>
      <c r="N113" t="s">
        <v>10946</v>
      </c>
      <c r="O113" t="s">
        <v>984</v>
      </c>
      <c r="P113" t="s">
        <v>1250</v>
      </c>
      <c r="Q113" t="s">
        <v>1705</v>
      </c>
      <c r="R113">
        <v>45732.208333333336</v>
      </c>
      <c r="S113">
        <v>45732.204965277779</v>
      </c>
      <c r="T113">
        <v>45732.520833333336</v>
      </c>
      <c r="U113">
        <v>45732.520856481482</v>
      </c>
      <c r="V113" t="s">
        <v>984</v>
      </c>
      <c r="W113" t="s">
        <v>986</v>
      </c>
      <c r="X113">
        <v>7.58</v>
      </c>
      <c r="Y113">
        <v>7.5</v>
      </c>
      <c r="Z113">
        <v>104.13</v>
      </c>
      <c r="AA113">
        <v>95.97</v>
      </c>
      <c r="AB113">
        <v>47.68</v>
      </c>
      <c r="AC113">
        <v>5.08</v>
      </c>
      <c r="AD113">
        <v>0</v>
      </c>
      <c r="AE113" t="s">
        <v>984</v>
      </c>
      <c r="AF113">
        <v>0</v>
      </c>
      <c r="AG113">
        <v>0</v>
      </c>
      <c r="AH113">
        <v>0</v>
      </c>
      <c r="AI113">
        <v>0</v>
      </c>
      <c r="AJ113" t="s">
        <v>984</v>
      </c>
      <c r="AK113" t="s">
        <v>1729</v>
      </c>
      <c r="AL113" t="s">
        <v>1729</v>
      </c>
      <c r="AM113" t="s">
        <v>988</v>
      </c>
      <c r="AN113" t="s">
        <v>1183</v>
      </c>
      <c r="AO113">
        <v>0</v>
      </c>
      <c r="AP113">
        <v>0</v>
      </c>
      <c r="AQ113" t="s">
        <v>990</v>
      </c>
      <c r="AR113">
        <v>17</v>
      </c>
      <c r="AS113">
        <v>14</v>
      </c>
      <c r="AT113">
        <v>0</v>
      </c>
      <c r="AU113">
        <v>0</v>
      </c>
      <c r="AV113">
        <v>3</v>
      </c>
      <c r="AW113">
        <v>0</v>
      </c>
      <c r="AX113">
        <v>0</v>
      </c>
      <c r="AY113" t="s">
        <v>1251</v>
      </c>
      <c r="AZ113">
        <v>0</v>
      </c>
      <c r="BA113">
        <v>50</v>
      </c>
      <c r="BB113">
        <v>7.5794444444444444</v>
      </c>
      <c r="BC113">
        <v>4.91</v>
      </c>
      <c r="BD113">
        <v>0</v>
      </c>
      <c r="BS113"/>
    </row>
    <row r="114" spans="1:71" x14ac:dyDescent="0.25">
      <c r="A114" t="s">
        <v>315</v>
      </c>
      <c r="B114" t="s">
        <v>127</v>
      </c>
      <c r="C114">
        <v>45729</v>
      </c>
      <c r="D114">
        <v>9.0841666666666647</v>
      </c>
      <c r="E114">
        <v>0</v>
      </c>
      <c r="F114">
        <v>0</v>
      </c>
      <c r="G114">
        <v>0</v>
      </c>
      <c r="H114">
        <v>0</v>
      </c>
      <c r="I114" t="s">
        <v>197</v>
      </c>
      <c r="J114" s="73">
        <v>0.20643518518518519</v>
      </c>
      <c r="K114" s="73">
        <v>0.60578703703703707</v>
      </c>
      <c r="L114">
        <v>7.74</v>
      </c>
      <c r="M114" t="s">
        <v>983</v>
      </c>
      <c r="N114" t="s">
        <v>10947</v>
      </c>
      <c r="O114" t="s">
        <v>984</v>
      </c>
      <c r="P114" t="s">
        <v>1087</v>
      </c>
      <c r="Q114" t="s">
        <v>10948</v>
      </c>
      <c r="R114">
        <v>45729.208333333336</v>
      </c>
      <c r="S114">
        <v>45729.206435185188</v>
      </c>
      <c r="T114">
        <v>45729.604166666664</v>
      </c>
      <c r="U114">
        <v>45729.605983796297</v>
      </c>
      <c r="V114" t="s">
        <v>984</v>
      </c>
      <c r="W114" t="s">
        <v>986</v>
      </c>
      <c r="X114">
        <v>9.59</v>
      </c>
      <c r="Y114">
        <v>9.5</v>
      </c>
      <c r="Z114">
        <v>45.38</v>
      </c>
      <c r="AA114">
        <v>39.450000000000003</v>
      </c>
      <c r="AB114">
        <v>29.55</v>
      </c>
      <c r="AC114">
        <v>9.15</v>
      </c>
      <c r="AD114">
        <v>0</v>
      </c>
      <c r="AE114" t="s">
        <v>984</v>
      </c>
      <c r="AF114">
        <v>0.50027777777777782</v>
      </c>
      <c r="AG114">
        <v>1</v>
      </c>
      <c r="AH114">
        <v>0.5</v>
      </c>
      <c r="AI114">
        <v>0</v>
      </c>
      <c r="AJ114" t="s">
        <v>10949</v>
      </c>
      <c r="AK114" t="s">
        <v>1228</v>
      </c>
      <c r="AL114" t="s">
        <v>1228</v>
      </c>
      <c r="AM114" t="s">
        <v>988</v>
      </c>
      <c r="AN114" t="s">
        <v>1197</v>
      </c>
      <c r="AO114">
        <v>0</v>
      </c>
      <c r="AP114">
        <v>0</v>
      </c>
      <c r="AQ114" t="s">
        <v>990</v>
      </c>
      <c r="AR114">
        <v>9</v>
      </c>
      <c r="AS114">
        <v>8</v>
      </c>
      <c r="AT114">
        <v>0</v>
      </c>
      <c r="AU114">
        <v>0</v>
      </c>
      <c r="AV114">
        <v>1</v>
      </c>
      <c r="AW114">
        <v>0</v>
      </c>
      <c r="AX114">
        <v>0</v>
      </c>
      <c r="AY114" t="s">
        <v>1060</v>
      </c>
      <c r="AZ114">
        <v>0.50027777777777782</v>
      </c>
      <c r="BA114">
        <v>50</v>
      </c>
      <c r="BB114">
        <v>9.5844444444444434</v>
      </c>
      <c r="BC114">
        <v>7.74</v>
      </c>
      <c r="BD114">
        <v>0</v>
      </c>
      <c r="BS114"/>
    </row>
    <row r="115" spans="1:71" x14ac:dyDescent="0.25">
      <c r="A115" t="s">
        <v>315</v>
      </c>
      <c r="B115" t="s">
        <v>127</v>
      </c>
      <c r="C115">
        <v>45730</v>
      </c>
      <c r="D115">
        <v>9.5563888888888879</v>
      </c>
      <c r="E115">
        <v>0</v>
      </c>
      <c r="F115">
        <v>0</v>
      </c>
      <c r="G115">
        <v>0</v>
      </c>
      <c r="H115">
        <v>0</v>
      </c>
      <c r="I115" t="s">
        <v>197</v>
      </c>
      <c r="J115" s="73">
        <v>0.20747685185185186</v>
      </c>
      <c r="K115" s="73">
        <v>0.6056597222222222</v>
      </c>
      <c r="L115">
        <v>8.69</v>
      </c>
      <c r="M115" t="s">
        <v>983</v>
      </c>
      <c r="N115" t="s">
        <v>10950</v>
      </c>
      <c r="O115" t="s">
        <v>984</v>
      </c>
      <c r="P115" t="s">
        <v>1061</v>
      </c>
      <c r="Q115" t="s">
        <v>10730</v>
      </c>
      <c r="R115">
        <v>45730.208333333336</v>
      </c>
      <c r="S115">
        <v>45730.207476851851</v>
      </c>
      <c r="T115">
        <v>45730.604166666664</v>
      </c>
      <c r="U115">
        <v>45730.605856481481</v>
      </c>
      <c r="V115" t="s">
        <v>984</v>
      </c>
      <c r="W115" t="s">
        <v>986</v>
      </c>
      <c r="X115">
        <v>9.56</v>
      </c>
      <c r="Y115">
        <v>9.5</v>
      </c>
      <c r="Z115">
        <v>153.84</v>
      </c>
      <c r="AA115">
        <v>147.49</v>
      </c>
      <c r="AB115">
        <v>62.94</v>
      </c>
      <c r="AC115">
        <v>5.67</v>
      </c>
      <c r="AD115">
        <v>0</v>
      </c>
      <c r="AE115" t="s">
        <v>10951</v>
      </c>
      <c r="AF115">
        <v>0</v>
      </c>
      <c r="AG115">
        <v>1</v>
      </c>
      <c r="AH115">
        <v>0.5</v>
      </c>
      <c r="AI115">
        <v>0</v>
      </c>
      <c r="AJ115" t="s">
        <v>10952</v>
      </c>
      <c r="AK115" t="s">
        <v>1066</v>
      </c>
      <c r="AL115" t="s">
        <v>1066</v>
      </c>
      <c r="AM115" t="s">
        <v>988</v>
      </c>
      <c r="AN115" t="s">
        <v>1193</v>
      </c>
      <c r="AO115">
        <v>0</v>
      </c>
      <c r="AP115">
        <v>0</v>
      </c>
      <c r="AQ115" t="s">
        <v>990</v>
      </c>
      <c r="AR115">
        <v>15</v>
      </c>
      <c r="AS115">
        <v>12</v>
      </c>
      <c r="AT115">
        <v>0</v>
      </c>
      <c r="AU115">
        <v>0</v>
      </c>
      <c r="AV115">
        <v>3</v>
      </c>
      <c r="AW115">
        <v>0</v>
      </c>
      <c r="AX115">
        <v>0</v>
      </c>
      <c r="AY115" t="s">
        <v>1060</v>
      </c>
      <c r="AZ115">
        <v>0</v>
      </c>
      <c r="BA115">
        <v>50</v>
      </c>
      <c r="BB115">
        <v>9.5563888888888879</v>
      </c>
      <c r="BC115">
        <v>8.69</v>
      </c>
      <c r="BD115">
        <v>0</v>
      </c>
      <c r="BS115"/>
    </row>
    <row r="116" spans="1:71" x14ac:dyDescent="0.25">
      <c r="A116" t="s">
        <v>315</v>
      </c>
      <c r="B116" t="s">
        <v>127</v>
      </c>
      <c r="C116">
        <v>45731</v>
      </c>
      <c r="D116">
        <v>9.0291666666666668</v>
      </c>
      <c r="E116">
        <v>0</v>
      </c>
      <c r="F116">
        <v>0</v>
      </c>
      <c r="G116">
        <v>0</v>
      </c>
      <c r="H116">
        <v>0</v>
      </c>
      <c r="I116" t="s">
        <v>197</v>
      </c>
      <c r="J116" s="73">
        <v>0.2079050925925926</v>
      </c>
      <c r="K116" s="73">
        <v>0.60563657407407412</v>
      </c>
      <c r="L116">
        <v>5.32</v>
      </c>
      <c r="M116" t="s">
        <v>983</v>
      </c>
      <c r="N116" t="s">
        <v>10953</v>
      </c>
      <c r="O116" t="s">
        <v>984</v>
      </c>
      <c r="P116" t="s">
        <v>1224</v>
      </c>
      <c r="Q116" t="s">
        <v>1713</v>
      </c>
      <c r="R116">
        <v>45731.208333333336</v>
      </c>
      <c r="S116">
        <v>45731.207905092589</v>
      </c>
      <c r="T116">
        <v>45731.604166666664</v>
      </c>
      <c r="U116">
        <v>45731.60564814815</v>
      </c>
      <c r="V116" t="s">
        <v>984</v>
      </c>
      <c r="W116" t="s">
        <v>986</v>
      </c>
      <c r="X116">
        <v>9.5500000000000007</v>
      </c>
      <c r="Y116">
        <v>9.5</v>
      </c>
      <c r="Z116">
        <v>36.630000000000003</v>
      </c>
      <c r="AA116">
        <v>28.71</v>
      </c>
      <c r="AB116">
        <v>29.98</v>
      </c>
      <c r="AC116">
        <v>10.25</v>
      </c>
      <c r="AD116">
        <v>0</v>
      </c>
      <c r="AE116" t="s">
        <v>984</v>
      </c>
      <c r="AF116">
        <v>0.5163888888888889</v>
      </c>
      <c r="AG116">
        <v>1</v>
      </c>
      <c r="AH116">
        <v>0.5</v>
      </c>
      <c r="AI116">
        <v>2.77</v>
      </c>
      <c r="AJ116" t="s">
        <v>10954</v>
      </c>
      <c r="AK116" t="s">
        <v>1228</v>
      </c>
      <c r="AL116" t="s">
        <v>1228</v>
      </c>
      <c r="AM116" t="s">
        <v>988</v>
      </c>
      <c r="AN116" t="s">
        <v>1197</v>
      </c>
      <c r="AO116">
        <v>0</v>
      </c>
      <c r="AP116">
        <v>0</v>
      </c>
      <c r="AQ116" t="s">
        <v>990</v>
      </c>
      <c r="AR116">
        <v>6</v>
      </c>
      <c r="AS116">
        <v>6</v>
      </c>
      <c r="AT116">
        <v>0</v>
      </c>
      <c r="AU116">
        <v>0</v>
      </c>
      <c r="AV116">
        <v>0</v>
      </c>
      <c r="AW116">
        <v>0</v>
      </c>
      <c r="AX116">
        <v>0</v>
      </c>
      <c r="AY116" t="s">
        <v>1060</v>
      </c>
      <c r="AZ116">
        <v>0.5163888888888889</v>
      </c>
      <c r="BA116">
        <v>50</v>
      </c>
      <c r="BB116">
        <v>9.5455555555555556</v>
      </c>
      <c r="BC116">
        <v>5.32</v>
      </c>
      <c r="BD116">
        <v>0</v>
      </c>
      <c r="BS116"/>
    </row>
    <row r="117" spans="1:71" x14ac:dyDescent="0.25">
      <c r="A117" t="s">
        <v>315</v>
      </c>
      <c r="B117" t="s">
        <v>127</v>
      </c>
      <c r="C117">
        <v>45732</v>
      </c>
      <c r="D117">
        <v>8.9830555555555556</v>
      </c>
      <c r="E117">
        <v>2.0254629629629629E-3</v>
      </c>
      <c r="F117">
        <v>0</v>
      </c>
      <c r="G117">
        <v>50</v>
      </c>
      <c r="H117">
        <v>0</v>
      </c>
      <c r="I117" t="s">
        <v>197</v>
      </c>
      <c r="J117" s="73">
        <v>0.21035879629629631</v>
      </c>
      <c r="K117" s="73">
        <v>0.60556712962962966</v>
      </c>
      <c r="L117">
        <v>7.97</v>
      </c>
      <c r="M117" t="s">
        <v>983</v>
      </c>
      <c r="N117" t="s">
        <v>10955</v>
      </c>
      <c r="O117" t="s">
        <v>984</v>
      </c>
      <c r="P117" t="s">
        <v>1296</v>
      </c>
      <c r="Q117" t="s">
        <v>1706</v>
      </c>
      <c r="R117">
        <v>45732.208333333336</v>
      </c>
      <c r="S117">
        <v>45732.210358796299</v>
      </c>
      <c r="T117">
        <v>45732.604166666664</v>
      </c>
      <c r="U117">
        <v>45732.605624999997</v>
      </c>
      <c r="V117" t="s">
        <v>984</v>
      </c>
      <c r="W117" t="s">
        <v>986</v>
      </c>
      <c r="X117">
        <v>9.49</v>
      </c>
      <c r="Y117">
        <v>9.5</v>
      </c>
      <c r="Z117">
        <v>142.38</v>
      </c>
      <c r="AA117">
        <v>132.72</v>
      </c>
      <c r="AB117">
        <v>84.26</v>
      </c>
      <c r="AC117">
        <v>7.19</v>
      </c>
      <c r="AD117">
        <v>0</v>
      </c>
      <c r="AE117" t="s">
        <v>984</v>
      </c>
      <c r="AF117">
        <v>0.50194444444444442</v>
      </c>
      <c r="AG117">
        <v>1</v>
      </c>
      <c r="AH117">
        <v>0.5</v>
      </c>
      <c r="AI117">
        <v>0.35</v>
      </c>
      <c r="AJ117" t="s">
        <v>10956</v>
      </c>
      <c r="AK117" t="s">
        <v>1182</v>
      </c>
      <c r="AL117" t="s">
        <v>1182</v>
      </c>
      <c r="AM117" t="s">
        <v>988</v>
      </c>
      <c r="AN117" t="s">
        <v>1199</v>
      </c>
      <c r="AO117">
        <v>0</v>
      </c>
      <c r="AP117">
        <v>0</v>
      </c>
      <c r="AQ117" t="s">
        <v>990</v>
      </c>
      <c r="AR117">
        <v>22</v>
      </c>
      <c r="AS117">
        <v>21</v>
      </c>
      <c r="AT117">
        <v>0</v>
      </c>
      <c r="AU117">
        <v>0</v>
      </c>
      <c r="AV117">
        <v>1</v>
      </c>
      <c r="AW117">
        <v>0</v>
      </c>
      <c r="AX117">
        <v>0</v>
      </c>
      <c r="AY117" t="s">
        <v>1060</v>
      </c>
      <c r="AZ117">
        <v>0.50194444444444442</v>
      </c>
      <c r="BA117">
        <v>50</v>
      </c>
      <c r="BB117">
        <v>9.4849999999999994</v>
      </c>
      <c r="BC117">
        <v>7.97</v>
      </c>
      <c r="BD117">
        <v>50</v>
      </c>
      <c r="BS117"/>
    </row>
    <row r="118" spans="1:71" x14ac:dyDescent="0.25">
      <c r="A118" t="s">
        <v>1252</v>
      </c>
      <c r="B118" t="s">
        <v>127</v>
      </c>
      <c r="C118">
        <v>45726</v>
      </c>
      <c r="D118">
        <v>7.5469444444444438</v>
      </c>
      <c r="E118">
        <v>0</v>
      </c>
      <c r="F118">
        <v>0</v>
      </c>
      <c r="G118">
        <v>0</v>
      </c>
      <c r="H118">
        <v>0</v>
      </c>
      <c r="I118" t="s">
        <v>197</v>
      </c>
      <c r="J118" s="73">
        <v>0.20776620370370372</v>
      </c>
      <c r="K118" s="73">
        <v>0.52222222222222225</v>
      </c>
      <c r="L118">
        <v>6.69</v>
      </c>
      <c r="M118" t="s">
        <v>983</v>
      </c>
      <c r="N118" t="s">
        <v>10957</v>
      </c>
      <c r="O118" t="s">
        <v>984</v>
      </c>
      <c r="P118" t="s">
        <v>1130</v>
      </c>
      <c r="Q118" t="s">
        <v>10958</v>
      </c>
      <c r="R118">
        <v>45726.208333333336</v>
      </c>
      <c r="S118">
        <v>45726.207766203705</v>
      </c>
      <c r="T118">
        <v>45726.520833333336</v>
      </c>
      <c r="U118">
        <v>45726.522314814814</v>
      </c>
      <c r="V118" t="s">
        <v>984</v>
      </c>
      <c r="W118" t="s">
        <v>986</v>
      </c>
      <c r="X118">
        <v>7.55</v>
      </c>
      <c r="Y118">
        <v>7.5</v>
      </c>
      <c r="Z118">
        <v>81.069999999999993</v>
      </c>
      <c r="AA118">
        <v>77.05</v>
      </c>
      <c r="AB118">
        <v>32.01</v>
      </c>
      <c r="AC118">
        <v>4.72</v>
      </c>
      <c r="AD118">
        <v>0</v>
      </c>
      <c r="AE118" t="s">
        <v>984</v>
      </c>
      <c r="AF118">
        <v>0</v>
      </c>
      <c r="AG118">
        <v>0</v>
      </c>
      <c r="AH118">
        <v>0</v>
      </c>
      <c r="AI118">
        <v>0</v>
      </c>
      <c r="AJ118" t="s">
        <v>984</v>
      </c>
      <c r="AK118" t="s">
        <v>1071</v>
      </c>
      <c r="AL118" t="s">
        <v>1071</v>
      </c>
      <c r="AM118" t="s">
        <v>988</v>
      </c>
      <c r="AN118" t="s">
        <v>1183</v>
      </c>
      <c r="AO118">
        <v>0</v>
      </c>
      <c r="AP118">
        <v>0</v>
      </c>
      <c r="AQ118" t="s">
        <v>990</v>
      </c>
      <c r="AR118">
        <v>17</v>
      </c>
      <c r="AS118">
        <v>14</v>
      </c>
      <c r="AT118">
        <v>0</v>
      </c>
      <c r="AU118">
        <v>0</v>
      </c>
      <c r="AV118">
        <v>3</v>
      </c>
      <c r="AW118">
        <v>0</v>
      </c>
      <c r="AX118">
        <v>0</v>
      </c>
      <c r="AY118" t="s">
        <v>1253</v>
      </c>
      <c r="AZ118">
        <v>0</v>
      </c>
      <c r="BA118">
        <v>50</v>
      </c>
      <c r="BB118">
        <v>7.5469444444444438</v>
      </c>
      <c r="BC118">
        <v>6.69</v>
      </c>
      <c r="BD118">
        <v>0</v>
      </c>
      <c r="BS118"/>
    </row>
    <row r="119" spans="1:71" x14ac:dyDescent="0.25">
      <c r="A119" t="s">
        <v>1252</v>
      </c>
      <c r="B119" t="s">
        <v>127</v>
      </c>
      <c r="C119">
        <v>45727</v>
      </c>
      <c r="D119">
        <v>7.4511111111111106</v>
      </c>
      <c r="E119">
        <v>3.4837962962962965E-3</v>
      </c>
      <c r="F119">
        <v>0</v>
      </c>
      <c r="G119">
        <v>50</v>
      </c>
      <c r="H119">
        <v>0</v>
      </c>
      <c r="I119" t="s">
        <v>197</v>
      </c>
      <c r="J119" s="73">
        <v>0.21181712962962962</v>
      </c>
      <c r="K119" s="73">
        <v>0.52228009259259256</v>
      </c>
      <c r="L119">
        <v>6.3</v>
      </c>
      <c r="M119" t="s">
        <v>983</v>
      </c>
      <c r="N119" t="s">
        <v>10959</v>
      </c>
      <c r="O119" t="s">
        <v>984</v>
      </c>
      <c r="P119" t="s">
        <v>1130</v>
      </c>
      <c r="Q119" t="s">
        <v>10756</v>
      </c>
      <c r="R119">
        <v>45727.208333333336</v>
      </c>
      <c r="S119">
        <v>45727.208101851851</v>
      </c>
      <c r="T119">
        <v>45727.520833333336</v>
      </c>
      <c r="U119">
        <v>45727.522361111114</v>
      </c>
      <c r="V119" t="s">
        <v>984</v>
      </c>
      <c r="W119" t="s">
        <v>986</v>
      </c>
      <c r="X119">
        <v>7.54</v>
      </c>
      <c r="Y119">
        <v>7.5</v>
      </c>
      <c r="Z119">
        <v>104.45</v>
      </c>
      <c r="AA119">
        <v>87.59</v>
      </c>
      <c r="AB119">
        <v>51.25</v>
      </c>
      <c r="AC119">
        <v>4.3899999999999997</v>
      </c>
      <c r="AD119">
        <v>0</v>
      </c>
      <c r="AE119" t="s">
        <v>984</v>
      </c>
      <c r="AF119">
        <v>0</v>
      </c>
      <c r="AG119">
        <v>0</v>
      </c>
      <c r="AH119">
        <v>0</v>
      </c>
      <c r="AI119">
        <v>0</v>
      </c>
      <c r="AJ119" t="s">
        <v>984</v>
      </c>
      <c r="AK119" t="s">
        <v>1135</v>
      </c>
      <c r="AL119" t="s">
        <v>1135</v>
      </c>
      <c r="AM119" t="s">
        <v>988</v>
      </c>
      <c r="AN119" t="s">
        <v>1183</v>
      </c>
      <c r="AO119">
        <v>0</v>
      </c>
      <c r="AP119">
        <v>0</v>
      </c>
      <c r="AQ119" t="s">
        <v>990</v>
      </c>
      <c r="AR119">
        <v>21</v>
      </c>
      <c r="AS119">
        <v>18</v>
      </c>
      <c r="AT119">
        <v>0</v>
      </c>
      <c r="AU119">
        <v>0</v>
      </c>
      <c r="AV119">
        <v>3</v>
      </c>
      <c r="AW119">
        <v>0</v>
      </c>
      <c r="AX119">
        <v>0</v>
      </c>
      <c r="AY119" t="s">
        <v>1253</v>
      </c>
      <c r="AZ119">
        <v>0</v>
      </c>
      <c r="BA119">
        <v>50</v>
      </c>
      <c r="BB119">
        <v>7.4511111111111106</v>
      </c>
      <c r="BC119">
        <v>6.3</v>
      </c>
      <c r="BD119">
        <v>50</v>
      </c>
      <c r="BS119"/>
    </row>
    <row r="120" spans="1:71" x14ac:dyDescent="0.25">
      <c r="A120" t="s">
        <v>1252</v>
      </c>
      <c r="B120" t="s">
        <v>127</v>
      </c>
      <c r="C120">
        <v>45728</v>
      </c>
      <c r="D120">
        <v>1.5097222222222222</v>
      </c>
      <c r="E120">
        <v>0</v>
      </c>
      <c r="F120">
        <v>0</v>
      </c>
      <c r="G120">
        <v>0</v>
      </c>
      <c r="H120">
        <v>0</v>
      </c>
      <c r="I120" t="s">
        <v>197</v>
      </c>
      <c r="J120" s="73">
        <v>0.54526620370370371</v>
      </c>
      <c r="K120" s="73">
        <v>0.60817129629629629</v>
      </c>
      <c r="L120">
        <v>1.39</v>
      </c>
      <c r="M120" t="s">
        <v>983</v>
      </c>
      <c r="N120" t="s">
        <v>10961</v>
      </c>
      <c r="O120" t="s">
        <v>984</v>
      </c>
      <c r="P120" t="s">
        <v>984</v>
      </c>
      <c r="Q120" t="s">
        <v>10962</v>
      </c>
      <c r="R120">
        <v>45728.545138888891</v>
      </c>
      <c r="S120">
        <v>45728.545266203706</v>
      </c>
      <c r="T120">
        <v>45728.604166666664</v>
      </c>
      <c r="U120">
        <v>45728.608472222222</v>
      </c>
      <c r="V120" t="s">
        <v>984</v>
      </c>
      <c r="W120" t="s">
        <v>986</v>
      </c>
      <c r="X120">
        <v>1.52</v>
      </c>
      <c r="Y120">
        <v>1.42</v>
      </c>
      <c r="Z120">
        <v>16.43</v>
      </c>
      <c r="AA120">
        <v>15.75</v>
      </c>
      <c r="AB120">
        <v>5.94</v>
      </c>
      <c r="AC120">
        <v>0.77</v>
      </c>
      <c r="AD120">
        <v>0</v>
      </c>
      <c r="AE120" t="s">
        <v>984</v>
      </c>
      <c r="AF120">
        <v>0</v>
      </c>
      <c r="AG120">
        <v>0</v>
      </c>
      <c r="AH120">
        <v>0</v>
      </c>
      <c r="AI120">
        <v>0</v>
      </c>
      <c r="AJ120" t="s">
        <v>984</v>
      </c>
      <c r="AK120" t="s">
        <v>1059</v>
      </c>
      <c r="AL120" t="s">
        <v>1059</v>
      </c>
      <c r="AM120" t="s">
        <v>988</v>
      </c>
      <c r="AN120" t="s">
        <v>1183</v>
      </c>
      <c r="AO120">
        <v>0</v>
      </c>
      <c r="AP120">
        <v>0</v>
      </c>
      <c r="AQ120" t="s">
        <v>990</v>
      </c>
      <c r="AR120">
        <v>6</v>
      </c>
      <c r="AS120">
        <v>5</v>
      </c>
      <c r="AT120">
        <v>0</v>
      </c>
      <c r="AU120">
        <v>0</v>
      </c>
      <c r="AV120">
        <v>1</v>
      </c>
      <c r="AW120">
        <v>0</v>
      </c>
      <c r="AX120">
        <v>0</v>
      </c>
      <c r="AY120" t="s">
        <v>1253</v>
      </c>
      <c r="AZ120">
        <v>0</v>
      </c>
      <c r="BA120">
        <v>50</v>
      </c>
      <c r="BB120">
        <v>1.5097222222222222</v>
      </c>
      <c r="BC120">
        <v>1.39</v>
      </c>
      <c r="BD120">
        <v>0</v>
      </c>
      <c r="BS120"/>
    </row>
    <row r="121" spans="1:71" x14ac:dyDescent="0.25">
      <c r="A121" t="s">
        <v>1252</v>
      </c>
      <c r="B121" t="s">
        <v>127</v>
      </c>
      <c r="C121">
        <v>45728</v>
      </c>
      <c r="D121">
        <v>7.5400555555555551</v>
      </c>
      <c r="E121">
        <v>0</v>
      </c>
      <c r="F121">
        <v>0</v>
      </c>
      <c r="G121">
        <v>0</v>
      </c>
      <c r="H121">
        <v>0</v>
      </c>
      <c r="I121" t="s">
        <v>197</v>
      </c>
      <c r="J121" s="73">
        <v>0.20777777777777778</v>
      </c>
      <c r="K121" s="73">
        <v>0.5222106481481481</v>
      </c>
      <c r="L121">
        <v>6.57</v>
      </c>
      <c r="M121" t="s">
        <v>983</v>
      </c>
      <c r="N121" t="s">
        <v>10960</v>
      </c>
      <c r="O121" t="s">
        <v>984</v>
      </c>
      <c r="P121" t="s">
        <v>1130</v>
      </c>
      <c r="Q121" t="s">
        <v>10726</v>
      </c>
      <c r="R121">
        <v>45728.208333333336</v>
      </c>
      <c r="S121">
        <v>45728.207777777781</v>
      </c>
      <c r="T121">
        <v>45728.520833333336</v>
      </c>
      <c r="U121">
        <v>45728.522326388891</v>
      </c>
      <c r="V121" t="s">
        <v>984</v>
      </c>
      <c r="W121" t="s">
        <v>986</v>
      </c>
      <c r="X121">
        <v>7.55</v>
      </c>
      <c r="Y121">
        <v>7.5</v>
      </c>
      <c r="Z121">
        <v>93.91</v>
      </c>
      <c r="AA121">
        <v>91.03</v>
      </c>
      <c r="AB121">
        <v>33.53</v>
      </c>
      <c r="AC121">
        <v>4.12</v>
      </c>
      <c r="AD121">
        <v>0.38</v>
      </c>
      <c r="AE121" t="s">
        <v>984</v>
      </c>
      <c r="AF121">
        <v>0</v>
      </c>
      <c r="AG121">
        <v>0</v>
      </c>
      <c r="AH121">
        <v>0</v>
      </c>
      <c r="AI121">
        <v>0</v>
      </c>
      <c r="AJ121" t="s">
        <v>984</v>
      </c>
      <c r="AK121" t="s">
        <v>1135</v>
      </c>
      <c r="AL121" t="s">
        <v>1135</v>
      </c>
      <c r="AM121" t="s">
        <v>988</v>
      </c>
      <c r="AN121" t="s">
        <v>1183</v>
      </c>
      <c r="AO121">
        <v>0</v>
      </c>
      <c r="AP121">
        <v>0</v>
      </c>
      <c r="AQ121" t="s">
        <v>990</v>
      </c>
      <c r="AR121">
        <v>23</v>
      </c>
      <c r="AS121">
        <v>20</v>
      </c>
      <c r="AT121">
        <v>0</v>
      </c>
      <c r="AU121">
        <v>0</v>
      </c>
      <c r="AV121">
        <v>3</v>
      </c>
      <c r="AW121">
        <v>0</v>
      </c>
      <c r="AX121">
        <v>0</v>
      </c>
      <c r="AY121" t="s">
        <v>1253</v>
      </c>
      <c r="AZ121">
        <v>6.3333333333333332E-3</v>
      </c>
      <c r="BA121">
        <v>50</v>
      </c>
      <c r="BB121">
        <v>7.5463888888888881</v>
      </c>
      <c r="BC121">
        <v>6.57</v>
      </c>
      <c r="BD121">
        <v>0</v>
      </c>
      <c r="BS121"/>
    </row>
    <row r="122" spans="1:71" x14ac:dyDescent="0.25">
      <c r="A122" t="s">
        <v>1252</v>
      </c>
      <c r="B122" t="s">
        <v>127</v>
      </c>
      <c r="C122">
        <v>45729</v>
      </c>
      <c r="D122">
        <v>7.5505555555555555</v>
      </c>
      <c r="E122">
        <v>0</v>
      </c>
      <c r="F122">
        <v>0</v>
      </c>
      <c r="G122">
        <v>0</v>
      </c>
      <c r="H122">
        <v>0</v>
      </c>
      <c r="I122" t="s">
        <v>197</v>
      </c>
      <c r="J122" s="73">
        <v>0.20782407407407408</v>
      </c>
      <c r="K122" s="73">
        <v>0.52243055555555551</v>
      </c>
      <c r="L122">
        <v>6.81</v>
      </c>
      <c r="M122" t="s">
        <v>983</v>
      </c>
      <c r="N122" t="s">
        <v>10963</v>
      </c>
      <c r="O122" t="s">
        <v>984</v>
      </c>
      <c r="P122" t="s">
        <v>1130</v>
      </c>
      <c r="Q122" t="s">
        <v>10761</v>
      </c>
      <c r="R122">
        <v>45729.208333333336</v>
      </c>
      <c r="S122">
        <v>45729.207824074074</v>
      </c>
      <c r="T122">
        <v>45729.520833333336</v>
      </c>
      <c r="U122">
        <v>45729.522523148145</v>
      </c>
      <c r="V122" t="s">
        <v>984</v>
      </c>
      <c r="W122" t="s">
        <v>986</v>
      </c>
      <c r="X122">
        <v>7.55</v>
      </c>
      <c r="Y122">
        <v>7.5</v>
      </c>
      <c r="Z122">
        <v>92.36</v>
      </c>
      <c r="AA122">
        <v>86.08</v>
      </c>
      <c r="AB122">
        <v>34.1</v>
      </c>
      <c r="AC122">
        <v>4.51</v>
      </c>
      <c r="AD122">
        <v>0</v>
      </c>
      <c r="AE122" t="s">
        <v>984</v>
      </c>
      <c r="AF122">
        <v>0</v>
      </c>
      <c r="AG122">
        <v>0</v>
      </c>
      <c r="AH122">
        <v>0</v>
      </c>
      <c r="AI122">
        <v>0</v>
      </c>
      <c r="AJ122" t="s">
        <v>984</v>
      </c>
      <c r="AK122" t="s">
        <v>1059</v>
      </c>
      <c r="AL122" t="s">
        <v>1059</v>
      </c>
      <c r="AM122" t="s">
        <v>988</v>
      </c>
      <c r="AN122" t="s">
        <v>1183</v>
      </c>
      <c r="AO122">
        <v>0</v>
      </c>
      <c r="AP122">
        <v>0</v>
      </c>
      <c r="AQ122" t="s">
        <v>990</v>
      </c>
      <c r="AR122">
        <v>24</v>
      </c>
      <c r="AS122">
        <v>23</v>
      </c>
      <c r="AT122">
        <v>0</v>
      </c>
      <c r="AU122">
        <v>0</v>
      </c>
      <c r="AV122">
        <v>1</v>
      </c>
      <c r="AW122">
        <v>0</v>
      </c>
      <c r="AX122">
        <v>0</v>
      </c>
      <c r="AY122" t="s">
        <v>1253</v>
      </c>
      <c r="AZ122">
        <v>0</v>
      </c>
      <c r="BA122">
        <v>50</v>
      </c>
      <c r="BB122">
        <v>7.5505555555555555</v>
      </c>
      <c r="BC122">
        <v>6.81</v>
      </c>
      <c r="BD122">
        <v>0</v>
      </c>
      <c r="BS122"/>
    </row>
    <row r="123" spans="1:71" x14ac:dyDescent="0.25">
      <c r="A123" t="s">
        <v>1252</v>
      </c>
      <c r="B123" t="s">
        <v>127</v>
      </c>
      <c r="C123">
        <v>45730</v>
      </c>
      <c r="D123">
        <v>7.5488888888888885</v>
      </c>
      <c r="E123">
        <v>0</v>
      </c>
      <c r="F123">
        <v>0</v>
      </c>
      <c r="G123">
        <v>0</v>
      </c>
      <c r="H123">
        <v>0</v>
      </c>
      <c r="I123" t="s">
        <v>197</v>
      </c>
      <c r="J123" s="73">
        <v>0.20780092592592592</v>
      </c>
      <c r="K123" s="73">
        <v>0.52233796296296298</v>
      </c>
      <c r="L123">
        <v>6.79</v>
      </c>
      <c r="M123" t="s">
        <v>983</v>
      </c>
      <c r="N123" t="s">
        <v>10964</v>
      </c>
      <c r="O123" t="s">
        <v>984</v>
      </c>
      <c r="P123" t="s">
        <v>1130</v>
      </c>
      <c r="Q123" t="s">
        <v>10764</v>
      </c>
      <c r="R123">
        <v>45730.208333333336</v>
      </c>
      <c r="S123">
        <v>45730.207800925928</v>
      </c>
      <c r="T123">
        <v>45730.520833333336</v>
      </c>
      <c r="U123">
        <v>45730.522349537037</v>
      </c>
      <c r="V123" t="s">
        <v>984</v>
      </c>
      <c r="W123" t="s">
        <v>986</v>
      </c>
      <c r="X123">
        <v>7.55</v>
      </c>
      <c r="Y123">
        <v>7.5</v>
      </c>
      <c r="Z123">
        <v>107.6</v>
      </c>
      <c r="AA123">
        <v>97.23</v>
      </c>
      <c r="AB123">
        <v>44.19</v>
      </c>
      <c r="AC123">
        <v>4.13</v>
      </c>
      <c r="AD123">
        <v>0</v>
      </c>
      <c r="AE123" t="s">
        <v>984</v>
      </c>
      <c r="AF123">
        <v>0</v>
      </c>
      <c r="AG123">
        <v>0</v>
      </c>
      <c r="AH123">
        <v>0</v>
      </c>
      <c r="AI123">
        <v>0</v>
      </c>
      <c r="AJ123" t="s">
        <v>984</v>
      </c>
      <c r="AK123" t="s">
        <v>1059</v>
      </c>
      <c r="AL123" t="s">
        <v>1059</v>
      </c>
      <c r="AM123" t="s">
        <v>988</v>
      </c>
      <c r="AN123" t="s">
        <v>1183</v>
      </c>
      <c r="AO123">
        <v>0</v>
      </c>
      <c r="AP123">
        <v>0</v>
      </c>
      <c r="AQ123" t="s">
        <v>990</v>
      </c>
      <c r="AR123">
        <v>24</v>
      </c>
      <c r="AS123">
        <v>20</v>
      </c>
      <c r="AT123">
        <v>0</v>
      </c>
      <c r="AU123">
        <v>0</v>
      </c>
      <c r="AV123">
        <v>4</v>
      </c>
      <c r="AW123">
        <v>0</v>
      </c>
      <c r="AX123">
        <v>0</v>
      </c>
      <c r="AY123" t="s">
        <v>1253</v>
      </c>
      <c r="AZ123">
        <v>0</v>
      </c>
      <c r="BA123">
        <v>50</v>
      </c>
      <c r="BB123">
        <v>7.5488888888888885</v>
      </c>
      <c r="BC123">
        <v>6.79</v>
      </c>
      <c r="BD123">
        <v>0</v>
      </c>
      <c r="BS123"/>
    </row>
    <row r="124" spans="1:71" x14ac:dyDescent="0.25">
      <c r="A124" t="s">
        <v>1252</v>
      </c>
      <c r="B124" t="s">
        <v>127</v>
      </c>
      <c r="C124">
        <v>45731</v>
      </c>
      <c r="D124">
        <v>7.5430555555555552</v>
      </c>
      <c r="E124">
        <v>0</v>
      </c>
      <c r="F124">
        <v>0</v>
      </c>
      <c r="G124">
        <v>0</v>
      </c>
      <c r="H124">
        <v>0</v>
      </c>
      <c r="I124" t="s">
        <v>197</v>
      </c>
      <c r="J124" s="73">
        <v>0.20809027777777778</v>
      </c>
      <c r="K124" s="73">
        <v>0.52238425925925924</v>
      </c>
      <c r="L124">
        <v>6.38</v>
      </c>
      <c r="M124" t="s">
        <v>983</v>
      </c>
      <c r="N124" t="s">
        <v>10965</v>
      </c>
      <c r="O124" t="s">
        <v>984</v>
      </c>
      <c r="P124" t="s">
        <v>1205</v>
      </c>
      <c r="Q124" t="s">
        <v>1710</v>
      </c>
      <c r="R124">
        <v>45731.208333333336</v>
      </c>
      <c r="S124">
        <v>45731.208101851851</v>
      </c>
      <c r="T124">
        <v>45731.520833333336</v>
      </c>
      <c r="U124">
        <v>45731.522430555553</v>
      </c>
      <c r="V124" t="s">
        <v>984</v>
      </c>
      <c r="W124" t="s">
        <v>986</v>
      </c>
      <c r="X124">
        <v>7.54</v>
      </c>
      <c r="Y124">
        <v>7.5</v>
      </c>
      <c r="Z124">
        <v>80.760000000000005</v>
      </c>
      <c r="AA124">
        <v>69.569999999999993</v>
      </c>
      <c r="AB124">
        <v>43.25</v>
      </c>
      <c r="AC124">
        <v>5.34</v>
      </c>
      <c r="AD124">
        <v>0</v>
      </c>
      <c r="AE124" t="s">
        <v>984</v>
      </c>
      <c r="AF124">
        <v>0</v>
      </c>
      <c r="AG124">
        <v>0</v>
      </c>
      <c r="AH124">
        <v>0</v>
      </c>
      <c r="AI124">
        <v>0</v>
      </c>
      <c r="AJ124" t="s">
        <v>984</v>
      </c>
      <c r="AK124" t="s">
        <v>1059</v>
      </c>
      <c r="AL124" t="s">
        <v>1059</v>
      </c>
      <c r="AM124" t="s">
        <v>988</v>
      </c>
      <c r="AN124" t="s">
        <v>1183</v>
      </c>
      <c r="AO124">
        <v>0</v>
      </c>
      <c r="AP124">
        <v>0</v>
      </c>
      <c r="AQ124" t="s">
        <v>990</v>
      </c>
      <c r="AR124">
        <v>22</v>
      </c>
      <c r="AS124">
        <v>18</v>
      </c>
      <c r="AT124">
        <v>0</v>
      </c>
      <c r="AU124">
        <v>0</v>
      </c>
      <c r="AV124">
        <v>4</v>
      </c>
      <c r="AW124">
        <v>0</v>
      </c>
      <c r="AX124">
        <v>0</v>
      </c>
      <c r="AY124" t="s">
        <v>1253</v>
      </c>
      <c r="AZ124">
        <v>0</v>
      </c>
      <c r="BA124">
        <v>50</v>
      </c>
      <c r="BB124">
        <v>7.5430555555555552</v>
      </c>
      <c r="BC124">
        <v>6.38</v>
      </c>
      <c r="BD124">
        <v>0</v>
      </c>
      <c r="BS124"/>
    </row>
    <row r="125" spans="1:71" x14ac:dyDescent="0.25">
      <c r="A125" t="s">
        <v>245</v>
      </c>
      <c r="B125" t="s">
        <v>127</v>
      </c>
      <c r="C125">
        <v>45729</v>
      </c>
      <c r="D125">
        <v>8.7902777777777779</v>
      </c>
      <c r="E125">
        <v>9.6759259259259264E-3</v>
      </c>
      <c r="F125">
        <v>0</v>
      </c>
      <c r="G125">
        <v>50</v>
      </c>
      <c r="H125">
        <v>0</v>
      </c>
      <c r="I125" t="s">
        <v>197</v>
      </c>
      <c r="J125" s="73">
        <v>0.21800925925925926</v>
      </c>
      <c r="K125" s="73">
        <v>0.60581018518518515</v>
      </c>
      <c r="L125">
        <v>7.92</v>
      </c>
      <c r="M125" t="s">
        <v>983</v>
      </c>
      <c r="N125" t="s">
        <v>10966</v>
      </c>
      <c r="O125" t="s">
        <v>984</v>
      </c>
      <c r="P125" t="s">
        <v>1216</v>
      </c>
      <c r="Q125" t="s">
        <v>10728</v>
      </c>
      <c r="R125">
        <v>45729.208333333336</v>
      </c>
      <c r="S125">
        <v>45729.20579861111</v>
      </c>
      <c r="T125">
        <v>45729.604166666664</v>
      </c>
      <c r="U125">
        <v>45729.606099537035</v>
      </c>
      <c r="V125" t="s">
        <v>984</v>
      </c>
      <c r="W125" t="s">
        <v>986</v>
      </c>
      <c r="X125">
        <v>9.61</v>
      </c>
      <c r="Y125">
        <v>9.5</v>
      </c>
      <c r="Z125">
        <v>141.52000000000001</v>
      </c>
      <c r="AA125">
        <v>125.12</v>
      </c>
      <c r="AB125">
        <v>78.88</v>
      </c>
      <c r="AC125">
        <v>7.51</v>
      </c>
      <c r="AD125">
        <v>0</v>
      </c>
      <c r="AE125" t="s">
        <v>984</v>
      </c>
      <c r="AF125">
        <v>0.51694444444444443</v>
      </c>
      <c r="AG125">
        <v>1</v>
      </c>
      <c r="AH125">
        <v>0.5</v>
      </c>
      <c r="AI125">
        <v>0</v>
      </c>
      <c r="AJ125" t="s">
        <v>10967</v>
      </c>
      <c r="AK125" t="s">
        <v>1425</v>
      </c>
      <c r="AL125" t="s">
        <v>1425</v>
      </c>
      <c r="AM125" t="s">
        <v>988</v>
      </c>
      <c r="AN125" t="s">
        <v>1199</v>
      </c>
      <c r="AO125">
        <v>0</v>
      </c>
      <c r="AP125">
        <v>0</v>
      </c>
      <c r="AQ125" t="s">
        <v>990</v>
      </c>
      <c r="AR125">
        <v>20</v>
      </c>
      <c r="AS125">
        <v>16</v>
      </c>
      <c r="AT125">
        <v>0</v>
      </c>
      <c r="AU125">
        <v>0</v>
      </c>
      <c r="AV125">
        <v>4</v>
      </c>
      <c r="AW125">
        <v>0</v>
      </c>
      <c r="AX125">
        <v>0</v>
      </c>
      <c r="AY125" t="s">
        <v>1067</v>
      </c>
      <c r="AZ125">
        <v>0.51694444444444443</v>
      </c>
      <c r="BA125">
        <v>50</v>
      </c>
      <c r="BB125">
        <v>9.3072222222222223</v>
      </c>
      <c r="BC125">
        <v>7.92</v>
      </c>
      <c r="BD125">
        <v>50</v>
      </c>
      <c r="BS125"/>
    </row>
    <row r="126" spans="1:71" x14ac:dyDescent="0.25">
      <c r="A126" t="s">
        <v>245</v>
      </c>
      <c r="B126" t="s">
        <v>127</v>
      </c>
      <c r="C126">
        <v>45730</v>
      </c>
      <c r="D126">
        <v>8.8036111111111115</v>
      </c>
      <c r="E126">
        <v>9.0972222222222218E-3</v>
      </c>
      <c r="F126">
        <v>0</v>
      </c>
      <c r="G126">
        <v>50</v>
      </c>
      <c r="H126">
        <v>0</v>
      </c>
      <c r="I126" t="s">
        <v>197</v>
      </c>
      <c r="J126" s="73">
        <v>0.21743055555555554</v>
      </c>
      <c r="K126" s="73">
        <v>0.60567129629629635</v>
      </c>
      <c r="L126">
        <v>8.44</v>
      </c>
      <c r="M126" t="s">
        <v>983</v>
      </c>
      <c r="N126" t="s">
        <v>10968</v>
      </c>
      <c r="O126" t="s">
        <v>984</v>
      </c>
      <c r="P126" t="s">
        <v>1216</v>
      </c>
      <c r="Q126" t="s">
        <v>10764</v>
      </c>
      <c r="R126">
        <v>45730.208333333336</v>
      </c>
      <c r="S126">
        <v>45730.208275462966</v>
      </c>
      <c r="T126">
        <v>45730.604166666664</v>
      </c>
      <c r="U126">
        <v>45730.605902777781</v>
      </c>
      <c r="V126" t="s">
        <v>984</v>
      </c>
      <c r="W126" t="s">
        <v>986</v>
      </c>
      <c r="X126">
        <v>9.5399999999999991</v>
      </c>
      <c r="Y126">
        <v>9.5</v>
      </c>
      <c r="Z126">
        <v>167.99</v>
      </c>
      <c r="AA126">
        <v>148.24</v>
      </c>
      <c r="AB126">
        <v>92.35</v>
      </c>
      <c r="AC126">
        <v>6.93</v>
      </c>
      <c r="AD126">
        <v>0</v>
      </c>
      <c r="AE126" t="s">
        <v>984</v>
      </c>
      <c r="AF126">
        <v>0.51416666666666666</v>
      </c>
      <c r="AG126">
        <v>1</v>
      </c>
      <c r="AH126">
        <v>0.5</v>
      </c>
      <c r="AI126">
        <v>0.55000000000000004</v>
      </c>
      <c r="AJ126" t="s">
        <v>10969</v>
      </c>
      <c r="AK126" t="s">
        <v>1425</v>
      </c>
      <c r="AL126" t="s">
        <v>1425</v>
      </c>
      <c r="AM126" t="s">
        <v>988</v>
      </c>
      <c r="AN126" t="s">
        <v>1199</v>
      </c>
      <c r="AO126">
        <v>0</v>
      </c>
      <c r="AP126">
        <v>0</v>
      </c>
      <c r="AQ126" t="s">
        <v>990</v>
      </c>
      <c r="AR126">
        <v>21</v>
      </c>
      <c r="AS126">
        <v>18</v>
      </c>
      <c r="AT126">
        <v>0</v>
      </c>
      <c r="AU126">
        <v>0</v>
      </c>
      <c r="AV126">
        <v>3</v>
      </c>
      <c r="AW126">
        <v>0</v>
      </c>
      <c r="AX126">
        <v>0</v>
      </c>
      <c r="AY126" t="s">
        <v>1067</v>
      </c>
      <c r="AZ126">
        <v>0.51416666666666666</v>
      </c>
      <c r="BA126">
        <v>50</v>
      </c>
      <c r="BB126">
        <v>9.3177777777777777</v>
      </c>
      <c r="BC126">
        <v>8.44</v>
      </c>
      <c r="BD126">
        <v>50</v>
      </c>
      <c r="BS126"/>
    </row>
    <row r="127" spans="1:71" x14ac:dyDescent="0.25">
      <c r="A127" t="s">
        <v>245</v>
      </c>
      <c r="B127" t="s">
        <v>127</v>
      </c>
      <c r="C127">
        <v>45731</v>
      </c>
      <c r="D127">
        <v>8.2522222222222226</v>
      </c>
      <c r="E127">
        <v>3.2581018518518516E-2</v>
      </c>
      <c r="F127">
        <v>0</v>
      </c>
      <c r="G127">
        <v>50</v>
      </c>
      <c r="H127">
        <v>0</v>
      </c>
      <c r="I127" t="s">
        <v>197</v>
      </c>
      <c r="J127" s="73">
        <v>0.24091435185185187</v>
      </c>
      <c r="K127" s="73">
        <v>0.60560185185185189</v>
      </c>
      <c r="L127">
        <v>7.82</v>
      </c>
      <c r="M127" t="s">
        <v>983</v>
      </c>
      <c r="N127" t="s">
        <v>10970</v>
      </c>
      <c r="O127" t="s">
        <v>984</v>
      </c>
      <c r="P127" t="s">
        <v>1244</v>
      </c>
      <c r="Q127" t="s">
        <v>1710</v>
      </c>
      <c r="R127">
        <v>45731.208333333336</v>
      </c>
      <c r="S127">
        <v>45731.207361111112</v>
      </c>
      <c r="T127">
        <v>45731.604166666664</v>
      </c>
      <c r="U127">
        <v>45731.60560185185</v>
      </c>
      <c r="V127" t="s">
        <v>984</v>
      </c>
      <c r="W127" t="s">
        <v>986</v>
      </c>
      <c r="X127">
        <v>9.56</v>
      </c>
      <c r="Y127">
        <v>9.5</v>
      </c>
      <c r="Z127">
        <v>217.36</v>
      </c>
      <c r="AA127">
        <v>158.38</v>
      </c>
      <c r="AB127">
        <v>132.85</v>
      </c>
      <c r="AC127">
        <v>7.55</v>
      </c>
      <c r="AD127">
        <v>0</v>
      </c>
      <c r="AE127" t="s">
        <v>984</v>
      </c>
      <c r="AF127">
        <v>0.50027777777777782</v>
      </c>
      <c r="AG127">
        <v>1</v>
      </c>
      <c r="AH127">
        <v>0.5</v>
      </c>
      <c r="AI127">
        <v>3.04</v>
      </c>
      <c r="AJ127" t="s">
        <v>10971</v>
      </c>
      <c r="AK127" t="s">
        <v>1425</v>
      </c>
      <c r="AL127" t="s">
        <v>1425</v>
      </c>
      <c r="AM127" t="s">
        <v>988</v>
      </c>
      <c r="AN127" t="s">
        <v>1199</v>
      </c>
      <c r="AO127">
        <v>0</v>
      </c>
      <c r="AP127">
        <v>0</v>
      </c>
      <c r="AQ127" t="s">
        <v>990</v>
      </c>
      <c r="AR127">
        <v>19</v>
      </c>
      <c r="AS127">
        <v>17</v>
      </c>
      <c r="AT127">
        <v>0</v>
      </c>
      <c r="AU127">
        <v>0</v>
      </c>
      <c r="AV127">
        <v>2</v>
      </c>
      <c r="AW127">
        <v>0</v>
      </c>
      <c r="AX127">
        <v>0</v>
      </c>
      <c r="AY127" t="s">
        <v>1067</v>
      </c>
      <c r="AZ127">
        <v>0.50027777777777782</v>
      </c>
      <c r="BA127">
        <v>50</v>
      </c>
      <c r="BB127">
        <v>8.7524999999999995</v>
      </c>
      <c r="BC127">
        <v>7.82</v>
      </c>
      <c r="BD127">
        <v>50</v>
      </c>
      <c r="BS127"/>
    </row>
    <row r="128" spans="1:71" x14ac:dyDescent="0.25">
      <c r="A128" t="s">
        <v>245</v>
      </c>
      <c r="B128" t="s">
        <v>127</v>
      </c>
      <c r="C128">
        <v>45732</v>
      </c>
      <c r="D128">
        <v>7.0702777777777781</v>
      </c>
      <c r="E128">
        <v>3.0150462962962962E-2</v>
      </c>
      <c r="F128">
        <v>2.4421296296296296E-3</v>
      </c>
      <c r="G128">
        <v>50</v>
      </c>
      <c r="H128">
        <v>50</v>
      </c>
      <c r="I128" t="s">
        <v>197</v>
      </c>
      <c r="J128" s="73">
        <v>0.23848379629629629</v>
      </c>
      <c r="K128" s="73">
        <v>0.60172453703703699</v>
      </c>
      <c r="L128">
        <v>7.95</v>
      </c>
      <c r="M128" t="s">
        <v>983</v>
      </c>
      <c r="N128" t="s">
        <v>10972</v>
      </c>
      <c r="O128" t="s">
        <v>984</v>
      </c>
      <c r="P128" t="s">
        <v>1225</v>
      </c>
      <c r="Q128" t="s">
        <v>1706</v>
      </c>
      <c r="R128">
        <v>45732.208333333336</v>
      </c>
      <c r="S128">
        <v>45732.205104166664</v>
      </c>
      <c r="T128">
        <v>45732.604166666664</v>
      </c>
      <c r="U128">
        <v>45732.605671296296</v>
      </c>
      <c r="V128" t="s">
        <v>984</v>
      </c>
      <c r="W128" t="s">
        <v>986</v>
      </c>
      <c r="X128">
        <v>9.61</v>
      </c>
      <c r="Y128">
        <v>9.5</v>
      </c>
      <c r="Z128">
        <v>206.35</v>
      </c>
      <c r="AA128">
        <v>159.99</v>
      </c>
      <c r="AB128">
        <v>147.72</v>
      </c>
      <c r="AC128">
        <v>8.39</v>
      </c>
      <c r="AD128">
        <v>68.849999999999994</v>
      </c>
      <c r="AE128" t="s">
        <v>10973</v>
      </c>
      <c r="AF128">
        <v>0.5</v>
      </c>
      <c r="AG128">
        <v>1</v>
      </c>
      <c r="AH128">
        <v>0.5</v>
      </c>
      <c r="AI128">
        <v>3.64</v>
      </c>
      <c r="AJ128" t="s">
        <v>10974</v>
      </c>
      <c r="AK128" t="s">
        <v>1425</v>
      </c>
      <c r="AL128" t="s">
        <v>1425</v>
      </c>
      <c r="AM128" t="s">
        <v>988</v>
      </c>
      <c r="AN128" t="s">
        <v>1180</v>
      </c>
      <c r="AO128">
        <v>0</v>
      </c>
      <c r="AP128">
        <v>0</v>
      </c>
      <c r="AQ128" t="s">
        <v>990</v>
      </c>
      <c r="AR128">
        <v>14</v>
      </c>
      <c r="AS128">
        <v>14</v>
      </c>
      <c r="AT128">
        <v>0</v>
      </c>
      <c r="AU128">
        <v>0</v>
      </c>
      <c r="AV128">
        <v>0</v>
      </c>
      <c r="AW128">
        <v>0</v>
      </c>
      <c r="AX128">
        <v>0</v>
      </c>
      <c r="AY128" t="s">
        <v>1067</v>
      </c>
      <c r="AZ128">
        <v>1.6475</v>
      </c>
      <c r="BA128">
        <v>50</v>
      </c>
      <c r="BB128">
        <v>8.7177777777777781</v>
      </c>
      <c r="BC128">
        <v>7.95</v>
      </c>
      <c r="BD128">
        <v>100</v>
      </c>
      <c r="BS128"/>
    </row>
    <row r="129" spans="1:71" x14ac:dyDescent="0.25">
      <c r="A129" t="s">
        <v>307</v>
      </c>
      <c r="B129" t="s">
        <v>127</v>
      </c>
      <c r="C129">
        <v>45726</v>
      </c>
      <c r="D129">
        <v>9.0338888888888871</v>
      </c>
      <c r="E129">
        <v>0</v>
      </c>
      <c r="F129">
        <v>0</v>
      </c>
      <c r="G129">
        <v>0</v>
      </c>
      <c r="H129">
        <v>0</v>
      </c>
      <c r="I129" t="s">
        <v>193</v>
      </c>
      <c r="J129" s="73">
        <v>0.60281249999999997</v>
      </c>
      <c r="K129" s="73">
        <v>7.5231481481481482E-4</v>
      </c>
      <c r="L129">
        <v>8.44</v>
      </c>
      <c r="M129" t="s">
        <v>983</v>
      </c>
      <c r="N129" t="s">
        <v>10975</v>
      </c>
      <c r="O129" t="s">
        <v>984</v>
      </c>
      <c r="P129" t="s">
        <v>1201</v>
      </c>
      <c r="Q129" t="s">
        <v>10976</v>
      </c>
      <c r="R129">
        <v>45726.604166666664</v>
      </c>
      <c r="S129">
        <v>45726.602812500001</v>
      </c>
      <c r="T129">
        <v>45726.999305555553</v>
      </c>
      <c r="U129">
        <v>45727.000798611109</v>
      </c>
      <c r="V129" t="s">
        <v>984</v>
      </c>
      <c r="W129" t="s">
        <v>986</v>
      </c>
      <c r="X129">
        <v>9.5500000000000007</v>
      </c>
      <c r="Y129">
        <v>9.48</v>
      </c>
      <c r="Z129">
        <v>167.97</v>
      </c>
      <c r="AA129">
        <v>157.37</v>
      </c>
      <c r="AB129">
        <v>85.71</v>
      </c>
      <c r="AC129">
        <v>6.71</v>
      </c>
      <c r="AD129">
        <v>0</v>
      </c>
      <c r="AE129" t="s">
        <v>984</v>
      </c>
      <c r="AF129">
        <v>0.51666666666666672</v>
      </c>
      <c r="AG129">
        <v>1</v>
      </c>
      <c r="AH129">
        <v>0.5</v>
      </c>
      <c r="AI129">
        <v>6.37</v>
      </c>
      <c r="AJ129" t="s">
        <v>10977</v>
      </c>
      <c r="AK129" t="s">
        <v>1176</v>
      </c>
      <c r="AL129" t="s">
        <v>1176</v>
      </c>
      <c r="AM129" t="s">
        <v>988</v>
      </c>
      <c r="AN129" t="s">
        <v>1173</v>
      </c>
      <c r="AO129">
        <v>0</v>
      </c>
      <c r="AP129">
        <v>0</v>
      </c>
      <c r="AQ129" t="s">
        <v>990</v>
      </c>
      <c r="AR129">
        <v>31</v>
      </c>
      <c r="AS129">
        <v>31</v>
      </c>
      <c r="AT129">
        <v>0</v>
      </c>
      <c r="AU129">
        <v>0</v>
      </c>
      <c r="AV129">
        <v>0</v>
      </c>
      <c r="AW129">
        <v>0</v>
      </c>
      <c r="AX129">
        <v>0</v>
      </c>
      <c r="AY129" t="s">
        <v>1069</v>
      </c>
      <c r="AZ129">
        <v>0.51666666666666672</v>
      </c>
      <c r="BA129">
        <v>50</v>
      </c>
      <c r="BB129">
        <v>9.5505555555555546</v>
      </c>
      <c r="BC129">
        <v>8.44</v>
      </c>
      <c r="BD129">
        <v>0</v>
      </c>
      <c r="BS129"/>
    </row>
    <row r="130" spans="1:71" x14ac:dyDescent="0.25">
      <c r="A130" t="s">
        <v>307</v>
      </c>
      <c r="B130" t="s">
        <v>127</v>
      </c>
      <c r="C130">
        <v>45730</v>
      </c>
      <c r="D130">
        <v>7.5374999999999996</v>
      </c>
      <c r="E130">
        <v>0</v>
      </c>
      <c r="F130">
        <v>0</v>
      </c>
      <c r="G130">
        <v>0</v>
      </c>
      <c r="H130">
        <v>0</v>
      </c>
      <c r="I130" t="s">
        <v>193</v>
      </c>
      <c r="J130" s="73">
        <v>0.20716435185185186</v>
      </c>
      <c r="K130" s="73">
        <v>0.5212268518518518</v>
      </c>
      <c r="L130">
        <v>6.77</v>
      </c>
      <c r="M130" t="s">
        <v>983</v>
      </c>
      <c r="N130" t="s">
        <v>10978</v>
      </c>
      <c r="O130" t="s">
        <v>984</v>
      </c>
      <c r="P130" t="s">
        <v>1172</v>
      </c>
      <c r="Q130" t="s">
        <v>10730</v>
      </c>
      <c r="R130">
        <v>45730.208333333336</v>
      </c>
      <c r="S130">
        <v>45730.20716435185</v>
      </c>
      <c r="T130">
        <v>45730.520833333336</v>
      </c>
      <c r="U130">
        <v>45730.522314814814</v>
      </c>
      <c r="V130" t="s">
        <v>984</v>
      </c>
      <c r="W130" t="s">
        <v>986</v>
      </c>
      <c r="X130">
        <v>7.56</v>
      </c>
      <c r="Y130">
        <v>7.5</v>
      </c>
      <c r="Z130">
        <v>124.8</v>
      </c>
      <c r="AA130">
        <v>119.13</v>
      </c>
      <c r="AB130">
        <v>52.87</v>
      </c>
      <c r="AC130">
        <v>4.1399999999999997</v>
      </c>
      <c r="AD130">
        <v>0</v>
      </c>
      <c r="AE130" t="s">
        <v>984</v>
      </c>
      <c r="AF130">
        <v>0</v>
      </c>
      <c r="AG130">
        <v>0</v>
      </c>
      <c r="AH130">
        <v>0</v>
      </c>
      <c r="AI130">
        <v>0</v>
      </c>
      <c r="AJ130" t="s">
        <v>984</v>
      </c>
      <c r="AK130" t="s">
        <v>1018</v>
      </c>
      <c r="AL130" t="s">
        <v>1018</v>
      </c>
      <c r="AM130" t="s">
        <v>988</v>
      </c>
      <c r="AN130" t="s">
        <v>1173</v>
      </c>
      <c r="AO130">
        <v>0</v>
      </c>
      <c r="AP130">
        <v>0</v>
      </c>
      <c r="AQ130" t="s">
        <v>990</v>
      </c>
      <c r="AR130">
        <v>24</v>
      </c>
      <c r="AS130">
        <v>23</v>
      </c>
      <c r="AT130">
        <v>0</v>
      </c>
      <c r="AU130">
        <v>0</v>
      </c>
      <c r="AV130">
        <v>1</v>
      </c>
      <c r="AW130">
        <v>0</v>
      </c>
      <c r="AX130">
        <v>0</v>
      </c>
      <c r="AY130" t="s">
        <v>1069</v>
      </c>
      <c r="AZ130">
        <v>0</v>
      </c>
      <c r="BA130">
        <v>50</v>
      </c>
      <c r="BB130">
        <v>7.5374999999999996</v>
      </c>
      <c r="BC130">
        <v>6.77</v>
      </c>
      <c r="BD130">
        <v>0</v>
      </c>
      <c r="BS130"/>
    </row>
    <row r="131" spans="1:71" x14ac:dyDescent="0.25">
      <c r="A131" t="s">
        <v>1255</v>
      </c>
      <c r="B131" t="s">
        <v>127</v>
      </c>
      <c r="C131">
        <v>45726</v>
      </c>
      <c r="D131">
        <v>10.381888888888888</v>
      </c>
      <c r="E131">
        <v>2.5810185185185185E-3</v>
      </c>
      <c r="F131">
        <v>0</v>
      </c>
      <c r="G131">
        <v>50</v>
      </c>
      <c r="H131">
        <v>0</v>
      </c>
      <c r="I131" t="s">
        <v>197</v>
      </c>
      <c r="J131" s="73">
        <v>0.21091435185185184</v>
      </c>
      <c r="K131" s="73">
        <v>0.64375000000000004</v>
      </c>
      <c r="L131">
        <v>10.029999999999999</v>
      </c>
      <c r="M131" t="s">
        <v>983</v>
      </c>
      <c r="N131" t="s">
        <v>10979</v>
      </c>
      <c r="O131" t="s">
        <v>984</v>
      </c>
      <c r="P131" t="s">
        <v>1256</v>
      </c>
      <c r="Q131" t="s">
        <v>10958</v>
      </c>
      <c r="R131">
        <v>45726.208333333336</v>
      </c>
      <c r="S131">
        <v>45726.208067129628</v>
      </c>
      <c r="T131">
        <v>45726.604166666664</v>
      </c>
      <c r="U131">
        <v>45726.657766203702</v>
      </c>
      <c r="V131" t="s">
        <v>984</v>
      </c>
      <c r="W131" t="s">
        <v>986</v>
      </c>
      <c r="X131">
        <v>10.79</v>
      </c>
      <c r="Y131">
        <v>9.5</v>
      </c>
      <c r="Z131">
        <v>168.87</v>
      </c>
      <c r="AA131">
        <v>165.22</v>
      </c>
      <c r="AB131">
        <v>46.42</v>
      </c>
      <c r="AC131">
        <v>3.87</v>
      </c>
      <c r="AD131">
        <v>0.37</v>
      </c>
      <c r="AE131" t="s">
        <v>1699</v>
      </c>
      <c r="AF131">
        <v>0</v>
      </c>
      <c r="AG131">
        <v>1</v>
      </c>
      <c r="AH131">
        <v>0.5</v>
      </c>
      <c r="AI131">
        <v>0</v>
      </c>
      <c r="AJ131" t="s">
        <v>10980</v>
      </c>
      <c r="AK131" t="s">
        <v>1066</v>
      </c>
      <c r="AL131" t="s">
        <v>1066</v>
      </c>
      <c r="AM131" t="s">
        <v>988</v>
      </c>
      <c r="AN131" t="s">
        <v>1180</v>
      </c>
      <c r="AO131">
        <v>0</v>
      </c>
      <c r="AP131">
        <v>0</v>
      </c>
      <c r="AQ131" t="s">
        <v>990</v>
      </c>
      <c r="AR131">
        <v>22</v>
      </c>
      <c r="AS131">
        <v>22</v>
      </c>
      <c r="AT131">
        <v>0</v>
      </c>
      <c r="AU131">
        <v>0</v>
      </c>
      <c r="AV131">
        <v>0</v>
      </c>
      <c r="AW131">
        <v>0</v>
      </c>
      <c r="AX131">
        <v>0</v>
      </c>
      <c r="AY131" t="s">
        <v>1257</v>
      </c>
      <c r="AZ131">
        <v>6.1666666666666667E-3</v>
      </c>
      <c r="BA131">
        <v>50</v>
      </c>
      <c r="BB131">
        <v>10.388055555555555</v>
      </c>
      <c r="BC131">
        <v>10.029999999999999</v>
      </c>
      <c r="BD131">
        <v>50</v>
      </c>
      <c r="BS131"/>
    </row>
    <row r="132" spans="1:71" x14ac:dyDescent="0.25">
      <c r="A132" t="s">
        <v>1255</v>
      </c>
      <c r="B132" t="s">
        <v>127</v>
      </c>
      <c r="C132">
        <v>45727</v>
      </c>
      <c r="D132">
        <v>9.0144444444444431</v>
      </c>
      <c r="E132">
        <v>0</v>
      </c>
      <c r="F132">
        <v>0</v>
      </c>
      <c r="G132">
        <v>0</v>
      </c>
      <c r="H132">
        <v>0</v>
      </c>
      <c r="I132" t="s">
        <v>197</v>
      </c>
      <c r="J132" s="73">
        <v>0.20766203703703703</v>
      </c>
      <c r="K132" s="73">
        <v>0.60418981481481482</v>
      </c>
      <c r="L132">
        <v>8.4700000000000006</v>
      </c>
      <c r="M132" t="s">
        <v>983</v>
      </c>
      <c r="N132" t="s">
        <v>10981</v>
      </c>
      <c r="O132" t="s">
        <v>984</v>
      </c>
      <c r="P132" t="s">
        <v>1097</v>
      </c>
      <c r="Q132" t="s">
        <v>10756</v>
      </c>
      <c r="R132">
        <v>45727.208333333336</v>
      </c>
      <c r="S132">
        <v>45727.207662037035</v>
      </c>
      <c r="T132">
        <v>45727.604166666664</v>
      </c>
      <c r="U132">
        <v>45727.605706018519</v>
      </c>
      <c r="V132" t="s">
        <v>984</v>
      </c>
      <c r="W132" t="s">
        <v>986</v>
      </c>
      <c r="X132">
        <v>9.5500000000000007</v>
      </c>
      <c r="Y132">
        <v>9.5</v>
      </c>
      <c r="Z132">
        <v>156.28</v>
      </c>
      <c r="AA132">
        <v>145.83000000000001</v>
      </c>
      <c r="AB132">
        <v>85.39</v>
      </c>
      <c r="AC132">
        <v>7.09</v>
      </c>
      <c r="AD132">
        <v>0</v>
      </c>
      <c r="AE132" t="s">
        <v>984</v>
      </c>
      <c r="AF132">
        <v>0.50222222222222224</v>
      </c>
      <c r="AG132">
        <v>1</v>
      </c>
      <c r="AH132">
        <v>0.5</v>
      </c>
      <c r="AI132">
        <v>1.8</v>
      </c>
      <c r="AJ132" t="s">
        <v>10982</v>
      </c>
      <c r="AK132" t="s">
        <v>1182</v>
      </c>
      <c r="AL132" t="s">
        <v>1182</v>
      </c>
      <c r="AM132" t="s">
        <v>988</v>
      </c>
      <c r="AN132" t="s">
        <v>1180</v>
      </c>
      <c r="AO132">
        <v>0</v>
      </c>
      <c r="AP132">
        <v>0</v>
      </c>
      <c r="AQ132" t="s">
        <v>990</v>
      </c>
      <c r="AR132">
        <v>19</v>
      </c>
      <c r="AS132">
        <v>16</v>
      </c>
      <c r="AT132">
        <v>0</v>
      </c>
      <c r="AU132">
        <v>0</v>
      </c>
      <c r="AV132">
        <v>3</v>
      </c>
      <c r="AW132">
        <v>0</v>
      </c>
      <c r="AX132">
        <v>0</v>
      </c>
      <c r="AY132" t="s">
        <v>1257</v>
      </c>
      <c r="AZ132">
        <v>0.50222222222222224</v>
      </c>
      <c r="BA132">
        <v>50</v>
      </c>
      <c r="BB132">
        <v>9.5166666666666657</v>
      </c>
      <c r="BC132">
        <v>8.4700000000000006</v>
      </c>
      <c r="BD132">
        <v>0</v>
      </c>
      <c r="BS132"/>
    </row>
    <row r="133" spans="1:71" x14ac:dyDescent="0.25">
      <c r="A133" t="s">
        <v>1255</v>
      </c>
      <c r="B133" t="s">
        <v>127</v>
      </c>
      <c r="C133">
        <v>45729</v>
      </c>
      <c r="D133">
        <v>8.9855555555555551</v>
      </c>
      <c r="E133">
        <v>1.273148148148148E-4</v>
      </c>
      <c r="F133">
        <v>0</v>
      </c>
      <c r="G133">
        <v>0</v>
      </c>
      <c r="H133">
        <v>0</v>
      </c>
      <c r="I133" t="s">
        <v>197</v>
      </c>
      <c r="J133" s="73">
        <v>0.20846064814814816</v>
      </c>
      <c r="K133" s="73">
        <v>0.60417824074074078</v>
      </c>
      <c r="L133">
        <v>8.36</v>
      </c>
      <c r="M133" t="s">
        <v>983</v>
      </c>
      <c r="N133" t="s">
        <v>10983</v>
      </c>
      <c r="O133" t="s">
        <v>984</v>
      </c>
      <c r="P133" t="s">
        <v>1061</v>
      </c>
      <c r="Q133" t="s">
        <v>10728</v>
      </c>
      <c r="R133">
        <v>45729.208333333336</v>
      </c>
      <c r="S133">
        <v>45729.208460648151</v>
      </c>
      <c r="T133">
        <v>45729.604166666664</v>
      </c>
      <c r="U133">
        <v>45729.606111111112</v>
      </c>
      <c r="V133" t="s">
        <v>984</v>
      </c>
      <c r="W133" t="s">
        <v>986</v>
      </c>
      <c r="X133">
        <v>9.5399999999999991</v>
      </c>
      <c r="Y133">
        <v>9.5</v>
      </c>
      <c r="Z133">
        <v>175.04</v>
      </c>
      <c r="AA133">
        <v>157.6</v>
      </c>
      <c r="AB133">
        <v>58.64</v>
      </c>
      <c r="AC133">
        <v>6.24</v>
      </c>
      <c r="AD133">
        <v>0</v>
      </c>
      <c r="AE133" t="s">
        <v>984</v>
      </c>
      <c r="AF133">
        <v>0.51166666666666671</v>
      </c>
      <c r="AG133">
        <v>1</v>
      </c>
      <c r="AH133">
        <v>0.5</v>
      </c>
      <c r="AI133">
        <v>0.12</v>
      </c>
      <c r="AJ133" t="s">
        <v>10984</v>
      </c>
      <c r="AK133" t="s">
        <v>1091</v>
      </c>
      <c r="AL133" t="s">
        <v>1091</v>
      </c>
      <c r="AM133" t="s">
        <v>988</v>
      </c>
      <c r="AN133" t="s">
        <v>1193</v>
      </c>
      <c r="AO133">
        <v>0</v>
      </c>
      <c r="AP133">
        <v>0</v>
      </c>
      <c r="AQ133" t="s">
        <v>990</v>
      </c>
      <c r="AR133">
        <v>17</v>
      </c>
      <c r="AS133">
        <v>13</v>
      </c>
      <c r="AT133">
        <v>0</v>
      </c>
      <c r="AU133">
        <v>0</v>
      </c>
      <c r="AV133">
        <v>4</v>
      </c>
      <c r="AW133">
        <v>0</v>
      </c>
      <c r="AX133">
        <v>0</v>
      </c>
      <c r="AY133" t="s">
        <v>1257</v>
      </c>
      <c r="AZ133">
        <v>0.51166666666666671</v>
      </c>
      <c r="BA133">
        <v>50</v>
      </c>
      <c r="BB133">
        <v>9.4972222222222218</v>
      </c>
      <c r="BC133">
        <v>8.36</v>
      </c>
      <c r="BD133">
        <v>0</v>
      </c>
      <c r="BS133"/>
    </row>
    <row r="134" spans="1:71" x14ac:dyDescent="0.25">
      <c r="A134" t="s">
        <v>1255</v>
      </c>
      <c r="B134" t="s">
        <v>127</v>
      </c>
      <c r="C134">
        <v>45730</v>
      </c>
      <c r="D134">
        <v>9.0355555555555558</v>
      </c>
      <c r="E134">
        <v>0</v>
      </c>
      <c r="F134">
        <v>0</v>
      </c>
      <c r="G134">
        <v>0</v>
      </c>
      <c r="H134">
        <v>0</v>
      </c>
      <c r="I134" t="s">
        <v>197</v>
      </c>
      <c r="J134" s="73">
        <v>0.208125</v>
      </c>
      <c r="K134" s="73">
        <v>0.60543981481481479</v>
      </c>
      <c r="L134">
        <v>8.52</v>
      </c>
      <c r="M134" t="s">
        <v>983</v>
      </c>
      <c r="N134" t="s">
        <v>10985</v>
      </c>
      <c r="O134" t="s">
        <v>984</v>
      </c>
      <c r="P134" t="s">
        <v>1038</v>
      </c>
      <c r="Q134" t="s">
        <v>10730</v>
      </c>
      <c r="R134">
        <v>45730.208333333336</v>
      </c>
      <c r="S134">
        <v>45730.208124999997</v>
      </c>
      <c r="T134">
        <v>45730.604166666664</v>
      </c>
      <c r="U134">
        <v>45730.605439814812</v>
      </c>
      <c r="V134" t="s">
        <v>984</v>
      </c>
      <c r="W134" t="s">
        <v>986</v>
      </c>
      <c r="X134">
        <v>9.5399999999999991</v>
      </c>
      <c r="Y134">
        <v>9.5</v>
      </c>
      <c r="Z134">
        <v>164.85</v>
      </c>
      <c r="AA134">
        <v>149.13999999999999</v>
      </c>
      <c r="AB134">
        <v>76.819999999999993</v>
      </c>
      <c r="AC134">
        <v>6.21</v>
      </c>
      <c r="AD134">
        <v>0</v>
      </c>
      <c r="AE134" t="s">
        <v>984</v>
      </c>
      <c r="AF134">
        <v>0.5</v>
      </c>
      <c r="AG134">
        <v>1</v>
      </c>
      <c r="AH134">
        <v>0.5</v>
      </c>
      <c r="AI134">
        <v>2.87</v>
      </c>
      <c r="AJ134" t="s">
        <v>10986</v>
      </c>
      <c r="AK134" t="s">
        <v>1137</v>
      </c>
      <c r="AL134" t="s">
        <v>1137</v>
      </c>
      <c r="AM134" t="s">
        <v>988</v>
      </c>
      <c r="AN134" t="s">
        <v>1180</v>
      </c>
      <c r="AO134">
        <v>0</v>
      </c>
      <c r="AP134">
        <v>0</v>
      </c>
      <c r="AQ134" t="s">
        <v>990</v>
      </c>
      <c r="AR134">
        <v>22</v>
      </c>
      <c r="AS134">
        <v>18</v>
      </c>
      <c r="AT134">
        <v>0</v>
      </c>
      <c r="AU134">
        <v>0</v>
      </c>
      <c r="AV134">
        <v>4</v>
      </c>
      <c r="AW134">
        <v>0</v>
      </c>
      <c r="AX134">
        <v>0</v>
      </c>
      <c r="AY134" t="s">
        <v>1257</v>
      </c>
      <c r="AZ134">
        <v>0.5</v>
      </c>
      <c r="BA134">
        <v>50</v>
      </c>
      <c r="BB134">
        <v>9.5355555555555558</v>
      </c>
      <c r="BC134">
        <v>8.52</v>
      </c>
      <c r="BD134">
        <v>0</v>
      </c>
      <c r="BS134"/>
    </row>
    <row r="135" spans="1:71" x14ac:dyDescent="0.25">
      <c r="A135" t="s">
        <v>1255</v>
      </c>
      <c r="B135" t="s">
        <v>127</v>
      </c>
      <c r="C135">
        <v>45731</v>
      </c>
      <c r="D135">
        <v>9.085277777777776</v>
      </c>
      <c r="E135">
        <v>0</v>
      </c>
      <c r="F135">
        <v>0</v>
      </c>
      <c r="G135">
        <v>0</v>
      </c>
      <c r="H135">
        <v>0</v>
      </c>
      <c r="I135" t="s">
        <v>197</v>
      </c>
      <c r="J135" s="73">
        <v>0.20494212962962963</v>
      </c>
      <c r="K135" s="73">
        <v>0.60434027777777777</v>
      </c>
      <c r="L135">
        <v>8.73</v>
      </c>
      <c r="M135" t="s">
        <v>983</v>
      </c>
      <c r="N135" t="s">
        <v>10987</v>
      </c>
      <c r="O135" t="s">
        <v>984</v>
      </c>
      <c r="P135" t="s">
        <v>1217</v>
      </c>
      <c r="Q135" t="s">
        <v>1715</v>
      </c>
      <c r="R135">
        <v>45731.208333333336</v>
      </c>
      <c r="S135">
        <v>45731.204942129632</v>
      </c>
      <c r="T135">
        <v>45731.604166666664</v>
      </c>
      <c r="U135">
        <v>45731.604351851849</v>
      </c>
      <c r="V135" t="s">
        <v>984</v>
      </c>
      <c r="W135" t="s">
        <v>986</v>
      </c>
      <c r="X135">
        <v>9.59</v>
      </c>
      <c r="Y135">
        <v>9.5</v>
      </c>
      <c r="Z135">
        <v>150.55000000000001</v>
      </c>
      <c r="AA135">
        <v>145.80000000000001</v>
      </c>
      <c r="AB135">
        <v>95.7</v>
      </c>
      <c r="AC135">
        <v>8.2200000000000006</v>
      </c>
      <c r="AD135">
        <v>0</v>
      </c>
      <c r="AE135" t="s">
        <v>984</v>
      </c>
      <c r="AF135">
        <v>0.50027777777777782</v>
      </c>
      <c r="AG135">
        <v>1</v>
      </c>
      <c r="AH135">
        <v>0.5</v>
      </c>
      <c r="AI135">
        <v>0.12</v>
      </c>
      <c r="AJ135" t="s">
        <v>10988</v>
      </c>
      <c r="AK135" t="s">
        <v>1137</v>
      </c>
      <c r="AL135" t="s">
        <v>1137</v>
      </c>
      <c r="AM135" t="s">
        <v>988</v>
      </c>
      <c r="AN135" t="s">
        <v>1186</v>
      </c>
      <c r="AO135">
        <v>0</v>
      </c>
      <c r="AP135">
        <v>0</v>
      </c>
      <c r="AQ135" t="s">
        <v>990</v>
      </c>
      <c r="AR135">
        <v>20</v>
      </c>
      <c r="AS135">
        <v>20</v>
      </c>
      <c r="AT135">
        <v>0</v>
      </c>
      <c r="AU135">
        <v>0</v>
      </c>
      <c r="AV135">
        <v>0</v>
      </c>
      <c r="AW135">
        <v>0</v>
      </c>
      <c r="AX135">
        <v>0</v>
      </c>
      <c r="AY135" t="s">
        <v>1257</v>
      </c>
      <c r="AZ135">
        <v>0.50027777777777782</v>
      </c>
      <c r="BA135">
        <v>50</v>
      </c>
      <c r="BB135">
        <v>9.5855555555555547</v>
      </c>
      <c r="BC135">
        <v>8.73</v>
      </c>
      <c r="BD135">
        <v>0</v>
      </c>
      <c r="BS135"/>
    </row>
    <row r="136" spans="1:71" x14ac:dyDescent="0.25">
      <c r="A136" t="s">
        <v>1259</v>
      </c>
      <c r="B136" t="s">
        <v>127</v>
      </c>
      <c r="C136">
        <v>45728</v>
      </c>
      <c r="D136">
        <v>9.0944444444444432</v>
      </c>
      <c r="E136">
        <v>0</v>
      </c>
      <c r="F136">
        <v>0</v>
      </c>
      <c r="G136">
        <v>0</v>
      </c>
      <c r="H136">
        <v>0</v>
      </c>
      <c r="I136" t="s">
        <v>197</v>
      </c>
      <c r="J136" s="73">
        <v>0.6010416666666667</v>
      </c>
      <c r="K136" s="73">
        <v>8.1018518518518516E-4</v>
      </c>
      <c r="L136">
        <v>8.27</v>
      </c>
      <c r="M136" t="s">
        <v>983</v>
      </c>
      <c r="N136" t="s">
        <v>10989</v>
      </c>
      <c r="O136" t="s">
        <v>984</v>
      </c>
      <c r="P136" t="s">
        <v>1125</v>
      </c>
      <c r="Q136" t="s">
        <v>10782</v>
      </c>
      <c r="R136">
        <v>45728.604166666664</v>
      </c>
      <c r="S136">
        <v>45728.600960648146</v>
      </c>
      <c r="T136">
        <v>45728.999305555553</v>
      </c>
      <c r="U136">
        <v>45729.000833333332</v>
      </c>
      <c r="V136" t="s">
        <v>984</v>
      </c>
      <c r="W136" t="s">
        <v>986</v>
      </c>
      <c r="X136">
        <v>9.6</v>
      </c>
      <c r="Y136">
        <v>9.48</v>
      </c>
      <c r="Z136">
        <v>134.41999999999999</v>
      </c>
      <c r="AA136">
        <v>121.94</v>
      </c>
      <c r="AB136">
        <v>32.380000000000003</v>
      </c>
      <c r="AC136">
        <v>3.86</v>
      </c>
      <c r="AD136">
        <v>0</v>
      </c>
      <c r="AE136" t="s">
        <v>984</v>
      </c>
      <c r="AF136">
        <v>0.5</v>
      </c>
      <c r="AG136">
        <v>1</v>
      </c>
      <c r="AH136">
        <v>0.5</v>
      </c>
      <c r="AI136">
        <v>0.77</v>
      </c>
      <c r="AJ136" t="s">
        <v>10990</v>
      </c>
      <c r="AK136" t="s">
        <v>1059</v>
      </c>
      <c r="AL136" t="s">
        <v>1059</v>
      </c>
      <c r="AM136" t="s">
        <v>988</v>
      </c>
      <c r="AN136" t="s">
        <v>1183</v>
      </c>
      <c r="AO136">
        <v>0</v>
      </c>
      <c r="AP136">
        <v>0</v>
      </c>
      <c r="AQ136" t="s">
        <v>990</v>
      </c>
      <c r="AR136">
        <v>28</v>
      </c>
      <c r="AS136">
        <v>23</v>
      </c>
      <c r="AT136">
        <v>0</v>
      </c>
      <c r="AU136">
        <v>0</v>
      </c>
      <c r="AV136">
        <v>5</v>
      </c>
      <c r="AW136">
        <v>0</v>
      </c>
      <c r="AX136">
        <v>0</v>
      </c>
      <c r="AY136" t="s">
        <v>1260</v>
      </c>
      <c r="AZ136">
        <v>0.5</v>
      </c>
      <c r="BA136">
        <v>50</v>
      </c>
      <c r="BB136">
        <v>9.5944444444444432</v>
      </c>
      <c r="BC136">
        <v>8.27</v>
      </c>
      <c r="BD136">
        <v>0</v>
      </c>
      <c r="BS136"/>
    </row>
    <row r="137" spans="1:71" x14ac:dyDescent="0.25">
      <c r="A137" t="s">
        <v>1259</v>
      </c>
      <c r="B137" t="s">
        <v>127</v>
      </c>
      <c r="C137">
        <v>45729</v>
      </c>
      <c r="D137">
        <v>9.0586111111111105</v>
      </c>
      <c r="E137">
        <v>0</v>
      </c>
      <c r="F137">
        <v>0</v>
      </c>
      <c r="G137">
        <v>0</v>
      </c>
      <c r="H137">
        <v>0</v>
      </c>
      <c r="I137" t="s">
        <v>197</v>
      </c>
      <c r="J137" s="73">
        <v>0.6018634259259259</v>
      </c>
      <c r="K137" s="73">
        <v>7.291666666666667E-4</v>
      </c>
      <c r="L137">
        <v>5.16</v>
      </c>
      <c r="M137" t="s">
        <v>983</v>
      </c>
      <c r="N137" t="s">
        <v>10991</v>
      </c>
      <c r="O137" t="s">
        <v>984</v>
      </c>
      <c r="P137" t="s">
        <v>1015</v>
      </c>
      <c r="Q137" t="s">
        <v>10992</v>
      </c>
      <c r="R137">
        <v>45729.604166666664</v>
      </c>
      <c r="S137">
        <v>45729.601863425924</v>
      </c>
      <c r="T137">
        <v>45729.999305555553</v>
      </c>
      <c r="U137">
        <v>45730.000763888886</v>
      </c>
      <c r="V137" t="s">
        <v>984</v>
      </c>
      <c r="W137" t="s">
        <v>986</v>
      </c>
      <c r="X137">
        <v>9.57</v>
      </c>
      <c r="Y137">
        <v>9.48</v>
      </c>
      <c r="Z137">
        <v>28.88</v>
      </c>
      <c r="AA137">
        <v>25.28</v>
      </c>
      <c r="AB137">
        <v>14.12</v>
      </c>
      <c r="AC137">
        <v>9.56</v>
      </c>
      <c r="AD137">
        <v>0</v>
      </c>
      <c r="AE137" t="s">
        <v>984</v>
      </c>
      <c r="AF137">
        <v>0.51416666666666666</v>
      </c>
      <c r="AG137">
        <v>1</v>
      </c>
      <c r="AH137">
        <v>0.5</v>
      </c>
      <c r="AI137">
        <v>3.03</v>
      </c>
      <c r="AJ137" t="s">
        <v>10993</v>
      </c>
      <c r="AK137" t="s">
        <v>1228</v>
      </c>
      <c r="AL137" t="s">
        <v>1228</v>
      </c>
      <c r="AM137" t="s">
        <v>988</v>
      </c>
      <c r="AN137" t="s">
        <v>1197</v>
      </c>
      <c r="AO137">
        <v>0</v>
      </c>
      <c r="AP137">
        <v>0</v>
      </c>
      <c r="AQ137" t="s">
        <v>990</v>
      </c>
      <c r="AR137">
        <v>7</v>
      </c>
      <c r="AS137">
        <v>7</v>
      </c>
      <c r="AT137">
        <v>0</v>
      </c>
      <c r="AU137">
        <v>0</v>
      </c>
      <c r="AV137">
        <v>0</v>
      </c>
      <c r="AW137">
        <v>0</v>
      </c>
      <c r="AX137">
        <v>0</v>
      </c>
      <c r="AY137" t="s">
        <v>1260</v>
      </c>
      <c r="AZ137">
        <v>0.51416666666666666</v>
      </c>
      <c r="BA137">
        <v>50</v>
      </c>
      <c r="BB137">
        <v>9.5727777777777767</v>
      </c>
      <c r="BC137">
        <v>5.16</v>
      </c>
      <c r="BD137">
        <v>0</v>
      </c>
      <c r="BS137"/>
    </row>
    <row r="138" spans="1:71" x14ac:dyDescent="0.25">
      <c r="A138" t="s">
        <v>1259</v>
      </c>
      <c r="B138" t="s">
        <v>127</v>
      </c>
      <c r="C138">
        <v>45730</v>
      </c>
      <c r="D138">
        <v>9.0649999999999995</v>
      </c>
      <c r="E138">
        <v>0</v>
      </c>
      <c r="F138">
        <v>0</v>
      </c>
      <c r="G138">
        <v>0</v>
      </c>
      <c r="H138">
        <v>0</v>
      </c>
      <c r="I138" t="s">
        <v>197</v>
      </c>
      <c r="J138" s="73">
        <v>0.60083333333333333</v>
      </c>
      <c r="K138" s="73">
        <v>0.99937500000000001</v>
      </c>
      <c r="L138">
        <v>8.32</v>
      </c>
      <c r="M138" t="s">
        <v>983</v>
      </c>
      <c r="N138" t="s">
        <v>10994</v>
      </c>
      <c r="O138" t="s">
        <v>984</v>
      </c>
      <c r="P138" t="s">
        <v>1000</v>
      </c>
      <c r="Q138" t="s">
        <v>10730</v>
      </c>
      <c r="R138">
        <v>45730.604166666664</v>
      </c>
      <c r="S138">
        <v>45730.600844907407</v>
      </c>
      <c r="T138">
        <v>45730.999305555553</v>
      </c>
      <c r="U138">
        <v>45730.999490740738</v>
      </c>
      <c r="V138" t="s">
        <v>984</v>
      </c>
      <c r="W138" t="s">
        <v>986</v>
      </c>
      <c r="X138">
        <v>9.57</v>
      </c>
      <c r="Y138">
        <v>9.48</v>
      </c>
      <c r="Z138">
        <v>126.1</v>
      </c>
      <c r="AA138">
        <v>122.05</v>
      </c>
      <c r="AB138">
        <v>60.13</v>
      </c>
      <c r="AC138">
        <v>5.9</v>
      </c>
      <c r="AD138">
        <v>0</v>
      </c>
      <c r="AE138" t="s">
        <v>984</v>
      </c>
      <c r="AF138">
        <v>0.5</v>
      </c>
      <c r="AG138">
        <v>1</v>
      </c>
      <c r="AH138">
        <v>0.5</v>
      </c>
      <c r="AI138">
        <v>3.03</v>
      </c>
      <c r="AJ138" t="s">
        <v>10995</v>
      </c>
      <c r="AK138" t="s">
        <v>1071</v>
      </c>
      <c r="AL138" t="s">
        <v>1071</v>
      </c>
      <c r="AM138" t="s">
        <v>988</v>
      </c>
      <c r="AN138" t="s">
        <v>1191</v>
      </c>
      <c r="AO138">
        <v>0</v>
      </c>
      <c r="AP138">
        <v>0</v>
      </c>
      <c r="AQ138" t="s">
        <v>990</v>
      </c>
      <c r="AR138">
        <v>24</v>
      </c>
      <c r="AS138">
        <v>22</v>
      </c>
      <c r="AT138">
        <v>0</v>
      </c>
      <c r="AU138">
        <v>0</v>
      </c>
      <c r="AV138">
        <v>2</v>
      </c>
      <c r="AW138">
        <v>0</v>
      </c>
      <c r="AX138">
        <v>0</v>
      </c>
      <c r="AY138" t="s">
        <v>1260</v>
      </c>
      <c r="AZ138">
        <v>0.5</v>
      </c>
      <c r="BA138">
        <v>50</v>
      </c>
      <c r="BB138">
        <v>9.5649999999999995</v>
      </c>
      <c r="BC138">
        <v>8.32</v>
      </c>
      <c r="BD138">
        <v>0</v>
      </c>
      <c r="BS138"/>
    </row>
    <row r="139" spans="1:71" x14ac:dyDescent="0.25">
      <c r="A139" t="s">
        <v>239</v>
      </c>
      <c r="B139" t="s">
        <v>127</v>
      </c>
      <c r="C139">
        <v>45726</v>
      </c>
      <c r="D139">
        <v>8.7158333333333324</v>
      </c>
      <c r="E139">
        <v>2.5115740740740741E-3</v>
      </c>
      <c r="F139">
        <v>5.5555555555555556E-4</v>
      </c>
      <c r="G139">
        <v>50</v>
      </c>
      <c r="H139">
        <v>0</v>
      </c>
      <c r="I139" t="s">
        <v>142</v>
      </c>
      <c r="J139" s="73">
        <v>0.60667824074074073</v>
      </c>
      <c r="K139" s="73">
        <v>0.99875000000000003</v>
      </c>
      <c r="L139">
        <v>7.32</v>
      </c>
      <c r="M139" t="s">
        <v>983</v>
      </c>
      <c r="N139" t="s">
        <v>10996</v>
      </c>
      <c r="O139" t="s">
        <v>984</v>
      </c>
      <c r="P139" t="s">
        <v>1198</v>
      </c>
      <c r="Q139" t="s">
        <v>10997</v>
      </c>
      <c r="R139">
        <v>45726.604166666664</v>
      </c>
      <c r="S139">
        <v>45726.606678240743</v>
      </c>
      <c r="T139">
        <v>45726.999305555553</v>
      </c>
      <c r="U139">
        <v>45727.000787037039</v>
      </c>
      <c r="V139" t="s">
        <v>984</v>
      </c>
      <c r="W139" t="s">
        <v>986</v>
      </c>
      <c r="X139">
        <v>9.4600000000000009</v>
      </c>
      <c r="Y139">
        <v>9.48</v>
      </c>
      <c r="Z139">
        <v>149.69999999999999</v>
      </c>
      <c r="AA139">
        <v>131.46</v>
      </c>
      <c r="AB139">
        <v>91.31</v>
      </c>
      <c r="AC139">
        <v>7.18</v>
      </c>
      <c r="AD139">
        <v>10.65</v>
      </c>
      <c r="AE139" t="s">
        <v>10998</v>
      </c>
      <c r="AF139">
        <v>0.5163888888888889</v>
      </c>
      <c r="AG139">
        <v>1</v>
      </c>
      <c r="AH139">
        <v>0.5</v>
      </c>
      <c r="AI139">
        <v>0.5</v>
      </c>
      <c r="AJ139" t="s">
        <v>10999</v>
      </c>
      <c r="AK139" t="s">
        <v>1029</v>
      </c>
      <c r="AL139" t="s">
        <v>1029</v>
      </c>
      <c r="AM139" t="s">
        <v>988</v>
      </c>
      <c r="AN139" t="s">
        <v>1199</v>
      </c>
      <c r="AO139">
        <v>0</v>
      </c>
      <c r="AP139">
        <v>0</v>
      </c>
      <c r="AQ139" t="s">
        <v>990</v>
      </c>
      <c r="AR139">
        <v>16</v>
      </c>
      <c r="AS139">
        <v>14</v>
      </c>
      <c r="AT139">
        <v>0</v>
      </c>
      <c r="AU139">
        <v>0</v>
      </c>
      <c r="AV139">
        <v>2</v>
      </c>
      <c r="AW139">
        <v>0</v>
      </c>
      <c r="AX139">
        <v>0</v>
      </c>
      <c r="AY139" t="s">
        <v>1078</v>
      </c>
      <c r="AZ139">
        <v>0.69388888888888889</v>
      </c>
      <c r="BA139">
        <v>50</v>
      </c>
      <c r="BB139">
        <v>9.4097222222222214</v>
      </c>
      <c r="BC139">
        <v>7.32</v>
      </c>
      <c r="BD139">
        <v>50</v>
      </c>
      <c r="BS139"/>
    </row>
    <row r="140" spans="1:71" x14ac:dyDescent="0.25">
      <c r="A140" t="s">
        <v>239</v>
      </c>
      <c r="B140" t="s">
        <v>127</v>
      </c>
      <c r="C140">
        <v>45727</v>
      </c>
      <c r="D140">
        <v>9.0047222222222221</v>
      </c>
      <c r="E140">
        <v>0</v>
      </c>
      <c r="F140">
        <v>0</v>
      </c>
      <c r="G140">
        <v>0</v>
      </c>
      <c r="H140">
        <v>0</v>
      </c>
      <c r="I140" t="s">
        <v>142</v>
      </c>
      <c r="J140" s="73">
        <v>0.60348379629629634</v>
      </c>
      <c r="K140" s="73">
        <v>0.99951388888888892</v>
      </c>
      <c r="L140">
        <v>8.07</v>
      </c>
      <c r="M140" t="s">
        <v>983</v>
      </c>
      <c r="N140" t="s">
        <v>11000</v>
      </c>
      <c r="O140" t="s">
        <v>984</v>
      </c>
      <c r="P140" t="s">
        <v>1198</v>
      </c>
      <c r="Q140" t="s">
        <v>11001</v>
      </c>
      <c r="R140">
        <v>45727.604166666664</v>
      </c>
      <c r="S140">
        <v>45727.603495370371</v>
      </c>
      <c r="T140">
        <v>45727.999305555553</v>
      </c>
      <c r="U140">
        <v>45728.000844907408</v>
      </c>
      <c r="V140" t="s">
        <v>984</v>
      </c>
      <c r="W140" t="s">
        <v>986</v>
      </c>
      <c r="X140">
        <v>9.5399999999999991</v>
      </c>
      <c r="Y140">
        <v>9.48</v>
      </c>
      <c r="Z140">
        <v>142.22999999999999</v>
      </c>
      <c r="AA140">
        <v>127.8</v>
      </c>
      <c r="AB140">
        <v>81.93</v>
      </c>
      <c r="AC140">
        <v>6.86</v>
      </c>
      <c r="AD140">
        <v>0</v>
      </c>
      <c r="AE140" t="s">
        <v>984</v>
      </c>
      <c r="AF140">
        <v>0.5</v>
      </c>
      <c r="AG140">
        <v>1</v>
      </c>
      <c r="AH140">
        <v>0.5</v>
      </c>
      <c r="AI140">
        <v>8.19</v>
      </c>
      <c r="AJ140" t="s">
        <v>11002</v>
      </c>
      <c r="AK140" t="s">
        <v>1032</v>
      </c>
      <c r="AL140" t="s">
        <v>1032</v>
      </c>
      <c r="AM140" t="s">
        <v>988</v>
      </c>
      <c r="AN140" t="s">
        <v>1199</v>
      </c>
      <c r="AO140">
        <v>0</v>
      </c>
      <c r="AP140">
        <v>0</v>
      </c>
      <c r="AQ140" t="s">
        <v>990</v>
      </c>
      <c r="AR140">
        <v>21</v>
      </c>
      <c r="AS140">
        <v>20</v>
      </c>
      <c r="AT140">
        <v>0</v>
      </c>
      <c r="AU140">
        <v>0</v>
      </c>
      <c r="AV140">
        <v>1</v>
      </c>
      <c r="AW140">
        <v>0</v>
      </c>
      <c r="AX140">
        <v>0</v>
      </c>
      <c r="AY140" t="s">
        <v>1078</v>
      </c>
      <c r="AZ140">
        <v>0.5</v>
      </c>
      <c r="BA140">
        <v>50</v>
      </c>
      <c r="BB140">
        <v>9.5047222222222221</v>
      </c>
      <c r="BC140">
        <v>8.07</v>
      </c>
      <c r="BD140">
        <v>0</v>
      </c>
      <c r="BS140"/>
    </row>
    <row r="141" spans="1:71" x14ac:dyDescent="0.25">
      <c r="A141" t="s">
        <v>237</v>
      </c>
      <c r="B141" t="s">
        <v>127</v>
      </c>
      <c r="C141">
        <v>45726</v>
      </c>
      <c r="D141">
        <v>1.2402777777777778</v>
      </c>
      <c r="E141">
        <v>3.5069444444444445E-3</v>
      </c>
      <c r="F141">
        <v>0</v>
      </c>
      <c r="G141">
        <v>50</v>
      </c>
      <c r="H141">
        <v>0</v>
      </c>
      <c r="I141" t="s">
        <v>142</v>
      </c>
      <c r="J141" s="73">
        <v>0.86578703703703708</v>
      </c>
      <c r="K141" s="73">
        <v>0.91746527777777775</v>
      </c>
      <c r="L141">
        <v>0</v>
      </c>
      <c r="M141" t="s">
        <v>983</v>
      </c>
      <c r="N141" t="s">
        <v>11003</v>
      </c>
      <c r="O141" t="s">
        <v>984</v>
      </c>
      <c r="P141" t="s">
        <v>1015</v>
      </c>
      <c r="Q141" t="s">
        <v>11004</v>
      </c>
      <c r="R141">
        <v>45726.862280092595</v>
      </c>
      <c r="S141">
        <v>45726.865787037037</v>
      </c>
      <c r="T141">
        <v>45726.916666666664</v>
      </c>
      <c r="U141">
        <v>45726.918090277781</v>
      </c>
      <c r="V141" t="s">
        <v>984</v>
      </c>
      <c r="W141" t="s">
        <v>986</v>
      </c>
      <c r="X141">
        <v>1.26</v>
      </c>
      <c r="Y141">
        <v>1.31</v>
      </c>
      <c r="Z141">
        <v>10.91</v>
      </c>
      <c r="AA141">
        <v>0</v>
      </c>
      <c r="AB141">
        <v>10.91</v>
      </c>
      <c r="AC141">
        <v>1.26</v>
      </c>
      <c r="AD141">
        <v>0</v>
      </c>
      <c r="AE141" t="s">
        <v>984</v>
      </c>
      <c r="AF141">
        <v>0</v>
      </c>
      <c r="AG141">
        <v>0</v>
      </c>
      <c r="AH141">
        <v>0</v>
      </c>
      <c r="AI141">
        <v>0</v>
      </c>
      <c r="AJ141" t="s">
        <v>984</v>
      </c>
      <c r="AK141" t="s">
        <v>1080</v>
      </c>
      <c r="AL141" t="s">
        <v>1080</v>
      </c>
      <c r="AM141" t="s">
        <v>988</v>
      </c>
      <c r="AN141" t="s">
        <v>1197</v>
      </c>
      <c r="AO141">
        <v>0</v>
      </c>
      <c r="AP141">
        <v>0</v>
      </c>
      <c r="AQ141" t="s">
        <v>990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 t="s">
        <v>1079</v>
      </c>
      <c r="AZ141">
        <v>0</v>
      </c>
      <c r="BA141">
        <v>50</v>
      </c>
      <c r="BB141">
        <v>1.2402777777777778</v>
      </c>
      <c r="BC141">
        <v>0</v>
      </c>
      <c r="BD141">
        <v>50</v>
      </c>
      <c r="BS141"/>
    </row>
    <row r="142" spans="1:71" x14ac:dyDescent="0.25">
      <c r="A142" t="s">
        <v>237</v>
      </c>
      <c r="B142" t="s">
        <v>127</v>
      </c>
      <c r="C142">
        <v>45731</v>
      </c>
      <c r="D142">
        <v>7.4604999999999997</v>
      </c>
      <c r="E142">
        <v>6.8865740740740745E-3</v>
      </c>
      <c r="F142">
        <v>0</v>
      </c>
      <c r="G142">
        <v>50</v>
      </c>
      <c r="H142">
        <v>0</v>
      </c>
      <c r="I142" t="s">
        <v>142</v>
      </c>
      <c r="J142" s="73">
        <v>0.61105324074074074</v>
      </c>
      <c r="K142" s="73">
        <v>0.99983796296296301</v>
      </c>
      <c r="L142">
        <v>7.29</v>
      </c>
      <c r="M142" t="s">
        <v>983</v>
      </c>
      <c r="N142" t="s">
        <v>11005</v>
      </c>
      <c r="O142" t="s">
        <v>984</v>
      </c>
      <c r="P142" t="s">
        <v>1200</v>
      </c>
      <c r="Q142" t="s">
        <v>1704</v>
      </c>
      <c r="R142">
        <v>45731.604166666664</v>
      </c>
      <c r="S142">
        <v>45731.604062500002</v>
      </c>
      <c r="T142">
        <v>45731.999305555553</v>
      </c>
      <c r="U142">
        <v>45732.000740740739</v>
      </c>
      <c r="V142" t="s">
        <v>984</v>
      </c>
      <c r="W142" t="s">
        <v>986</v>
      </c>
      <c r="X142">
        <v>9.52</v>
      </c>
      <c r="Y142">
        <v>9.48</v>
      </c>
      <c r="Z142">
        <v>190.82</v>
      </c>
      <c r="AA142">
        <v>162.49</v>
      </c>
      <c r="AB142">
        <v>94.24</v>
      </c>
      <c r="AC142">
        <v>6.34</v>
      </c>
      <c r="AD142">
        <v>82.22</v>
      </c>
      <c r="AE142" t="s">
        <v>11006</v>
      </c>
      <c r="AF142">
        <v>0.5</v>
      </c>
      <c r="AG142">
        <v>1</v>
      </c>
      <c r="AH142">
        <v>0.5</v>
      </c>
      <c r="AI142">
        <v>4.47</v>
      </c>
      <c r="AJ142" t="s">
        <v>11007</v>
      </c>
      <c r="AK142" t="s">
        <v>1080</v>
      </c>
      <c r="AL142" t="s">
        <v>1080</v>
      </c>
      <c r="AM142" t="s">
        <v>988</v>
      </c>
      <c r="AN142" t="s">
        <v>1173</v>
      </c>
      <c r="AO142">
        <v>0</v>
      </c>
      <c r="AP142">
        <v>0</v>
      </c>
      <c r="AQ142" t="s">
        <v>990</v>
      </c>
      <c r="AR142">
        <v>16</v>
      </c>
      <c r="AS142">
        <v>16</v>
      </c>
      <c r="AT142">
        <v>0</v>
      </c>
      <c r="AU142">
        <v>0</v>
      </c>
      <c r="AV142">
        <v>0</v>
      </c>
      <c r="AW142">
        <v>0</v>
      </c>
      <c r="AX142">
        <v>0</v>
      </c>
      <c r="AY142" t="s">
        <v>1079</v>
      </c>
      <c r="AZ142">
        <v>1.8703333333333334</v>
      </c>
      <c r="BA142">
        <v>50</v>
      </c>
      <c r="BB142">
        <v>9.3308333333333326</v>
      </c>
      <c r="BC142">
        <v>7.29</v>
      </c>
      <c r="BD142">
        <v>50</v>
      </c>
      <c r="BS142"/>
    </row>
    <row r="143" spans="1:71" x14ac:dyDescent="0.25">
      <c r="A143" t="s">
        <v>1264</v>
      </c>
      <c r="B143" t="s">
        <v>127</v>
      </c>
      <c r="C143">
        <v>45728</v>
      </c>
      <c r="D143">
        <v>7.593055555555555</v>
      </c>
      <c r="E143">
        <v>0</v>
      </c>
      <c r="F143">
        <v>0</v>
      </c>
      <c r="G143">
        <v>0</v>
      </c>
      <c r="H143">
        <v>0</v>
      </c>
      <c r="I143" t="s">
        <v>153</v>
      </c>
      <c r="J143" s="73">
        <v>0.20496527777777779</v>
      </c>
      <c r="K143" s="73">
        <v>0.52134259259259264</v>
      </c>
      <c r="L143">
        <v>7.24</v>
      </c>
      <c r="M143" t="s">
        <v>983</v>
      </c>
      <c r="N143" t="s">
        <v>11008</v>
      </c>
      <c r="O143" t="s">
        <v>984</v>
      </c>
      <c r="P143" t="s">
        <v>1265</v>
      </c>
      <c r="Q143" t="s">
        <v>10726</v>
      </c>
      <c r="R143">
        <v>45728.208333333336</v>
      </c>
      <c r="S143">
        <v>45728.204965277779</v>
      </c>
      <c r="T143">
        <v>45728.520833333336</v>
      </c>
      <c r="U143">
        <v>45728.52134259259</v>
      </c>
      <c r="V143" t="s">
        <v>984</v>
      </c>
      <c r="W143" t="s">
        <v>986</v>
      </c>
      <c r="X143">
        <v>7.59</v>
      </c>
      <c r="Y143">
        <v>7.5</v>
      </c>
      <c r="Z143">
        <v>111.72</v>
      </c>
      <c r="AA143">
        <v>109.51</v>
      </c>
      <c r="AB143">
        <v>48.49</v>
      </c>
      <c r="AC143">
        <v>4.17</v>
      </c>
      <c r="AD143">
        <v>0</v>
      </c>
      <c r="AE143" t="s">
        <v>984</v>
      </c>
      <c r="AF143">
        <v>0</v>
      </c>
      <c r="AG143">
        <v>0</v>
      </c>
      <c r="AH143">
        <v>0</v>
      </c>
      <c r="AI143">
        <v>0</v>
      </c>
      <c r="AJ143" t="s">
        <v>984</v>
      </c>
      <c r="AK143" t="s">
        <v>1188</v>
      </c>
      <c r="AL143" t="s">
        <v>1188</v>
      </c>
      <c r="AM143" t="s">
        <v>988</v>
      </c>
      <c r="AN143" t="s">
        <v>1186</v>
      </c>
      <c r="AO143">
        <v>0</v>
      </c>
      <c r="AP143">
        <v>0</v>
      </c>
      <c r="AQ143" t="s">
        <v>990</v>
      </c>
      <c r="AR143">
        <v>19</v>
      </c>
      <c r="AS143">
        <v>17</v>
      </c>
      <c r="AT143">
        <v>0</v>
      </c>
      <c r="AU143">
        <v>0</v>
      </c>
      <c r="AV143">
        <v>2</v>
      </c>
      <c r="AW143">
        <v>0</v>
      </c>
      <c r="AX143">
        <v>0</v>
      </c>
      <c r="AY143" t="s">
        <v>1266</v>
      </c>
      <c r="AZ143">
        <v>0</v>
      </c>
      <c r="BA143">
        <v>50</v>
      </c>
      <c r="BB143">
        <v>7.593055555555555</v>
      </c>
      <c r="BC143">
        <v>7.24</v>
      </c>
      <c r="BD143">
        <v>0</v>
      </c>
      <c r="BS143"/>
    </row>
    <row r="144" spans="1:71" x14ac:dyDescent="0.25">
      <c r="A144" t="s">
        <v>1264</v>
      </c>
      <c r="B144" t="s">
        <v>127</v>
      </c>
      <c r="C144">
        <v>45729</v>
      </c>
      <c r="D144">
        <v>7.5108333333333333</v>
      </c>
      <c r="E144">
        <v>0</v>
      </c>
      <c r="F144">
        <v>0</v>
      </c>
      <c r="G144">
        <v>0</v>
      </c>
      <c r="H144">
        <v>0</v>
      </c>
      <c r="I144" t="s">
        <v>153</v>
      </c>
      <c r="J144" s="73">
        <v>0.20800925925925925</v>
      </c>
      <c r="K144" s="73">
        <v>0.52096064814814813</v>
      </c>
      <c r="L144">
        <v>7.18</v>
      </c>
      <c r="M144" t="s">
        <v>983</v>
      </c>
      <c r="N144" t="s">
        <v>11009</v>
      </c>
      <c r="O144" t="s">
        <v>984</v>
      </c>
      <c r="P144" t="s">
        <v>1265</v>
      </c>
      <c r="Q144" t="s">
        <v>10728</v>
      </c>
      <c r="R144">
        <v>45729.208333333336</v>
      </c>
      <c r="S144">
        <v>45729.208009259259</v>
      </c>
      <c r="T144">
        <v>45729.520833333336</v>
      </c>
      <c r="U144">
        <v>45729.520995370367</v>
      </c>
      <c r="V144" t="s">
        <v>984</v>
      </c>
      <c r="W144" t="s">
        <v>986</v>
      </c>
      <c r="X144">
        <v>7.51</v>
      </c>
      <c r="Y144">
        <v>7.5</v>
      </c>
      <c r="Z144">
        <v>134.56</v>
      </c>
      <c r="AA144">
        <v>127.35</v>
      </c>
      <c r="AB144">
        <v>60.54</v>
      </c>
      <c r="AC144">
        <v>3.97</v>
      </c>
      <c r="AD144">
        <v>0</v>
      </c>
      <c r="AE144" t="s">
        <v>984</v>
      </c>
      <c r="AF144">
        <v>0</v>
      </c>
      <c r="AG144">
        <v>0</v>
      </c>
      <c r="AH144">
        <v>0</v>
      </c>
      <c r="AI144">
        <v>0</v>
      </c>
      <c r="AJ144" t="s">
        <v>984</v>
      </c>
      <c r="AK144" t="s">
        <v>1207</v>
      </c>
      <c r="AL144" t="s">
        <v>1207</v>
      </c>
      <c r="AM144" t="s">
        <v>988</v>
      </c>
      <c r="AN144" t="s">
        <v>1186</v>
      </c>
      <c r="AO144">
        <v>0</v>
      </c>
      <c r="AP144">
        <v>0</v>
      </c>
      <c r="AQ144" t="s">
        <v>990</v>
      </c>
      <c r="AR144">
        <v>19</v>
      </c>
      <c r="AS144">
        <v>16</v>
      </c>
      <c r="AT144">
        <v>0</v>
      </c>
      <c r="AU144">
        <v>0</v>
      </c>
      <c r="AV144">
        <v>3</v>
      </c>
      <c r="AW144">
        <v>0</v>
      </c>
      <c r="AX144">
        <v>0</v>
      </c>
      <c r="AY144" t="s">
        <v>1266</v>
      </c>
      <c r="AZ144">
        <v>0</v>
      </c>
      <c r="BA144">
        <v>50</v>
      </c>
      <c r="BB144">
        <v>7.5108333333333333</v>
      </c>
      <c r="BC144">
        <v>7.18</v>
      </c>
      <c r="BD144">
        <v>0</v>
      </c>
      <c r="BS144"/>
    </row>
    <row r="145" spans="1:71" x14ac:dyDescent="0.25">
      <c r="A145" t="s">
        <v>1264</v>
      </c>
      <c r="B145" t="s">
        <v>127</v>
      </c>
      <c r="C145">
        <v>45730</v>
      </c>
      <c r="D145">
        <v>8.969444444444445</v>
      </c>
      <c r="E145">
        <v>3.0208333333333333E-3</v>
      </c>
      <c r="F145">
        <v>0</v>
      </c>
      <c r="G145">
        <v>50</v>
      </c>
      <c r="H145">
        <v>0</v>
      </c>
      <c r="I145" t="s">
        <v>153</v>
      </c>
      <c r="J145" s="73">
        <v>0.21135416666666668</v>
      </c>
      <c r="K145" s="73">
        <v>0.60592592592592598</v>
      </c>
      <c r="L145">
        <v>8.01</v>
      </c>
      <c r="M145" t="s">
        <v>983</v>
      </c>
      <c r="N145" t="s">
        <v>11010</v>
      </c>
      <c r="O145" t="s">
        <v>984</v>
      </c>
      <c r="P145" t="s">
        <v>1265</v>
      </c>
      <c r="Q145" t="s">
        <v>10730</v>
      </c>
      <c r="R145">
        <v>45730.208333333336</v>
      </c>
      <c r="S145">
        <v>45730.211354166669</v>
      </c>
      <c r="T145">
        <v>45730.604166666664</v>
      </c>
      <c r="U145">
        <v>45730.605925925927</v>
      </c>
      <c r="V145" t="s">
        <v>984</v>
      </c>
      <c r="W145" t="s">
        <v>986</v>
      </c>
      <c r="X145">
        <v>9.4700000000000006</v>
      </c>
      <c r="Y145">
        <v>9.5</v>
      </c>
      <c r="Z145">
        <v>156.47999999999999</v>
      </c>
      <c r="AA145">
        <v>148.94</v>
      </c>
      <c r="AB145">
        <v>78.37</v>
      </c>
      <c r="AC145">
        <v>6.4</v>
      </c>
      <c r="AD145">
        <v>0</v>
      </c>
      <c r="AE145" t="s">
        <v>984</v>
      </c>
      <c r="AF145">
        <v>0.50027777777777782</v>
      </c>
      <c r="AG145">
        <v>1</v>
      </c>
      <c r="AH145">
        <v>0.5</v>
      </c>
      <c r="AI145">
        <v>3.09</v>
      </c>
      <c r="AJ145" t="s">
        <v>11011</v>
      </c>
      <c r="AK145" t="s">
        <v>1241</v>
      </c>
      <c r="AL145" t="s">
        <v>1241</v>
      </c>
      <c r="AM145" t="s">
        <v>988</v>
      </c>
      <c r="AN145" t="s">
        <v>1186</v>
      </c>
      <c r="AO145">
        <v>0</v>
      </c>
      <c r="AP145">
        <v>0</v>
      </c>
      <c r="AQ145" t="s">
        <v>990</v>
      </c>
      <c r="AR145">
        <v>23</v>
      </c>
      <c r="AS145">
        <v>17</v>
      </c>
      <c r="AT145">
        <v>0</v>
      </c>
      <c r="AU145">
        <v>0</v>
      </c>
      <c r="AV145">
        <v>6</v>
      </c>
      <c r="AW145">
        <v>0</v>
      </c>
      <c r="AX145">
        <v>0</v>
      </c>
      <c r="AY145" t="s">
        <v>1266</v>
      </c>
      <c r="AZ145">
        <v>0.50027777777777782</v>
      </c>
      <c r="BA145">
        <v>50</v>
      </c>
      <c r="BB145">
        <v>9.4697222222222219</v>
      </c>
      <c r="BC145">
        <v>8.01</v>
      </c>
      <c r="BD145">
        <v>50</v>
      </c>
      <c r="BS145"/>
    </row>
    <row r="146" spans="1:71" x14ac:dyDescent="0.25">
      <c r="A146" t="s">
        <v>1264</v>
      </c>
      <c r="B146" t="s">
        <v>127</v>
      </c>
      <c r="C146">
        <v>45731</v>
      </c>
      <c r="D146">
        <v>7.2361111111111107</v>
      </c>
      <c r="E146">
        <v>1.1284722222222222E-2</v>
      </c>
      <c r="F146">
        <v>0</v>
      </c>
      <c r="G146">
        <v>50</v>
      </c>
      <c r="H146">
        <v>0</v>
      </c>
      <c r="I146" t="s">
        <v>153</v>
      </c>
      <c r="J146" s="73">
        <v>0.21961805555555555</v>
      </c>
      <c r="K146" s="73">
        <v>0.52112268518518523</v>
      </c>
      <c r="L146">
        <v>6.54</v>
      </c>
      <c r="M146" t="s">
        <v>983</v>
      </c>
      <c r="N146" t="s">
        <v>11012</v>
      </c>
      <c r="O146" t="s">
        <v>984</v>
      </c>
      <c r="P146" t="s">
        <v>1265</v>
      </c>
      <c r="Q146" t="s">
        <v>1712</v>
      </c>
      <c r="R146">
        <v>45731.208333333336</v>
      </c>
      <c r="S146">
        <v>45731.206331018519</v>
      </c>
      <c r="T146">
        <v>45731.520833333336</v>
      </c>
      <c r="U146">
        <v>45731.522418981483</v>
      </c>
      <c r="V146" t="s">
        <v>984</v>
      </c>
      <c r="W146" t="s">
        <v>986</v>
      </c>
      <c r="X146">
        <v>7.59</v>
      </c>
      <c r="Y146">
        <v>7.5</v>
      </c>
      <c r="Z146">
        <v>128.53</v>
      </c>
      <c r="AA146">
        <v>101.01</v>
      </c>
      <c r="AB146">
        <v>72.86</v>
      </c>
      <c r="AC146">
        <v>4.7699999999999996</v>
      </c>
      <c r="AD146">
        <v>0</v>
      </c>
      <c r="AE146" t="s">
        <v>984</v>
      </c>
      <c r="AF146">
        <v>0</v>
      </c>
      <c r="AG146">
        <v>0</v>
      </c>
      <c r="AH146">
        <v>0</v>
      </c>
      <c r="AI146">
        <v>0</v>
      </c>
      <c r="AJ146" t="s">
        <v>984</v>
      </c>
      <c r="AK146" t="s">
        <v>1241</v>
      </c>
      <c r="AL146" t="s">
        <v>1241</v>
      </c>
      <c r="AM146" t="s">
        <v>988</v>
      </c>
      <c r="AN146" t="s">
        <v>1180</v>
      </c>
      <c r="AO146">
        <v>0</v>
      </c>
      <c r="AP146">
        <v>0</v>
      </c>
      <c r="AQ146" t="s">
        <v>990</v>
      </c>
      <c r="AR146">
        <v>20</v>
      </c>
      <c r="AS146">
        <v>19</v>
      </c>
      <c r="AT146">
        <v>0</v>
      </c>
      <c r="AU146">
        <v>0</v>
      </c>
      <c r="AV146">
        <v>1</v>
      </c>
      <c r="AW146">
        <v>0</v>
      </c>
      <c r="AX146">
        <v>0</v>
      </c>
      <c r="AY146" t="s">
        <v>1266</v>
      </c>
      <c r="AZ146">
        <v>0</v>
      </c>
      <c r="BA146">
        <v>50</v>
      </c>
      <c r="BB146">
        <v>7.2361111111111107</v>
      </c>
      <c r="BC146">
        <v>6.54</v>
      </c>
      <c r="BD146">
        <v>50</v>
      </c>
      <c r="BS146"/>
    </row>
    <row r="147" spans="1:71" x14ac:dyDescent="0.25">
      <c r="A147" t="s">
        <v>1264</v>
      </c>
      <c r="B147" t="s">
        <v>127</v>
      </c>
      <c r="C147">
        <v>45732</v>
      </c>
      <c r="D147">
        <v>9.0852777777777778</v>
      </c>
      <c r="E147">
        <v>0</v>
      </c>
      <c r="F147">
        <v>0</v>
      </c>
      <c r="G147">
        <v>0</v>
      </c>
      <c r="H147">
        <v>0</v>
      </c>
      <c r="I147" t="s">
        <v>153</v>
      </c>
      <c r="J147" s="73">
        <v>0.20548611111111112</v>
      </c>
      <c r="K147" s="73">
        <v>0.60561342592592593</v>
      </c>
      <c r="L147">
        <v>7.65</v>
      </c>
      <c r="M147" t="s">
        <v>983</v>
      </c>
      <c r="N147" t="s">
        <v>11013</v>
      </c>
      <c r="O147" t="s">
        <v>984</v>
      </c>
      <c r="P147" t="s">
        <v>1265</v>
      </c>
      <c r="Q147" t="s">
        <v>1706</v>
      </c>
      <c r="R147">
        <v>45732.208333333336</v>
      </c>
      <c r="S147">
        <v>45732.20548611111</v>
      </c>
      <c r="T147">
        <v>45732.604166666664</v>
      </c>
      <c r="U147">
        <v>45732.605613425927</v>
      </c>
      <c r="V147" t="s">
        <v>984</v>
      </c>
      <c r="W147" t="s">
        <v>986</v>
      </c>
      <c r="X147">
        <v>9.6</v>
      </c>
      <c r="Y147">
        <v>9.5</v>
      </c>
      <c r="Z147">
        <v>109.66</v>
      </c>
      <c r="AA147">
        <v>101.82</v>
      </c>
      <c r="AB147">
        <v>60.13</v>
      </c>
      <c r="AC147">
        <v>7.6</v>
      </c>
      <c r="AD147">
        <v>0</v>
      </c>
      <c r="AE147" t="s">
        <v>984</v>
      </c>
      <c r="AF147">
        <v>0.51777777777777778</v>
      </c>
      <c r="AG147">
        <v>1</v>
      </c>
      <c r="AH147">
        <v>0.5</v>
      </c>
      <c r="AI147">
        <v>2.38</v>
      </c>
      <c r="AJ147" t="s">
        <v>11014</v>
      </c>
      <c r="AK147" t="s">
        <v>1303</v>
      </c>
      <c r="AL147" t="s">
        <v>1303</v>
      </c>
      <c r="AM147" t="s">
        <v>988</v>
      </c>
      <c r="AN147" t="s">
        <v>1186</v>
      </c>
      <c r="AO147">
        <v>0</v>
      </c>
      <c r="AP147">
        <v>0</v>
      </c>
      <c r="AQ147" t="s">
        <v>990</v>
      </c>
      <c r="AR147">
        <v>17</v>
      </c>
      <c r="AS147">
        <v>16</v>
      </c>
      <c r="AT147">
        <v>0</v>
      </c>
      <c r="AU147">
        <v>0</v>
      </c>
      <c r="AV147">
        <v>1</v>
      </c>
      <c r="AW147">
        <v>0</v>
      </c>
      <c r="AX147">
        <v>0</v>
      </c>
      <c r="AY147" t="s">
        <v>1266</v>
      </c>
      <c r="AZ147">
        <v>0.51777777777777778</v>
      </c>
      <c r="BA147">
        <v>50</v>
      </c>
      <c r="BB147">
        <v>9.6030555555555548</v>
      </c>
      <c r="BC147">
        <v>7.65</v>
      </c>
      <c r="BD147">
        <v>0</v>
      </c>
      <c r="BS147"/>
    </row>
    <row r="148" spans="1:71" x14ac:dyDescent="0.25">
      <c r="A148" t="s">
        <v>324</v>
      </c>
      <c r="B148" t="s">
        <v>127</v>
      </c>
      <c r="C148">
        <v>45726</v>
      </c>
      <c r="D148">
        <v>8.9041666666666668</v>
      </c>
      <c r="E148">
        <v>0</v>
      </c>
      <c r="F148">
        <v>4.3055555555555555E-3</v>
      </c>
      <c r="G148">
        <v>0</v>
      </c>
      <c r="H148">
        <v>50</v>
      </c>
      <c r="I148" t="s">
        <v>197</v>
      </c>
      <c r="J148" s="73">
        <v>0.60250000000000004</v>
      </c>
      <c r="K148" s="73">
        <v>0.995</v>
      </c>
      <c r="L148">
        <v>7.92</v>
      </c>
      <c r="M148" t="s">
        <v>983</v>
      </c>
      <c r="N148" t="s">
        <v>11015</v>
      </c>
      <c r="O148" t="s">
        <v>984</v>
      </c>
      <c r="P148" t="s">
        <v>1028</v>
      </c>
      <c r="Q148" t="s">
        <v>10997</v>
      </c>
      <c r="R148">
        <v>45726.604166666664</v>
      </c>
      <c r="S148">
        <v>45726.600798611114</v>
      </c>
      <c r="T148">
        <v>45726.999305555553</v>
      </c>
      <c r="U148">
        <v>45727.000752314816</v>
      </c>
      <c r="V148" t="s">
        <v>984</v>
      </c>
      <c r="W148" t="s">
        <v>986</v>
      </c>
      <c r="X148">
        <v>9.6</v>
      </c>
      <c r="Y148">
        <v>9.48</v>
      </c>
      <c r="Z148">
        <v>154.13</v>
      </c>
      <c r="AA148">
        <v>142.4</v>
      </c>
      <c r="AB148">
        <v>76.55</v>
      </c>
      <c r="AC148">
        <v>6.38</v>
      </c>
      <c r="AD148">
        <v>0</v>
      </c>
      <c r="AE148" t="s">
        <v>984</v>
      </c>
      <c r="AF148">
        <v>0.51583333333333337</v>
      </c>
      <c r="AG148">
        <v>1</v>
      </c>
      <c r="AH148">
        <v>0.5</v>
      </c>
      <c r="AI148">
        <v>3.96</v>
      </c>
      <c r="AJ148" t="s">
        <v>11016</v>
      </c>
      <c r="AK148" t="s">
        <v>1135</v>
      </c>
      <c r="AL148" t="s">
        <v>1135</v>
      </c>
      <c r="AM148" t="s">
        <v>988</v>
      </c>
      <c r="AN148" t="s">
        <v>1180</v>
      </c>
      <c r="AO148">
        <v>0</v>
      </c>
      <c r="AP148">
        <v>0</v>
      </c>
      <c r="AQ148" t="s">
        <v>990</v>
      </c>
      <c r="AR148">
        <v>22</v>
      </c>
      <c r="AS148">
        <v>21</v>
      </c>
      <c r="AT148">
        <v>0</v>
      </c>
      <c r="AU148">
        <v>0</v>
      </c>
      <c r="AV148">
        <v>1</v>
      </c>
      <c r="AW148">
        <v>0</v>
      </c>
      <c r="AX148">
        <v>0</v>
      </c>
      <c r="AY148" t="s">
        <v>1092</v>
      </c>
      <c r="AZ148">
        <v>0.51583333333333337</v>
      </c>
      <c r="BA148">
        <v>50</v>
      </c>
      <c r="BB148">
        <v>9.42</v>
      </c>
      <c r="BC148">
        <v>7.92</v>
      </c>
      <c r="BD148">
        <v>50</v>
      </c>
      <c r="BS148"/>
    </row>
    <row r="149" spans="1:71" x14ac:dyDescent="0.25">
      <c r="A149" t="s">
        <v>324</v>
      </c>
      <c r="B149" t="s">
        <v>127</v>
      </c>
      <c r="C149">
        <v>45727</v>
      </c>
      <c r="D149">
        <v>9.0077777777777772</v>
      </c>
      <c r="E149">
        <v>4.0509259259259258E-4</v>
      </c>
      <c r="F149">
        <v>0</v>
      </c>
      <c r="G149">
        <v>0</v>
      </c>
      <c r="H149">
        <v>0</v>
      </c>
      <c r="I149" t="s">
        <v>197</v>
      </c>
      <c r="J149" s="73">
        <v>0.60457175925925921</v>
      </c>
      <c r="K149" s="73">
        <v>7.291666666666667E-4</v>
      </c>
      <c r="L149">
        <v>8.33</v>
      </c>
      <c r="M149" t="s">
        <v>983</v>
      </c>
      <c r="N149" t="s">
        <v>11017</v>
      </c>
      <c r="O149" t="s">
        <v>984</v>
      </c>
      <c r="P149" t="s">
        <v>1136</v>
      </c>
      <c r="Q149" t="s">
        <v>11001</v>
      </c>
      <c r="R149">
        <v>45727.604166666664</v>
      </c>
      <c r="S149">
        <v>45727.600775462961</v>
      </c>
      <c r="T149">
        <v>45727.999305555553</v>
      </c>
      <c r="U149">
        <v>45728.000833333332</v>
      </c>
      <c r="V149" t="s">
        <v>984</v>
      </c>
      <c r="W149" t="s">
        <v>986</v>
      </c>
      <c r="X149">
        <v>9.6</v>
      </c>
      <c r="Y149">
        <v>9.48</v>
      </c>
      <c r="Z149">
        <v>136.09</v>
      </c>
      <c r="AA149">
        <v>124.53</v>
      </c>
      <c r="AB149">
        <v>78.760000000000005</v>
      </c>
      <c r="AC149">
        <v>6.88</v>
      </c>
      <c r="AD149">
        <v>0</v>
      </c>
      <c r="AE149" t="s">
        <v>984</v>
      </c>
      <c r="AF149">
        <v>0.5</v>
      </c>
      <c r="AG149">
        <v>1</v>
      </c>
      <c r="AH149">
        <v>0.5</v>
      </c>
      <c r="AI149">
        <v>3.12</v>
      </c>
      <c r="AJ149" t="s">
        <v>11018</v>
      </c>
      <c r="AK149" t="s">
        <v>1181</v>
      </c>
      <c r="AL149" t="s">
        <v>1181</v>
      </c>
      <c r="AM149" t="s">
        <v>988</v>
      </c>
      <c r="AN149" t="s">
        <v>1178</v>
      </c>
      <c r="AO149">
        <v>0</v>
      </c>
      <c r="AP149">
        <v>0</v>
      </c>
      <c r="AQ149" t="s">
        <v>990</v>
      </c>
      <c r="AR149">
        <v>26</v>
      </c>
      <c r="AS149">
        <v>23</v>
      </c>
      <c r="AT149">
        <v>0</v>
      </c>
      <c r="AU149">
        <v>0</v>
      </c>
      <c r="AV149">
        <v>3</v>
      </c>
      <c r="AW149">
        <v>0</v>
      </c>
      <c r="AX149">
        <v>0</v>
      </c>
      <c r="AY149" t="s">
        <v>1092</v>
      </c>
      <c r="AZ149">
        <v>0.5</v>
      </c>
      <c r="BA149">
        <v>50</v>
      </c>
      <c r="BB149">
        <v>9.5077777777777772</v>
      </c>
      <c r="BC149">
        <v>8.33</v>
      </c>
      <c r="BD149">
        <v>0</v>
      </c>
      <c r="BS149"/>
    </row>
    <row r="150" spans="1:71" x14ac:dyDescent="0.25">
      <c r="A150" t="s">
        <v>1428</v>
      </c>
      <c r="B150" t="s">
        <v>127</v>
      </c>
      <c r="C150">
        <v>45726</v>
      </c>
      <c r="D150">
        <v>8.9658333333333324</v>
      </c>
      <c r="E150">
        <v>1.7476851851851852E-3</v>
      </c>
      <c r="F150">
        <v>0</v>
      </c>
      <c r="G150">
        <v>50</v>
      </c>
      <c r="H150">
        <v>0</v>
      </c>
      <c r="I150" t="s">
        <v>142</v>
      </c>
      <c r="J150" s="73">
        <v>0.60591435185185183</v>
      </c>
      <c r="K150" s="73">
        <v>3.4722222222222224E-4</v>
      </c>
      <c r="L150">
        <v>8.44</v>
      </c>
      <c r="M150" t="s">
        <v>983</v>
      </c>
      <c r="N150" t="s">
        <v>11019</v>
      </c>
      <c r="O150" t="s">
        <v>984</v>
      </c>
      <c r="P150" t="s">
        <v>1281</v>
      </c>
      <c r="Q150" t="s">
        <v>10733</v>
      </c>
      <c r="R150">
        <v>45726.604166666664</v>
      </c>
      <c r="S150">
        <v>45726.605914351851</v>
      </c>
      <c r="T150">
        <v>45726.999305555553</v>
      </c>
      <c r="U150">
        <v>45727.000416666669</v>
      </c>
      <c r="V150" t="s">
        <v>984</v>
      </c>
      <c r="W150" t="s">
        <v>986</v>
      </c>
      <c r="X150">
        <v>9.4700000000000006</v>
      </c>
      <c r="Y150">
        <v>9.48</v>
      </c>
      <c r="Z150">
        <v>108.16</v>
      </c>
      <c r="AA150">
        <v>104.59</v>
      </c>
      <c r="AB150">
        <v>60.98</v>
      </c>
      <c r="AC150">
        <v>6.81</v>
      </c>
      <c r="AD150">
        <v>0</v>
      </c>
      <c r="AE150" t="s">
        <v>984</v>
      </c>
      <c r="AF150">
        <v>0.50055555555555553</v>
      </c>
      <c r="AG150">
        <v>1</v>
      </c>
      <c r="AH150">
        <v>0.5</v>
      </c>
      <c r="AI150">
        <v>5.91</v>
      </c>
      <c r="AJ150" t="s">
        <v>11020</v>
      </c>
      <c r="AK150" t="s">
        <v>1098</v>
      </c>
      <c r="AL150" t="s">
        <v>1098</v>
      </c>
      <c r="AM150" t="s">
        <v>988</v>
      </c>
      <c r="AN150" t="s">
        <v>1221</v>
      </c>
      <c r="AO150">
        <v>0</v>
      </c>
      <c r="AP150">
        <v>0</v>
      </c>
      <c r="AQ150" t="s">
        <v>990</v>
      </c>
      <c r="AR150">
        <v>23</v>
      </c>
      <c r="AS150">
        <v>20</v>
      </c>
      <c r="AT150">
        <v>0</v>
      </c>
      <c r="AU150">
        <v>0</v>
      </c>
      <c r="AV150">
        <v>3</v>
      </c>
      <c r="AW150">
        <v>0</v>
      </c>
      <c r="AX150">
        <v>0</v>
      </c>
      <c r="AY150" t="s">
        <v>1429</v>
      </c>
      <c r="AZ150">
        <v>0.50055555555555553</v>
      </c>
      <c r="BA150">
        <v>50</v>
      </c>
      <c r="BB150">
        <v>9.4663888888888881</v>
      </c>
      <c r="BC150">
        <v>8.44</v>
      </c>
      <c r="BD150">
        <v>50</v>
      </c>
      <c r="BS150"/>
    </row>
    <row r="151" spans="1:71" x14ac:dyDescent="0.25">
      <c r="A151" t="s">
        <v>1428</v>
      </c>
      <c r="B151" t="s">
        <v>127</v>
      </c>
      <c r="C151">
        <v>45727</v>
      </c>
      <c r="D151">
        <v>6.6560555555555556</v>
      </c>
      <c r="E151">
        <v>7.6504629629629631E-3</v>
      </c>
      <c r="F151">
        <v>0</v>
      </c>
      <c r="G151">
        <v>50</v>
      </c>
      <c r="H151">
        <v>0</v>
      </c>
      <c r="I151" t="s">
        <v>142</v>
      </c>
      <c r="J151" s="73">
        <v>0.52848379629629627</v>
      </c>
      <c r="K151" s="73">
        <v>0.83461805555555557</v>
      </c>
      <c r="L151">
        <v>6.61</v>
      </c>
      <c r="M151" t="s">
        <v>983</v>
      </c>
      <c r="N151" t="s">
        <v>11021</v>
      </c>
      <c r="O151" t="s">
        <v>984</v>
      </c>
      <c r="P151" t="s">
        <v>1236</v>
      </c>
      <c r="Q151" t="s">
        <v>10737</v>
      </c>
      <c r="R151">
        <v>45727.520833333336</v>
      </c>
      <c r="S151">
        <v>45727.517500000002</v>
      </c>
      <c r="T151">
        <v>45727.833333333336</v>
      </c>
      <c r="U151">
        <v>45727.834675925929</v>
      </c>
      <c r="V151" t="s">
        <v>984</v>
      </c>
      <c r="W151" t="s">
        <v>986</v>
      </c>
      <c r="X151">
        <v>7.61</v>
      </c>
      <c r="Y151">
        <v>7.5</v>
      </c>
      <c r="Z151">
        <v>147.26</v>
      </c>
      <c r="AA151">
        <v>134.63</v>
      </c>
      <c r="AB151">
        <v>57.25</v>
      </c>
      <c r="AC151">
        <v>4.62</v>
      </c>
      <c r="AD151">
        <v>10.42</v>
      </c>
      <c r="AE151" t="s">
        <v>984</v>
      </c>
      <c r="AF151">
        <v>0.51749999999999996</v>
      </c>
      <c r="AG151">
        <v>1</v>
      </c>
      <c r="AH151">
        <v>0.5</v>
      </c>
      <c r="AI151">
        <v>6.2</v>
      </c>
      <c r="AJ151" t="s">
        <v>11022</v>
      </c>
      <c r="AK151" t="s">
        <v>1068</v>
      </c>
      <c r="AL151" t="s">
        <v>1068</v>
      </c>
      <c r="AM151" t="s">
        <v>988</v>
      </c>
      <c r="AN151" t="s">
        <v>1173</v>
      </c>
      <c r="AO151">
        <v>0</v>
      </c>
      <c r="AP151">
        <v>0</v>
      </c>
      <c r="AQ151" t="s">
        <v>990</v>
      </c>
      <c r="AR151">
        <v>26</v>
      </c>
      <c r="AS151">
        <v>23</v>
      </c>
      <c r="AT151">
        <v>0</v>
      </c>
      <c r="AU151">
        <v>0</v>
      </c>
      <c r="AV151">
        <v>3</v>
      </c>
      <c r="AW151">
        <v>0</v>
      </c>
      <c r="AX151">
        <v>0</v>
      </c>
      <c r="AY151" t="s">
        <v>1429</v>
      </c>
      <c r="AZ151">
        <v>0.6911666666666666</v>
      </c>
      <c r="BA151">
        <v>50</v>
      </c>
      <c r="BB151">
        <v>7.3472222222222223</v>
      </c>
      <c r="BC151">
        <v>6.61</v>
      </c>
      <c r="BD151">
        <v>50</v>
      </c>
      <c r="BS151"/>
    </row>
    <row r="152" spans="1:71" x14ac:dyDescent="0.25">
      <c r="A152" t="s">
        <v>1428</v>
      </c>
      <c r="B152" t="s">
        <v>127</v>
      </c>
      <c r="C152">
        <v>45728</v>
      </c>
      <c r="D152">
        <v>0.39144444444444426</v>
      </c>
      <c r="E152">
        <v>0</v>
      </c>
      <c r="F152">
        <v>5.0358796296296297E-2</v>
      </c>
      <c r="G152">
        <v>0</v>
      </c>
      <c r="H152">
        <v>50</v>
      </c>
      <c r="I152" t="s">
        <v>142</v>
      </c>
      <c r="J152" s="73">
        <v>0.60171296296296295</v>
      </c>
      <c r="K152" s="73">
        <v>0.73783564814814817</v>
      </c>
      <c r="L152">
        <v>0.37</v>
      </c>
      <c r="M152" t="s">
        <v>983</v>
      </c>
      <c r="N152" t="s">
        <v>11023</v>
      </c>
      <c r="O152" t="s">
        <v>984</v>
      </c>
      <c r="P152" t="s">
        <v>1198</v>
      </c>
      <c r="Q152" t="s">
        <v>10740</v>
      </c>
      <c r="R152">
        <v>45728.604166666664</v>
      </c>
      <c r="S152">
        <v>45728.600798611114</v>
      </c>
      <c r="T152">
        <v>45728.788194444445</v>
      </c>
      <c r="U152">
        <v>45728.789699074077</v>
      </c>
      <c r="V152" t="s">
        <v>984</v>
      </c>
      <c r="W152" t="s">
        <v>986</v>
      </c>
      <c r="X152">
        <v>4.53</v>
      </c>
      <c r="Y152">
        <v>4.42</v>
      </c>
      <c r="Z152">
        <v>29.37</v>
      </c>
      <c r="AA152">
        <v>7.39</v>
      </c>
      <c r="AB152">
        <v>21.98</v>
      </c>
      <c r="AC152">
        <v>4.2</v>
      </c>
      <c r="AD152">
        <v>172.53</v>
      </c>
      <c r="AE152" t="s">
        <v>11024</v>
      </c>
      <c r="AF152">
        <v>0</v>
      </c>
      <c r="AG152">
        <v>1</v>
      </c>
      <c r="AH152">
        <v>0.5</v>
      </c>
      <c r="AI152">
        <v>0</v>
      </c>
      <c r="AJ152" t="s">
        <v>11025</v>
      </c>
      <c r="AK152" t="s">
        <v>1131</v>
      </c>
      <c r="AL152" t="s">
        <v>1131</v>
      </c>
      <c r="AM152" t="s">
        <v>988</v>
      </c>
      <c r="AN152" t="s">
        <v>1199</v>
      </c>
      <c r="AO152">
        <v>0</v>
      </c>
      <c r="AP152">
        <v>0</v>
      </c>
      <c r="AQ152" t="s">
        <v>990</v>
      </c>
      <c r="AR152">
        <v>2</v>
      </c>
      <c r="AS152">
        <v>2</v>
      </c>
      <c r="AT152">
        <v>0</v>
      </c>
      <c r="AU152">
        <v>0</v>
      </c>
      <c r="AV152">
        <v>0</v>
      </c>
      <c r="AW152">
        <v>0</v>
      </c>
      <c r="AX152">
        <v>0</v>
      </c>
      <c r="AY152" t="s">
        <v>1429</v>
      </c>
      <c r="AZ152">
        <v>2.8755000000000002</v>
      </c>
      <c r="BA152">
        <v>50</v>
      </c>
      <c r="BB152">
        <v>3.2669444444444444</v>
      </c>
      <c r="BC152">
        <v>0.37</v>
      </c>
      <c r="BD152">
        <v>50</v>
      </c>
      <c r="BS152"/>
    </row>
    <row r="153" spans="1:71" x14ac:dyDescent="0.25">
      <c r="A153" t="s">
        <v>1428</v>
      </c>
      <c r="B153" t="s">
        <v>127</v>
      </c>
      <c r="C153">
        <v>45729</v>
      </c>
      <c r="D153">
        <v>7.51</v>
      </c>
      <c r="E153">
        <v>1.0995370370370371E-3</v>
      </c>
      <c r="F153">
        <v>0</v>
      </c>
      <c r="G153">
        <v>50</v>
      </c>
      <c r="H153">
        <v>0</v>
      </c>
      <c r="I153" t="s">
        <v>142</v>
      </c>
      <c r="J153" s="73">
        <v>0.52193287037037039</v>
      </c>
      <c r="K153" s="73">
        <v>0.83484953703703701</v>
      </c>
      <c r="L153">
        <v>6.86</v>
      </c>
      <c r="M153" t="s">
        <v>983</v>
      </c>
      <c r="N153" t="s">
        <v>11026</v>
      </c>
      <c r="O153" t="s">
        <v>984</v>
      </c>
      <c r="P153" t="s">
        <v>1009</v>
      </c>
      <c r="Q153" t="s">
        <v>10728</v>
      </c>
      <c r="R153">
        <v>45729.520833333336</v>
      </c>
      <c r="S153">
        <v>45729.518391203703</v>
      </c>
      <c r="T153">
        <v>45729.833333333336</v>
      </c>
      <c r="U153">
        <v>45729.83488425926</v>
      </c>
      <c r="V153" t="s">
        <v>984</v>
      </c>
      <c r="W153" t="s">
        <v>986</v>
      </c>
      <c r="X153">
        <v>7.6</v>
      </c>
      <c r="Y153">
        <v>7.5</v>
      </c>
      <c r="Z153">
        <v>117.16</v>
      </c>
      <c r="AA153">
        <v>106.43</v>
      </c>
      <c r="AB153">
        <v>65.739999999999995</v>
      </c>
      <c r="AC153">
        <v>4.41</v>
      </c>
      <c r="AD153">
        <v>0</v>
      </c>
      <c r="AE153" t="s">
        <v>984</v>
      </c>
      <c r="AF153">
        <v>0</v>
      </c>
      <c r="AG153">
        <v>0</v>
      </c>
      <c r="AH153">
        <v>0</v>
      </c>
      <c r="AI153">
        <v>0</v>
      </c>
      <c r="AJ153" t="s">
        <v>984</v>
      </c>
      <c r="AK153" t="s">
        <v>1032</v>
      </c>
      <c r="AL153" t="s">
        <v>1032</v>
      </c>
      <c r="AM153" t="s">
        <v>988</v>
      </c>
      <c r="AN153" t="s">
        <v>1191</v>
      </c>
      <c r="AO153">
        <v>0</v>
      </c>
      <c r="AP153">
        <v>0</v>
      </c>
      <c r="AQ153" t="s">
        <v>990</v>
      </c>
      <c r="AR153">
        <v>24</v>
      </c>
      <c r="AS153">
        <v>21</v>
      </c>
      <c r="AT153">
        <v>0</v>
      </c>
      <c r="AU153">
        <v>0</v>
      </c>
      <c r="AV153">
        <v>3</v>
      </c>
      <c r="AW153">
        <v>0</v>
      </c>
      <c r="AX153">
        <v>0</v>
      </c>
      <c r="AY153" t="s">
        <v>1429</v>
      </c>
      <c r="AZ153">
        <v>0</v>
      </c>
      <c r="BA153">
        <v>50</v>
      </c>
      <c r="BB153">
        <v>7.51</v>
      </c>
      <c r="BC153">
        <v>6.86</v>
      </c>
      <c r="BD153">
        <v>50</v>
      </c>
      <c r="BS153"/>
    </row>
    <row r="154" spans="1:71" x14ac:dyDescent="0.25">
      <c r="A154" t="s">
        <v>1428</v>
      </c>
      <c r="B154" t="s">
        <v>127</v>
      </c>
      <c r="C154">
        <v>45731</v>
      </c>
      <c r="D154">
        <v>8.7491666666666656</v>
      </c>
      <c r="E154">
        <v>1.1157407407407408E-2</v>
      </c>
      <c r="F154">
        <v>0</v>
      </c>
      <c r="G154">
        <v>50</v>
      </c>
      <c r="H154">
        <v>0</v>
      </c>
      <c r="I154" t="s">
        <v>142</v>
      </c>
      <c r="J154" s="73">
        <v>0.61532407407407408</v>
      </c>
      <c r="K154" s="73">
        <v>7.0601851851851847E-4</v>
      </c>
      <c r="L154">
        <v>6.18</v>
      </c>
      <c r="M154" t="s">
        <v>983</v>
      </c>
      <c r="N154" t="s">
        <v>11027</v>
      </c>
      <c r="O154" t="s">
        <v>984</v>
      </c>
      <c r="P154" t="s">
        <v>1279</v>
      </c>
      <c r="Q154" t="s">
        <v>1707</v>
      </c>
      <c r="R154">
        <v>45731.604166666664</v>
      </c>
      <c r="S154">
        <v>45731.601388888892</v>
      </c>
      <c r="T154">
        <v>45731.999305555553</v>
      </c>
      <c r="U154">
        <v>45732.000740740739</v>
      </c>
      <c r="V154" t="s">
        <v>984</v>
      </c>
      <c r="W154" t="s">
        <v>986</v>
      </c>
      <c r="X154">
        <v>9.58</v>
      </c>
      <c r="Y154">
        <v>9.48</v>
      </c>
      <c r="Z154">
        <v>103.1</v>
      </c>
      <c r="AA154">
        <v>88.52</v>
      </c>
      <c r="AB154">
        <v>44.19</v>
      </c>
      <c r="AC154">
        <v>7.73</v>
      </c>
      <c r="AD154">
        <v>0</v>
      </c>
      <c r="AE154" t="s">
        <v>984</v>
      </c>
      <c r="AF154">
        <v>0.5</v>
      </c>
      <c r="AG154">
        <v>1</v>
      </c>
      <c r="AH154">
        <v>0.5</v>
      </c>
      <c r="AI154">
        <v>0.5</v>
      </c>
      <c r="AJ154" t="s">
        <v>11028</v>
      </c>
      <c r="AK154" t="s">
        <v>1131</v>
      </c>
      <c r="AL154" t="s">
        <v>1131</v>
      </c>
      <c r="AM154" t="s">
        <v>988</v>
      </c>
      <c r="AN154" t="s">
        <v>1193</v>
      </c>
      <c r="AO154">
        <v>0</v>
      </c>
      <c r="AP154">
        <v>0</v>
      </c>
      <c r="AQ154" t="s">
        <v>990</v>
      </c>
      <c r="AR154">
        <v>10</v>
      </c>
      <c r="AS154">
        <v>10</v>
      </c>
      <c r="AT154">
        <v>0</v>
      </c>
      <c r="AU154">
        <v>0</v>
      </c>
      <c r="AV154">
        <v>0</v>
      </c>
      <c r="AW154">
        <v>0</v>
      </c>
      <c r="AX154">
        <v>0</v>
      </c>
      <c r="AY154" t="s">
        <v>1429</v>
      </c>
      <c r="AZ154">
        <v>0.5</v>
      </c>
      <c r="BA154">
        <v>50</v>
      </c>
      <c r="BB154">
        <v>9.2491666666666656</v>
      </c>
      <c r="BC154">
        <v>6.18</v>
      </c>
      <c r="BD154">
        <v>50</v>
      </c>
      <c r="BS154"/>
    </row>
    <row r="155" spans="1:71" x14ac:dyDescent="0.25">
      <c r="A155" t="s">
        <v>1428</v>
      </c>
      <c r="B155" t="s">
        <v>127</v>
      </c>
      <c r="C155">
        <v>45732</v>
      </c>
      <c r="D155">
        <v>8.9469444444444441</v>
      </c>
      <c r="E155">
        <v>1.4351851851851852E-3</v>
      </c>
      <c r="F155">
        <v>0</v>
      </c>
      <c r="G155">
        <v>50</v>
      </c>
      <c r="H155">
        <v>0</v>
      </c>
      <c r="I155" t="s">
        <v>142</v>
      </c>
      <c r="J155" s="73">
        <v>0.60560185185185189</v>
      </c>
      <c r="K155" s="73">
        <v>7.407407407407407E-4</v>
      </c>
      <c r="L155">
        <v>7.68</v>
      </c>
      <c r="M155" t="s">
        <v>983</v>
      </c>
      <c r="N155" t="s">
        <v>11029</v>
      </c>
      <c r="O155" t="s">
        <v>984</v>
      </c>
      <c r="P155" t="s">
        <v>1280</v>
      </c>
      <c r="Q155" t="s">
        <v>10922</v>
      </c>
      <c r="R155">
        <v>45732.604166666664</v>
      </c>
      <c r="S155">
        <v>45732.600752314815</v>
      </c>
      <c r="T155">
        <v>45732.999305555553</v>
      </c>
      <c r="U155">
        <v>45733.000821759262</v>
      </c>
      <c r="V155" t="s">
        <v>984</v>
      </c>
      <c r="W155" t="s">
        <v>986</v>
      </c>
      <c r="X155">
        <v>9.6</v>
      </c>
      <c r="Y155">
        <v>9.48</v>
      </c>
      <c r="Z155">
        <v>101.51</v>
      </c>
      <c r="AA155">
        <v>85.48</v>
      </c>
      <c r="AB155">
        <v>51.96</v>
      </c>
      <c r="AC155">
        <v>11.68</v>
      </c>
      <c r="AD155">
        <v>1.2</v>
      </c>
      <c r="AE155" t="s">
        <v>984</v>
      </c>
      <c r="AF155">
        <v>0.5163888888888889</v>
      </c>
      <c r="AG155">
        <v>1</v>
      </c>
      <c r="AH155">
        <v>0.5</v>
      </c>
      <c r="AI155">
        <v>1.88</v>
      </c>
      <c r="AJ155" t="s">
        <v>11030</v>
      </c>
      <c r="AK155" t="s">
        <v>1131</v>
      </c>
      <c r="AL155" t="s">
        <v>1131</v>
      </c>
      <c r="AM155" t="s">
        <v>988</v>
      </c>
      <c r="AN155" t="s">
        <v>1193</v>
      </c>
      <c r="AO155">
        <v>0</v>
      </c>
      <c r="AP155">
        <v>0</v>
      </c>
      <c r="AQ155" t="s">
        <v>990</v>
      </c>
      <c r="AR155">
        <v>9</v>
      </c>
      <c r="AS155">
        <v>9</v>
      </c>
      <c r="AT155">
        <v>0</v>
      </c>
      <c r="AU155">
        <v>0</v>
      </c>
      <c r="AV155">
        <v>0</v>
      </c>
      <c r="AW155">
        <v>0</v>
      </c>
      <c r="AX155">
        <v>0</v>
      </c>
      <c r="AY155" t="s">
        <v>1429</v>
      </c>
      <c r="AZ155">
        <v>0.53638888888888892</v>
      </c>
      <c r="BA155">
        <v>50</v>
      </c>
      <c r="BB155">
        <v>9.4833333333333325</v>
      </c>
      <c r="BC155">
        <v>7.68</v>
      </c>
      <c r="BD155">
        <v>50</v>
      </c>
      <c r="BS155"/>
    </row>
    <row r="156" spans="1:71" x14ac:dyDescent="0.25">
      <c r="A156" t="s">
        <v>240</v>
      </c>
      <c r="B156" t="s">
        <v>127</v>
      </c>
      <c r="C156">
        <v>45729</v>
      </c>
      <c r="D156">
        <v>8.3277222222222207</v>
      </c>
      <c r="E156">
        <v>0</v>
      </c>
      <c r="F156">
        <v>0</v>
      </c>
      <c r="G156">
        <v>0</v>
      </c>
      <c r="H156">
        <v>0</v>
      </c>
      <c r="I156" t="s">
        <v>197</v>
      </c>
      <c r="J156" s="73">
        <v>0.60188657407407409</v>
      </c>
      <c r="K156" s="73">
        <v>0.99987268518518524</v>
      </c>
      <c r="L156">
        <v>8.0399999999999991</v>
      </c>
      <c r="M156" t="s">
        <v>983</v>
      </c>
      <c r="N156" t="s">
        <v>11031</v>
      </c>
      <c r="O156" t="s">
        <v>984</v>
      </c>
      <c r="P156" t="s">
        <v>992</v>
      </c>
      <c r="Q156" t="s">
        <v>10743</v>
      </c>
      <c r="R156">
        <v>45729.604166666664</v>
      </c>
      <c r="S156">
        <v>45729.601898148147</v>
      </c>
      <c r="T156">
        <v>45729.999305555553</v>
      </c>
      <c r="U156">
        <v>45729.999930555554</v>
      </c>
      <c r="V156" t="s">
        <v>984</v>
      </c>
      <c r="W156" t="s">
        <v>986</v>
      </c>
      <c r="X156">
        <v>9.5500000000000007</v>
      </c>
      <c r="Y156">
        <v>9.48</v>
      </c>
      <c r="Z156">
        <v>135.05000000000001</v>
      </c>
      <c r="AA156">
        <v>129.41</v>
      </c>
      <c r="AB156">
        <v>51.56</v>
      </c>
      <c r="AC156">
        <v>6.09</v>
      </c>
      <c r="AD156">
        <v>13.42</v>
      </c>
      <c r="AE156" t="s">
        <v>984</v>
      </c>
      <c r="AF156">
        <v>1.0002777777777778</v>
      </c>
      <c r="AG156">
        <v>2</v>
      </c>
      <c r="AH156">
        <v>1</v>
      </c>
      <c r="AI156">
        <v>0.72</v>
      </c>
      <c r="AJ156" t="s">
        <v>11032</v>
      </c>
      <c r="AK156" t="s">
        <v>1066</v>
      </c>
      <c r="AL156" t="s">
        <v>1066</v>
      </c>
      <c r="AM156" t="s">
        <v>988</v>
      </c>
      <c r="AN156" t="s">
        <v>1180</v>
      </c>
      <c r="AO156">
        <v>0</v>
      </c>
      <c r="AP156">
        <v>0</v>
      </c>
      <c r="AQ156" t="s">
        <v>990</v>
      </c>
      <c r="AR156">
        <v>25</v>
      </c>
      <c r="AS156">
        <v>23</v>
      </c>
      <c r="AT156">
        <v>0</v>
      </c>
      <c r="AU156">
        <v>0</v>
      </c>
      <c r="AV156">
        <v>2</v>
      </c>
      <c r="AW156">
        <v>0</v>
      </c>
      <c r="AX156">
        <v>0</v>
      </c>
      <c r="AY156" t="s">
        <v>240</v>
      </c>
      <c r="AZ156">
        <v>1.2239444444444445</v>
      </c>
      <c r="BA156">
        <v>50</v>
      </c>
      <c r="BB156">
        <v>9.5516666666666659</v>
      </c>
      <c r="BC156">
        <v>8.0399999999999991</v>
      </c>
      <c r="BD156">
        <v>0</v>
      </c>
      <c r="BS156"/>
    </row>
    <row r="157" spans="1:71" x14ac:dyDescent="0.25">
      <c r="A157" t="s">
        <v>240</v>
      </c>
      <c r="B157" t="s">
        <v>127</v>
      </c>
      <c r="C157">
        <v>45730</v>
      </c>
      <c r="D157">
        <v>8.6880555555555556</v>
      </c>
      <c r="E157">
        <v>1.4814814814814814E-3</v>
      </c>
      <c r="F157">
        <v>0</v>
      </c>
      <c r="G157">
        <v>50</v>
      </c>
      <c r="H157">
        <v>0</v>
      </c>
      <c r="I157" t="s">
        <v>197</v>
      </c>
      <c r="J157" s="73">
        <v>0.60564814814814816</v>
      </c>
      <c r="K157" s="73">
        <v>0.99973379629629633</v>
      </c>
      <c r="L157">
        <v>8.7100000000000009</v>
      </c>
      <c r="M157" t="s">
        <v>983</v>
      </c>
      <c r="N157" t="s">
        <v>11033</v>
      </c>
      <c r="O157" t="s">
        <v>984</v>
      </c>
      <c r="P157" t="s">
        <v>1028</v>
      </c>
      <c r="Q157" t="s">
        <v>10764</v>
      </c>
      <c r="R157">
        <v>45730.604166666664</v>
      </c>
      <c r="S157">
        <v>45730.60564814815</v>
      </c>
      <c r="T157">
        <v>45730.999305555553</v>
      </c>
      <c r="U157">
        <v>45730.999768518515</v>
      </c>
      <c r="V157" t="s">
        <v>984</v>
      </c>
      <c r="W157" t="s">
        <v>986</v>
      </c>
      <c r="X157">
        <v>9.4600000000000009</v>
      </c>
      <c r="Y157">
        <v>9.48</v>
      </c>
      <c r="Z157">
        <v>141.80000000000001</v>
      </c>
      <c r="AA157">
        <v>137.16999999999999</v>
      </c>
      <c r="AB157">
        <v>55.92</v>
      </c>
      <c r="AC157">
        <v>4.92</v>
      </c>
      <c r="AD157">
        <v>15.2</v>
      </c>
      <c r="AE157" t="s">
        <v>984</v>
      </c>
      <c r="AF157">
        <v>0.51666666666666672</v>
      </c>
      <c r="AG157">
        <v>1</v>
      </c>
      <c r="AH157">
        <v>0.5</v>
      </c>
      <c r="AI157">
        <v>0</v>
      </c>
      <c r="AJ157" t="s">
        <v>11034</v>
      </c>
      <c r="AK157" t="s">
        <v>1137</v>
      </c>
      <c r="AL157" t="s">
        <v>1137</v>
      </c>
      <c r="AM157" t="s">
        <v>988</v>
      </c>
      <c r="AN157" t="s">
        <v>1180</v>
      </c>
      <c r="AO157">
        <v>0</v>
      </c>
      <c r="AP157">
        <v>0</v>
      </c>
      <c r="AQ157" t="s">
        <v>990</v>
      </c>
      <c r="AR157">
        <v>25</v>
      </c>
      <c r="AS157">
        <v>23</v>
      </c>
      <c r="AT157">
        <v>0</v>
      </c>
      <c r="AU157">
        <v>0</v>
      </c>
      <c r="AV157">
        <v>2</v>
      </c>
      <c r="AW157">
        <v>0</v>
      </c>
      <c r="AX157">
        <v>0</v>
      </c>
      <c r="AY157" t="s">
        <v>240</v>
      </c>
      <c r="AZ157">
        <v>0.77</v>
      </c>
      <c r="BA157">
        <v>50</v>
      </c>
      <c r="BB157">
        <v>9.4580555555555552</v>
      </c>
      <c r="BC157">
        <v>8.7100000000000009</v>
      </c>
      <c r="BD157">
        <v>50</v>
      </c>
      <c r="BS157"/>
    </row>
    <row r="158" spans="1:71" x14ac:dyDescent="0.25">
      <c r="A158" t="s">
        <v>240</v>
      </c>
      <c r="B158" t="s">
        <v>127</v>
      </c>
      <c r="C158">
        <v>45731</v>
      </c>
      <c r="D158">
        <v>6.8528333333333329</v>
      </c>
      <c r="E158">
        <v>0</v>
      </c>
      <c r="F158">
        <v>0</v>
      </c>
      <c r="G158">
        <v>0</v>
      </c>
      <c r="H158">
        <v>0</v>
      </c>
      <c r="I158" t="s">
        <v>197</v>
      </c>
      <c r="J158" s="73">
        <v>0.52045138888888887</v>
      </c>
      <c r="K158" s="73">
        <v>0.83472222222222225</v>
      </c>
      <c r="L158">
        <v>6.9</v>
      </c>
      <c r="M158" t="s">
        <v>983</v>
      </c>
      <c r="N158" t="s">
        <v>11035</v>
      </c>
      <c r="O158" t="s">
        <v>984</v>
      </c>
      <c r="P158" t="s">
        <v>1267</v>
      </c>
      <c r="Q158" t="s">
        <v>1713</v>
      </c>
      <c r="R158">
        <v>45731.520833333336</v>
      </c>
      <c r="S158">
        <v>45731.520451388889</v>
      </c>
      <c r="T158">
        <v>45731.833333333336</v>
      </c>
      <c r="U158">
        <v>45731.834768518522</v>
      </c>
      <c r="V158" t="s">
        <v>984</v>
      </c>
      <c r="W158" t="s">
        <v>986</v>
      </c>
      <c r="X158">
        <v>7.54</v>
      </c>
      <c r="Y158">
        <v>7.5</v>
      </c>
      <c r="Z158">
        <v>100.81</v>
      </c>
      <c r="AA158">
        <v>99.45</v>
      </c>
      <c r="AB158">
        <v>30.61</v>
      </c>
      <c r="AC158">
        <v>4.28</v>
      </c>
      <c r="AD158">
        <v>10.38</v>
      </c>
      <c r="AE158" t="s">
        <v>984</v>
      </c>
      <c r="AF158">
        <v>0.51666666666666672</v>
      </c>
      <c r="AG158">
        <v>1</v>
      </c>
      <c r="AH158">
        <v>0.5</v>
      </c>
      <c r="AI158">
        <v>0</v>
      </c>
      <c r="AJ158" t="s">
        <v>11036</v>
      </c>
      <c r="AK158" t="s">
        <v>1059</v>
      </c>
      <c r="AL158" t="s">
        <v>1059</v>
      </c>
      <c r="AM158" t="s">
        <v>988</v>
      </c>
      <c r="AN158" t="s">
        <v>1183</v>
      </c>
      <c r="AO158">
        <v>0</v>
      </c>
      <c r="AP158">
        <v>0</v>
      </c>
      <c r="AQ158" t="s">
        <v>990</v>
      </c>
      <c r="AR158">
        <v>28</v>
      </c>
      <c r="AS158">
        <v>24</v>
      </c>
      <c r="AT158">
        <v>0</v>
      </c>
      <c r="AU158">
        <v>0</v>
      </c>
      <c r="AV158">
        <v>4</v>
      </c>
      <c r="AW158">
        <v>0</v>
      </c>
      <c r="AX158">
        <v>0</v>
      </c>
      <c r="AY158" t="s">
        <v>240</v>
      </c>
      <c r="AZ158">
        <v>0.68966666666666676</v>
      </c>
      <c r="BA158">
        <v>50</v>
      </c>
      <c r="BB158">
        <v>7.5424999999999995</v>
      </c>
      <c r="BC158">
        <v>6.9</v>
      </c>
      <c r="BD158">
        <v>0</v>
      </c>
      <c r="BS158"/>
    </row>
    <row r="159" spans="1:71" x14ac:dyDescent="0.25">
      <c r="A159" t="s">
        <v>1268</v>
      </c>
      <c r="B159" t="s">
        <v>127</v>
      </c>
      <c r="C159">
        <v>45727</v>
      </c>
      <c r="D159">
        <v>8.8902222222222207</v>
      </c>
      <c r="E159">
        <v>0</v>
      </c>
      <c r="F159">
        <v>2.9050925925925928E-3</v>
      </c>
      <c r="G159">
        <v>0</v>
      </c>
      <c r="H159">
        <v>50</v>
      </c>
      <c r="I159" t="s">
        <v>197</v>
      </c>
      <c r="J159" s="73">
        <v>0.60245370370370366</v>
      </c>
      <c r="K159" s="73">
        <v>0.99640046296296292</v>
      </c>
      <c r="L159">
        <v>8.57</v>
      </c>
      <c r="M159" t="s">
        <v>983</v>
      </c>
      <c r="N159" t="s">
        <v>11037</v>
      </c>
      <c r="O159" t="s">
        <v>984</v>
      </c>
      <c r="P159" t="s">
        <v>992</v>
      </c>
      <c r="Q159" t="s">
        <v>11001</v>
      </c>
      <c r="R159">
        <v>45727.604166666664</v>
      </c>
      <c r="S159">
        <v>45727.602453703701</v>
      </c>
      <c r="T159">
        <v>45727.999305555553</v>
      </c>
      <c r="U159">
        <v>45728.000810185185</v>
      </c>
      <c r="V159" t="s">
        <v>984</v>
      </c>
      <c r="W159" t="s">
        <v>986</v>
      </c>
      <c r="X159">
        <v>9.56</v>
      </c>
      <c r="Y159">
        <v>9.48</v>
      </c>
      <c r="Z159">
        <v>158.18</v>
      </c>
      <c r="AA159">
        <v>155.84</v>
      </c>
      <c r="AB159">
        <v>61.72</v>
      </c>
      <c r="AC159">
        <v>5.21</v>
      </c>
      <c r="AD159">
        <v>3.87</v>
      </c>
      <c r="AE159" t="s">
        <v>984</v>
      </c>
      <c r="AF159">
        <v>0.5</v>
      </c>
      <c r="AG159">
        <v>1</v>
      </c>
      <c r="AH159">
        <v>0.5</v>
      </c>
      <c r="AI159">
        <v>4.8499999999999996</v>
      </c>
      <c r="AJ159" t="s">
        <v>11038</v>
      </c>
      <c r="AK159" t="s">
        <v>1182</v>
      </c>
      <c r="AL159" t="s">
        <v>1182</v>
      </c>
      <c r="AM159" t="s">
        <v>988</v>
      </c>
      <c r="AN159" t="s">
        <v>1180</v>
      </c>
      <c r="AO159">
        <v>0</v>
      </c>
      <c r="AP159">
        <v>0</v>
      </c>
      <c r="AQ159" t="s">
        <v>990</v>
      </c>
      <c r="AR159">
        <v>35</v>
      </c>
      <c r="AS159">
        <v>34</v>
      </c>
      <c r="AT159">
        <v>0</v>
      </c>
      <c r="AU159">
        <v>0</v>
      </c>
      <c r="AV159">
        <v>1</v>
      </c>
      <c r="AW159">
        <v>0</v>
      </c>
      <c r="AX159">
        <v>0</v>
      </c>
      <c r="AY159" t="s">
        <v>1269</v>
      </c>
      <c r="AZ159">
        <v>0.5645</v>
      </c>
      <c r="BA159">
        <v>50</v>
      </c>
      <c r="BB159">
        <v>9.4547222222222214</v>
      </c>
      <c r="BC159">
        <v>8.57</v>
      </c>
      <c r="BD159">
        <v>50</v>
      </c>
      <c r="BS159"/>
    </row>
    <row r="160" spans="1:71" x14ac:dyDescent="0.25">
      <c r="A160" t="s">
        <v>1268</v>
      </c>
      <c r="B160" t="s">
        <v>127</v>
      </c>
      <c r="C160">
        <v>45728</v>
      </c>
      <c r="D160">
        <v>9.0869444444444447</v>
      </c>
      <c r="E160">
        <v>0</v>
      </c>
      <c r="F160">
        <v>0</v>
      </c>
      <c r="G160">
        <v>0</v>
      </c>
      <c r="H160">
        <v>0</v>
      </c>
      <c r="I160" t="s">
        <v>197</v>
      </c>
      <c r="J160" s="73">
        <v>0.60130787037037037</v>
      </c>
      <c r="K160" s="73">
        <v>7.6388888888888893E-4</v>
      </c>
      <c r="L160">
        <v>8.48</v>
      </c>
      <c r="M160" t="s">
        <v>983</v>
      </c>
      <c r="N160" t="s">
        <v>11039</v>
      </c>
      <c r="O160" t="s">
        <v>984</v>
      </c>
      <c r="P160" t="s">
        <v>992</v>
      </c>
      <c r="Q160" t="s">
        <v>10782</v>
      </c>
      <c r="R160">
        <v>45728.604166666664</v>
      </c>
      <c r="S160">
        <v>45728.60087962963</v>
      </c>
      <c r="T160">
        <v>45728.999305555553</v>
      </c>
      <c r="U160">
        <v>45729.000810185185</v>
      </c>
      <c r="V160" t="s">
        <v>984</v>
      </c>
      <c r="W160" t="s">
        <v>986</v>
      </c>
      <c r="X160">
        <v>9.6</v>
      </c>
      <c r="Y160">
        <v>9.48</v>
      </c>
      <c r="Z160">
        <v>191.76</v>
      </c>
      <c r="AA160">
        <v>175.99</v>
      </c>
      <c r="AB160">
        <v>100.57</v>
      </c>
      <c r="AC160">
        <v>6.56</v>
      </c>
      <c r="AD160">
        <v>0</v>
      </c>
      <c r="AE160" t="s">
        <v>984</v>
      </c>
      <c r="AF160">
        <v>0.5</v>
      </c>
      <c r="AG160">
        <v>1</v>
      </c>
      <c r="AH160">
        <v>0.5</v>
      </c>
      <c r="AI160">
        <v>7.13</v>
      </c>
      <c r="AJ160" t="s">
        <v>11040</v>
      </c>
      <c r="AK160" t="s">
        <v>1066</v>
      </c>
      <c r="AL160" t="s">
        <v>1066</v>
      </c>
      <c r="AM160" t="s">
        <v>988</v>
      </c>
      <c r="AN160" t="s">
        <v>1180</v>
      </c>
      <c r="AO160">
        <v>0</v>
      </c>
      <c r="AP160">
        <v>0</v>
      </c>
      <c r="AQ160" t="s">
        <v>990</v>
      </c>
      <c r="AR160">
        <v>27</v>
      </c>
      <c r="AS160">
        <v>27</v>
      </c>
      <c r="AT160">
        <v>0</v>
      </c>
      <c r="AU160">
        <v>0</v>
      </c>
      <c r="AV160">
        <v>0</v>
      </c>
      <c r="AW160">
        <v>0</v>
      </c>
      <c r="AX160">
        <v>0</v>
      </c>
      <c r="AY160" t="s">
        <v>1269</v>
      </c>
      <c r="AZ160">
        <v>0.5</v>
      </c>
      <c r="BA160">
        <v>50</v>
      </c>
      <c r="BB160">
        <v>9.5869444444444447</v>
      </c>
      <c r="BC160">
        <v>8.48</v>
      </c>
      <c r="BD160">
        <v>0</v>
      </c>
      <c r="BS160"/>
    </row>
    <row r="161" spans="1:71" x14ac:dyDescent="0.25">
      <c r="A161" t="s">
        <v>1268</v>
      </c>
      <c r="B161" t="s">
        <v>127</v>
      </c>
      <c r="C161">
        <v>45729</v>
      </c>
      <c r="D161">
        <v>9.088055555555556</v>
      </c>
      <c r="E161">
        <v>0</v>
      </c>
      <c r="F161">
        <v>0</v>
      </c>
      <c r="G161">
        <v>0</v>
      </c>
      <c r="H161">
        <v>0</v>
      </c>
      <c r="I161" t="s">
        <v>197</v>
      </c>
      <c r="J161" s="73">
        <v>0.6012615740740741</v>
      </c>
      <c r="K161" s="73">
        <v>7.6388888888888893E-4</v>
      </c>
      <c r="L161">
        <v>8.4700000000000006</v>
      </c>
      <c r="M161" t="s">
        <v>983</v>
      </c>
      <c r="N161" t="s">
        <v>11041</v>
      </c>
      <c r="O161" t="s">
        <v>984</v>
      </c>
      <c r="P161" t="s">
        <v>1115</v>
      </c>
      <c r="Q161" t="s">
        <v>10862</v>
      </c>
      <c r="R161">
        <v>45729.604166666664</v>
      </c>
      <c r="S161">
        <v>45729.600891203707</v>
      </c>
      <c r="T161">
        <v>45729.999305555553</v>
      </c>
      <c r="U161">
        <v>45730.000763888886</v>
      </c>
      <c r="V161" t="s">
        <v>984</v>
      </c>
      <c r="W161" t="s">
        <v>986</v>
      </c>
      <c r="X161">
        <v>9.6</v>
      </c>
      <c r="Y161">
        <v>9.48</v>
      </c>
      <c r="Z161">
        <v>150.03</v>
      </c>
      <c r="AA161">
        <v>149.09</v>
      </c>
      <c r="AB161">
        <v>66.099999999999994</v>
      </c>
      <c r="AC161">
        <v>5.88</v>
      </c>
      <c r="AD161">
        <v>0</v>
      </c>
      <c r="AE161" t="s">
        <v>984</v>
      </c>
      <c r="AF161">
        <v>0.5</v>
      </c>
      <c r="AG161">
        <v>1</v>
      </c>
      <c r="AH161">
        <v>0.5</v>
      </c>
      <c r="AI161">
        <v>8.8000000000000007</v>
      </c>
      <c r="AJ161" t="s">
        <v>11042</v>
      </c>
      <c r="AK161" t="s">
        <v>1091</v>
      </c>
      <c r="AL161" t="s">
        <v>1091</v>
      </c>
      <c r="AM161" t="s">
        <v>988</v>
      </c>
      <c r="AN161" t="s">
        <v>1193</v>
      </c>
      <c r="AO161">
        <v>0</v>
      </c>
      <c r="AP161">
        <v>0</v>
      </c>
      <c r="AQ161" t="s">
        <v>990</v>
      </c>
      <c r="AR161">
        <v>15</v>
      </c>
      <c r="AS161">
        <v>14</v>
      </c>
      <c r="AT161">
        <v>0</v>
      </c>
      <c r="AU161">
        <v>0</v>
      </c>
      <c r="AV161">
        <v>1</v>
      </c>
      <c r="AW161">
        <v>0</v>
      </c>
      <c r="AX161">
        <v>0</v>
      </c>
      <c r="AY161" t="s">
        <v>1269</v>
      </c>
      <c r="AZ161">
        <v>0.5</v>
      </c>
      <c r="BA161">
        <v>50</v>
      </c>
      <c r="BB161">
        <v>9.588055555555556</v>
      </c>
      <c r="BC161">
        <v>8.4700000000000006</v>
      </c>
      <c r="BD161">
        <v>0</v>
      </c>
      <c r="BS161"/>
    </row>
    <row r="162" spans="1:71" x14ac:dyDescent="0.25">
      <c r="A162" t="s">
        <v>1268</v>
      </c>
      <c r="B162" t="s">
        <v>127</v>
      </c>
      <c r="C162">
        <v>45730</v>
      </c>
      <c r="D162">
        <v>9.0983333333333327</v>
      </c>
      <c r="E162">
        <v>0</v>
      </c>
      <c r="F162">
        <v>0</v>
      </c>
      <c r="G162">
        <v>0</v>
      </c>
      <c r="H162">
        <v>0</v>
      </c>
      <c r="I162" t="s">
        <v>197</v>
      </c>
      <c r="J162" s="73">
        <v>0.60086805555555556</v>
      </c>
      <c r="K162" s="73">
        <v>7.9861111111111116E-4</v>
      </c>
      <c r="L162">
        <v>8.41</v>
      </c>
      <c r="M162" t="s">
        <v>983</v>
      </c>
      <c r="N162" t="s">
        <v>11043</v>
      </c>
      <c r="O162" t="s">
        <v>984</v>
      </c>
      <c r="P162" t="s">
        <v>992</v>
      </c>
      <c r="Q162" t="s">
        <v>10764</v>
      </c>
      <c r="R162">
        <v>45730.604166666664</v>
      </c>
      <c r="S162">
        <v>45730.600868055553</v>
      </c>
      <c r="T162">
        <v>45730.999305555553</v>
      </c>
      <c r="U162">
        <v>45731.000902777778</v>
      </c>
      <c r="V162" t="s">
        <v>984</v>
      </c>
      <c r="W162" t="s">
        <v>986</v>
      </c>
      <c r="X162">
        <v>9.6</v>
      </c>
      <c r="Y162">
        <v>9.48</v>
      </c>
      <c r="Z162">
        <v>193.58</v>
      </c>
      <c r="AA162">
        <v>172.75</v>
      </c>
      <c r="AB162">
        <v>93.58</v>
      </c>
      <c r="AC162">
        <v>6.27</v>
      </c>
      <c r="AD162">
        <v>0</v>
      </c>
      <c r="AE162" t="s">
        <v>984</v>
      </c>
      <c r="AF162">
        <v>0.5</v>
      </c>
      <c r="AG162">
        <v>1</v>
      </c>
      <c r="AH162">
        <v>0.5</v>
      </c>
      <c r="AI162">
        <v>7.18</v>
      </c>
      <c r="AJ162" t="s">
        <v>11044</v>
      </c>
      <c r="AK162" t="s">
        <v>1091</v>
      </c>
      <c r="AL162" t="s">
        <v>1091</v>
      </c>
      <c r="AM162" t="s">
        <v>988</v>
      </c>
      <c r="AN162" t="s">
        <v>1180</v>
      </c>
      <c r="AO162">
        <v>0</v>
      </c>
      <c r="AP162">
        <v>0</v>
      </c>
      <c r="AQ162" t="s">
        <v>990</v>
      </c>
      <c r="AR162">
        <v>27</v>
      </c>
      <c r="AS162">
        <v>26</v>
      </c>
      <c r="AT162">
        <v>0</v>
      </c>
      <c r="AU162">
        <v>0</v>
      </c>
      <c r="AV162">
        <v>1</v>
      </c>
      <c r="AW162">
        <v>0</v>
      </c>
      <c r="AX162">
        <v>0</v>
      </c>
      <c r="AY162" t="s">
        <v>1269</v>
      </c>
      <c r="AZ162">
        <v>0.5</v>
      </c>
      <c r="BA162">
        <v>50</v>
      </c>
      <c r="BB162">
        <v>9.5983333333333327</v>
      </c>
      <c r="BC162">
        <v>8.41</v>
      </c>
      <c r="BD162">
        <v>0</v>
      </c>
      <c r="BS162"/>
    </row>
    <row r="163" spans="1:71" x14ac:dyDescent="0.25">
      <c r="A163" t="s">
        <v>1268</v>
      </c>
      <c r="B163" t="s">
        <v>127</v>
      </c>
      <c r="C163">
        <v>45731</v>
      </c>
      <c r="D163">
        <v>8.9188333333333336</v>
      </c>
      <c r="E163">
        <v>0</v>
      </c>
      <c r="F163">
        <v>0</v>
      </c>
      <c r="G163">
        <v>0</v>
      </c>
      <c r="H163">
        <v>0</v>
      </c>
      <c r="I163" t="s">
        <v>197</v>
      </c>
      <c r="J163" s="73">
        <v>0.60075231481481484</v>
      </c>
      <c r="K163" s="73">
        <v>7.407407407407407E-4</v>
      </c>
      <c r="L163">
        <v>8.3699999999999992</v>
      </c>
      <c r="M163" t="s">
        <v>983</v>
      </c>
      <c r="N163" t="s">
        <v>11045</v>
      </c>
      <c r="O163" t="s">
        <v>984</v>
      </c>
      <c r="P163" t="s">
        <v>1270</v>
      </c>
      <c r="Q163" t="s">
        <v>1716</v>
      </c>
      <c r="R163">
        <v>45731.604166666664</v>
      </c>
      <c r="S163">
        <v>45731.600752314815</v>
      </c>
      <c r="T163">
        <v>45731.999305555553</v>
      </c>
      <c r="U163">
        <v>45732.000752314816</v>
      </c>
      <c r="V163" t="s">
        <v>984</v>
      </c>
      <c r="W163" t="s">
        <v>986</v>
      </c>
      <c r="X163">
        <v>9.6</v>
      </c>
      <c r="Y163">
        <v>9.48</v>
      </c>
      <c r="Z163">
        <v>127.02</v>
      </c>
      <c r="AA163">
        <v>116.73</v>
      </c>
      <c r="AB163">
        <v>60.32</v>
      </c>
      <c r="AC163">
        <v>6.13</v>
      </c>
      <c r="AD163">
        <v>10.82</v>
      </c>
      <c r="AE163" t="s">
        <v>984</v>
      </c>
      <c r="AF163">
        <v>0.50055555555555553</v>
      </c>
      <c r="AG163">
        <v>1</v>
      </c>
      <c r="AH163">
        <v>0.5</v>
      </c>
      <c r="AI163">
        <v>5.54</v>
      </c>
      <c r="AJ163" t="s">
        <v>11046</v>
      </c>
      <c r="AK163" t="s">
        <v>1135</v>
      </c>
      <c r="AL163" t="s">
        <v>1135</v>
      </c>
      <c r="AM163" t="s">
        <v>988</v>
      </c>
      <c r="AN163" t="s">
        <v>1183</v>
      </c>
      <c r="AO163">
        <v>0</v>
      </c>
      <c r="AP163">
        <v>0</v>
      </c>
      <c r="AQ163" t="s">
        <v>990</v>
      </c>
      <c r="AR163">
        <v>29</v>
      </c>
      <c r="AS163">
        <v>28</v>
      </c>
      <c r="AT163">
        <v>0</v>
      </c>
      <c r="AU163">
        <v>0</v>
      </c>
      <c r="AV163">
        <v>1</v>
      </c>
      <c r="AW163">
        <v>0</v>
      </c>
      <c r="AX163">
        <v>0</v>
      </c>
      <c r="AY163" t="s">
        <v>1269</v>
      </c>
      <c r="AZ163">
        <v>0.68088888888888888</v>
      </c>
      <c r="BA163">
        <v>50</v>
      </c>
      <c r="BB163">
        <v>9.5997222222222227</v>
      </c>
      <c r="BC163">
        <v>8.3699999999999992</v>
      </c>
      <c r="BD163">
        <v>0</v>
      </c>
      <c r="BS163"/>
    </row>
    <row r="164" spans="1:71" x14ac:dyDescent="0.25">
      <c r="A164" t="s">
        <v>1268</v>
      </c>
      <c r="B164" t="s">
        <v>127</v>
      </c>
      <c r="C164">
        <v>45732</v>
      </c>
      <c r="D164">
        <v>9.0872222222222216</v>
      </c>
      <c r="E164">
        <v>0</v>
      </c>
      <c r="F164">
        <v>0</v>
      </c>
      <c r="G164">
        <v>0</v>
      </c>
      <c r="H164">
        <v>0</v>
      </c>
      <c r="I164" t="s">
        <v>197</v>
      </c>
      <c r="J164" s="73">
        <v>0.60127314814814814</v>
      </c>
      <c r="K164" s="73">
        <v>7.407407407407407E-4</v>
      </c>
      <c r="L164">
        <v>7.44</v>
      </c>
      <c r="M164" t="s">
        <v>983</v>
      </c>
      <c r="N164" t="s">
        <v>11047</v>
      </c>
      <c r="O164" t="s">
        <v>984</v>
      </c>
      <c r="P164" t="s">
        <v>1271</v>
      </c>
      <c r="Q164" t="s">
        <v>1714</v>
      </c>
      <c r="R164">
        <v>45732.604166666664</v>
      </c>
      <c r="S164">
        <v>45732.601273148146</v>
      </c>
      <c r="T164">
        <v>45732.999305555553</v>
      </c>
      <c r="U164">
        <v>45733.000763888886</v>
      </c>
      <c r="V164" t="s">
        <v>984</v>
      </c>
      <c r="W164" t="s">
        <v>986</v>
      </c>
      <c r="X164">
        <v>9.59</v>
      </c>
      <c r="Y164">
        <v>9.48</v>
      </c>
      <c r="Z164">
        <v>148.79</v>
      </c>
      <c r="AA164">
        <v>124.21</v>
      </c>
      <c r="AB164">
        <v>91.51</v>
      </c>
      <c r="AC164">
        <v>7.5</v>
      </c>
      <c r="AD164">
        <v>0</v>
      </c>
      <c r="AE164" t="s">
        <v>984</v>
      </c>
      <c r="AF164">
        <v>0.5</v>
      </c>
      <c r="AG164">
        <v>1</v>
      </c>
      <c r="AH164">
        <v>0.5</v>
      </c>
      <c r="AI164">
        <v>5.26</v>
      </c>
      <c r="AJ164" t="s">
        <v>11048</v>
      </c>
      <c r="AK164" t="s">
        <v>1181</v>
      </c>
      <c r="AL164" t="s">
        <v>1181</v>
      </c>
      <c r="AM164" t="s">
        <v>988</v>
      </c>
      <c r="AN164" t="s">
        <v>1199</v>
      </c>
      <c r="AO164">
        <v>0</v>
      </c>
      <c r="AP164">
        <v>0</v>
      </c>
      <c r="AQ164" t="s">
        <v>990</v>
      </c>
      <c r="AR164">
        <v>16</v>
      </c>
      <c r="AS164">
        <v>15</v>
      </c>
      <c r="AT164">
        <v>0</v>
      </c>
      <c r="AU164">
        <v>0</v>
      </c>
      <c r="AV164">
        <v>1</v>
      </c>
      <c r="AW164">
        <v>0</v>
      </c>
      <c r="AX164">
        <v>0</v>
      </c>
      <c r="AY164" t="s">
        <v>1269</v>
      </c>
      <c r="AZ164">
        <v>0.5</v>
      </c>
      <c r="BA164">
        <v>50</v>
      </c>
      <c r="BB164">
        <v>9.5872222222222216</v>
      </c>
      <c r="BC164">
        <v>7.44</v>
      </c>
      <c r="BD164">
        <v>0</v>
      </c>
      <c r="BS164"/>
    </row>
    <row r="165" spans="1:71" x14ac:dyDescent="0.25">
      <c r="A165" t="s">
        <v>297</v>
      </c>
      <c r="B165" t="s">
        <v>127</v>
      </c>
      <c r="C165">
        <v>45726</v>
      </c>
      <c r="D165">
        <v>9.1005555555555553</v>
      </c>
      <c r="E165">
        <v>0</v>
      </c>
      <c r="F165">
        <v>0</v>
      </c>
      <c r="G165">
        <v>0</v>
      </c>
      <c r="H165">
        <v>0</v>
      </c>
      <c r="I165" t="s">
        <v>142</v>
      </c>
      <c r="J165" s="73">
        <v>0.20542824074074073</v>
      </c>
      <c r="K165" s="73">
        <v>0.60554398148148147</v>
      </c>
      <c r="L165">
        <v>8.08</v>
      </c>
      <c r="M165" t="s">
        <v>983</v>
      </c>
      <c r="N165" t="s">
        <v>11049</v>
      </c>
      <c r="O165" t="s">
        <v>984</v>
      </c>
      <c r="P165" t="s">
        <v>1034</v>
      </c>
      <c r="Q165" t="s">
        <v>10752</v>
      </c>
      <c r="R165">
        <v>45726.208333333336</v>
      </c>
      <c r="S165">
        <v>45726.205428240741</v>
      </c>
      <c r="T165">
        <v>45726.604166666664</v>
      </c>
      <c r="U165">
        <v>45726.60564814815</v>
      </c>
      <c r="V165" t="s">
        <v>984</v>
      </c>
      <c r="W165" t="s">
        <v>986</v>
      </c>
      <c r="X165">
        <v>9.61</v>
      </c>
      <c r="Y165">
        <v>9.5</v>
      </c>
      <c r="Z165">
        <v>123.44</v>
      </c>
      <c r="AA165">
        <v>119.22</v>
      </c>
      <c r="AB165">
        <v>59.63</v>
      </c>
      <c r="AC165">
        <v>6.62</v>
      </c>
      <c r="AD165">
        <v>0</v>
      </c>
      <c r="AE165" t="s">
        <v>984</v>
      </c>
      <c r="AF165">
        <v>0.50222222222222224</v>
      </c>
      <c r="AG165">
        <v>1</v>
      </c>
      <c r="AH165">
        <v>0.5</v>
      </c>
      <c r="AI165">
        <v>2.2599999999999998</v>
      </c>
      <c r="AJ165" t="s">
        <v>11050</v>
      </c>
      <c r="AK165" t="s">
        <v>1033</v>
      </c>
      <c r="AL165" t="s">
        <v>1033</v>
      </c>
      <c r="AM165" t="s">
        <v>988</v>
      </c>
      <c r="AN165" t="s">
        <v>1191</v>
      </c>
      <c r="AO165">
        <v>0</v>
      </c>
      <c r="AP165">
        <v>0</v>
      </c>
      <c r="AQ165" t="s">
        <v>990</v>
      </c>
      <c r="AR165">
        <v>32</v>
      </c>
      <c r="AS165">
        <v>28</v>
      </c>
      <c r="AT165">
        <v>0</v>
      </c>
      <c r="AU165">
        <v>0</v>
      </c>
      <c r="AV165">
        <v>4</v>
      </c>
      <c r="AW165">
        <v>0</v>
      </c>
      <c r="AX165">
        <v>0</v>
      </c>
      <c r="AY165" t="s">
        <v>1272</v>
      </c>
      <c r="AZ165">
        <v>0.50222222222222224</v>
      </c>
      <c r="BA165">
        <v>50</v>
      </c>
      <c r="BB165">
        <v>9.6027777777777779</v>
      </c>
      <c r="BC165">
        <v>8.08</v>
      </c>
      <c r="BD165">
        <v>0</v>
      </c>
      <c r="BS165"/>
    </row>
    <row r="166" spans="1:71" x14ac:dyDescent="0.25">
      <c r="A166" t="s">
        <v>297</v>
      </c>
      <c r="B166" t="s">
        <v>127</v>
      </c>
      <c r="C166">
        <v>45727</v>
      </c>
      <c r="D166">
        <v>9.1211111111111105</v>
      </c>
      <c r="E166">
        <v>0</v>
      </c>
      <c r="F166">
        <v>0</v>
      </c>
      <c r="G166">
        <v>0</v>
      </c>
      <c r="H166">
        <v>0</v>
      </c>
      <c r="I166" t="s">
        <v>142</v>
      </c>
      <c r="J166" s="73">
        <v>0.20495370370370369</v>
      </c>
      <c r="K166" s="73">
        <v>0.60589120370370375</v>
      </c>
      <c r="L166">
        <v>8.31</v>
      </c>
      <c r="M166" t="s">
        <v>983</v>
      </c>
      <c r="N166" t="s">
        <v>11051</v>
      </c>
      <c r="O166" t="s">
        <v>984</v>
      </c>
      <c r="P166" t="s">
        <v>1034</v>
      </c>
      <c r="Q166" t="s">
        <v>10756</v>
      </c>
      <c r="R166">
        <v>45727.208333333336</v>
      </c>
      <c r="S166">
        <v>45727.204953703702</v>
      </c>
      <c r="T166">
        <v>45727.604166666664</v>
      </c>
      <c r="U166">
        <v>45727.60597222222</v>
      </c>
      <c r="V166" t="s">
        <v>984</v>
      </c>
      <c r="W166" t="s">
        <v>986</v>
      </c>
      <c r="X166">
        <v>9.6199999999999992</v>
      </c>
      <c r="Y166">
        <v>9.5</v>
      </c>
      <c r="Z166">
        <v>102.5</v>
      </c>
      <c r="AA166">
        <v>101.05</v>
      </c>
      <c r="AB166">
        <v>52.29</v>
      </c>
      <c r="AC166">
        <v>7.05</v>
      </c>
      <c r="AD166">
        <v>0</v>
      </c>
      <c r="AE166" t="s">
        <v>984</v>
      </c>
      <c r="AF166">
        <v>0.50138888888888888</v>
      </c>
      <c r="AG166">
        <v>1</v>
      </c>
      <c r="AH166">
        <v>0.5</v>
      </c>
      <c r="AI166">
        <v>1.39</v>
      </c>
      <c r="AJ166" t="s">
        <v>11052</v>
      </c>
      <c r="AK166" t="s">
        <v>1033</v>
      </c>
      <c r="AL166" t="s">
        <v>1033</v>
      </c>
      <c r="AM166" t="s">
        <v>988</v>
      </c>
      <c r="AN166" t="s">
        <v>1191</v>
      </c>
      <c r="AO166">
        <v>0</v>
      </c>
      <c r="AP166">
        <v>0</v>
      </c>
      <c r="AQ166" t="s">
        <v>990</v>
      </c>
      <c r="AR166">
        <v>30</v>
      </c>
      <c r="AS166">
        <v>28</v>
      </c>
      <c r="AT166">
        <v>0</v>
      </c>
      <c r="AU166">
        <v>0</v>
      </c>
      <c r="AV166">
        <v>2</v>
      </c>
      <c r="AW166">
        <v>0</v>
      </c>
      <c r="AX166">
        <v>0</v>
      </c>
      <c r="AY166" t="s">
        <v>1272</v>
      </c>
      <c r="AZ166">
        <v>0.50138888888888888</v>
      </c>
      <c r="BA166">
        <v>50</v>
      </c>
      <c r="BB166">
        <v>9.6224999999999987</v>
      </c>
      <c r="BC166">
        <v>8.31</v>
      </c>
      <c r="BD166">
        <v>0</v>
      </c>
      <c r="BS166"/>
    </row>
    <row r="167" spans="1:71" x14ac:dyDescent="0.25">
      <c r="A167" t="s">
        <v>297</v>
      </c>
      <c r="B167" t="s">
        <v>127</v>
      </c>
      <c r="C167">
        <v>45728</v>
      </c>
      <c r="D167">
        <v>9.1091666666666669</v>
      </c>
      <c r="E167">
        <v>0</v>
      </c>
      <c r="F167">
        <v>0</v>
      </c>
      <c r="G167">
        <v>0</v>
      </c>
      <c r="H167">
        <v>0</v>
      </c>
      <c r="I167" t="s">
        <v>142</v>
      </c>
      <c r="J167" s="73">
        <v>0.20530092592592591</v>
      </c>
      <c r="K167" s="73">
        <v>0.60578703703703707</v>
      </c>
      <c r="L167">
        <v>7.99</v>
      </c>
      <c r="M167" t="s">
        <v>983</v>
      </c>
      <c r="N167" t="s">
        <v>11053</v>
      </c>
      <c r="O167" t="s">
        <v>984</v>
      </c>
      <c r="P167" t="s">
        <v>1034</v>
      </c>
      <c r="Q167" t="s">
        <v>10782</v>
      </c>
      <c r="R167">
        <v>45728.208333333336</v>
      </c>
      <c r="S167">
        <v>45728.205312500002</v>
      </c>
      <c r="T167">
        <v>45728.604166666664</v>
      </c>
      <c r="U167">
        <v>45728.605798611112</v>
      </c>
      <c r="V167" t="s">
        <v>984</v>
      </c>
      <c r="W167" t="s">
        <v>986</v>
      </c>
      <c r="X167">
        <v>9.61</v>
      </c>
      <c r="Y167">
        <v>9.5</v>
      </c>
      <c r="Z167">
        <v>128.61000000000001</v>
      </c>
      <c r="AA167">
        <v>127.2</v>
      </c>
      <c r="AB167">
        <v>63.04</v>
      </c>
      <c r="AC167">
        <v>6.86</v>
      </c>
      <c r="AD167">
        <v>0</v>
      </c>
      <c r="AE167" t="s">
        <v>984</v>
      </c>
      <c r="AF167">
        <v>0.50249999999999995</v>
      </c>
      <c r="AG167">
        <v>1</v>
      </c>
      <c r="AH167">
        <v>0.5</v>
      </c>
      <c r="AI167">
        <v>1</v>
      </c>
      <c r="AJ167" t="s">
        <v>11054</v>
      </c>
      <c r="AK167" t="s">
        <v>1033</v>
      </c>
      <c r="AL167" t="s">
        <v>1033</v>
      </c>
      <c r="AM167" t="s">
        <v>988</v>
      </c>
      <c r="AN167" t="s">
        <v>1191</v>
      </c>
      <c r="AO167">
        <v>0</v>
      </c>
      <c r="AP167">
        <v>0</v>
      </c>
      <c r="AQ167" t="s">
        <v>990</v>
      </c>
      <c r="AR167">
        <v>29</v>
      </c>
      <c r="AS167">
        <v>28</v>
      </c>
      <c r="AT167">
        <v>0</v>
      </c>
      <c r="AU167">
        <v>0</v>
      </c>
      <c r="AV167">
        <v>1</v>
      </c>
      <c r="AW167">
        <v>0</v>
      </c>
      <c r="AX167">
        <v>0</v>
      </c>
      <c r="AY167" t="s">
        <v>1272</v>
      </c>
      <c r="AZ167">
        <v>0.50249999999999995</v>
      </c>
      <c r="BA167">
        <v>50</v>
      </c>
      <c r="BB167">
        <v>9.6116666666666664</v>
      </c>
      <c r="BC167">
        <v>7.99</v>
      </c>
      <c r="BD167">
        <v>0</v>
      </c>
      <c r="BS167"/>
    </row>
    <row r="168" spans="1:71" x14ac:dyDescent="0.25">
      <c r="A168" t="s">
        <v>297</v>
      </c>
      <c r="B168" t="s">
        <v>127</v>
      </c>
      <c r="C168">
        <v>45732</v>
      </c>
      <c r="D168">
        <v>9.0527777777777771</v>
      </c>
      <c r="E168">
        <v>0</v>
      </c>
      <c r="F168">
        <v>0</v>
      </c>
      <c r="G168">
        <v>0</v>
      </c>
      <c r="H168">
        <v>0</v>
      </c>
      <c r="I168" t="s">
        <v>142</v>
      </c>
      <c r="J168" s="73">
        <v>0.20696759259259259</v>
      </c>
      <c r="K168" s="73">
        <v>0.60563657407407412</v>
      </c>
      <c r="L168">
        <v>7.88</v>
      </c>
      <c r="M168" t="s">
        <v>983</v>
      </c>
      <c r="N168" t="s">
        <v>11055</v>
      </c>
      <c r="O168" t="s">
        <v>984</v>
      </c>
      <c r="P168" t="s">
        <v>1274</v>
      </c>
      <c r="Q168" t="s">
        <v>1706</v>
      </c>
      <c r="R168">
        <v>45732.208333333336</v>
      </c>
      <c r="S168">
        <v>45732.206967592596</v>
      </c>
      <c r="T168">
        <v>45732.604166666664</v>
      </c>
      <c r="U168">
        <v>45732.605636574073</v>
      </c>
      <c r="V168" t="s">
        <v>984</v>
      </c>
      <c r="W168" t="s">
        <v>986</v>
      </c>
      <c r="X168">
        <v>9.57</v>
      </c>
      <c r="Y168">
        <v>9.5</v>
      </c>
      <c r="Z168">
        <v>193.41</v>
      </c>
      <c r="AA168">
        <v>182.02</v>
      </c>
      <c r="AB168">
        <v>121.65</v>
      </c>
      <c r="AC168">
        <v>7.61</v>
      </c>
      <c r="AD168">
        <v>0</v>
      </c>
      <c r="AE168" t="s">
        <v>984</v>
      </c>
      <c r="AF168">
        <v>0.51527777777777772</v>
      </c>
      <c r="AG168">
        <v>1</v>
      </c>
      <c r="AH168">
        <v>0.5</v>
      </c>
      <c r="AI168">
        <v>9.4700000000000006</v>
      </c>
      <c r="AJ168" t="s">
        <v>11056</v>
      </c>
      <c r="AK168" t="s">
        <v>1033</v>
      </c>
      <c r="AL168" t="s">
        <v>1033</v>
      </c>
      <c r="AM168" t="s">
        <v>988</v>
      </c>
      <c r="AN168" t="s">
        <v>1178</v>
      </c>
      <c r="AO168">
        <v>0</v>
      </c>
      <c r="AP168">
        <v>0</v>
      </c>
      <c r="AQ168" t="s">
        <v>990</v>
      </c>
      <c r="AR168">
        <v>19</v>
      </c>
      <c r="AS168">
        <v>17</v>
      </c>
      <c r="AT168">
        <v>0</v>
      </c>
      <c r="AU168">
        <v>0</v>
      </c>
      <c r="AV168">
        <v>2</v>
      </c>
      <c r="AW168">
        <v>0</v>
      </c>
      <c r="AX168">
        <v>0</v>
      </c>
      <c r="AY168" t="s">
        <v>1272</v>
      </c>
      <c r="AZ168">
        <v>0.51527777777777772</v>
      </c>
      <c r="BA168">
        <v>50</v>
      </c>
      <c r="BB168">
        <v>9.5680555555555546</v>
      </c>
      <c r="BC168">
        <v>7.88</v>
      </c>
      <c r="BD168">
        <v>0</v>
      </c>
      <c r="BS168"/>
    </row>
    <row r="169" spans="1:71" x14ac:dyDescent="0.25">
      <c r="A169" t="s">
        <v>337</v>
      </c>
      <c r="B169" t="s">
        <v>127</v>
      </c>
      <c r="C169">
        <v>45726</v>
      </c>
      <c r="D169">
        <v>8.9988888888888887</v>
      </c>
      <c r="E169">
        <v>0</v>
      </c>
      <c r="F169">
        <v>3.2986111111111111E-3</v>
      </c>
      <c r="G169">
        <v>0</v>
      </c>
      <c r="H169">
        <v>50</v>
      </c>
      <c r="I169" t="s">
        <v>142</v>
      </c>
      <c r="J169" s="73">
        <v>0.20493055555555556</v>
      </c>
      <c r="K169" s="73">
        <v>0.60086805555555556</v>
      </c>
      <c r="L169">
        <v>8.19</v>
      </c>
      <c r="M169" t="s">
        <v>983</v>
      </c>
      <c r="N169" t="s">
        <v>11057</v>
      </c>
      <c r="O169" t="s">
        <v>984</v>
      </c>
      <c r="P169" t="s">
        <v>1216</v>
      </c>
      <c r="Q169" t="s">
        <v>10858</v>
      </c>
      <c r="R169">
        <v>45726.208333333336</v>
      </c>
      <c r="S169">
        <v>45726.204930555556</v>
      </c>
      <c r="T169">
        <v>45726.604166666664</v>
      </c>
      <c r="U169">
        <v>45726.600949074076</v>
      </c>
      <c r="V169" t="s">
        <v>984</v>
      </c>
      <c r="W169" t="s">
        <v>986</v>
      </c>
      <c r="X169">
        <v>9.5</v>
      </c>
      <c r="Y169">
        <v>9.5</v>
      </c>
      <c r="Z169">
        <v>187.26</v>
      </c>
      <c r="AA169">
        <v>163.57</v>
      </c>
      <c r="AB169">
        <v>119.2</v>
      </c>
      <c r="AC169">
        <v>6.8</v>
      </c>
      <c r="AD169">
        <v>0</v>
      </c>
      <c r="AE169" t="s">
        <v>984</v>
      </c>
      <c r="AF169">
        <v>0.50361111111111112</v>
      </c>
      <c r="AG169">
        <v>1</v>
      </c>
      <c r="AH169">
        <v>0.5</v>
      </c>
      <c r="AI169">
        <v>9.42</v>
      </c>
      <c r="AJ169" t="s">
        <v>11058</v>
      </c>
      <c r="AK169" t="s">
        <v>998</v>
      </c>
      <c r="AL169" t="s">
        <v>998</v>
      </c>
      <c r="AM169" t="s">
        <v>988</v>
      </c>
      <c r="AN169" t="s">
        <v>1199</v>
      </c>
      <c r="AO169">
        <v>0</v>
      </c>
      <c r="AP169">
        <v>0</v>
      </c>
      <c r="AQ169" t="s">
        <v>990</v>
      </c>
      <c r="AR169">
        <v>20</v>
      </c>
      <c r="AS169">
        <v>15</v>
      </c>
      <c r="AT169">
        <v>0</v>
      </c>
      <c r="AU169">
        <v>0</v>
      </c>
      <c r="AV169">
        <v>5</v>
      </c>
      <c r="AW169">
        <v>0</v>
      </c>
      <c r="AX169">
        <v>0</v>
      </c>
      <c r="AY169" t="s">
        <v>1275</v>
      </c>
      <c r="AZ169">
        <v>0.50361111111111112</v>
      </c>
      <c r="BA169">
        <v>50</v>
      </c>
      <c r="BB169">
        <v>9.5024999999999995</v>
      </c>
      <c r="BC169">
        <v>8.19</v>
      </c>
      <c r="BD169">
        <v>50</v>
      </c>
      <c r="BS169"/>
    </row>
    <row r="170" spans="1:71" x14ac:dyDescent="0.25">
      <c r="A170" t="s">
        <v>337</v>
      </c>
      <c r="B170" t="s">
        <v>127</v>
      </c>
      <c r="C170">
        <v>45731</v>
      </c>
      <c r="D170">
        <v>9.024166666666666</v>
      </c>
      <c r="E170">
        <v>0</v>
      </c>
      <c r="F170">
        <v>2.3611111111111111E-3</v>
      </c>
      <c r="G170">
        <v>0</v>
      </c>
      <c r="H170">
        <v>50</v>
      </c>
      <c r="I170" t="s">
        <v>142</v>
      </c>
      <c r="J170" s="73">
        <v>0.20495370370370369</v>
      </c>
      <c r="K170" s="73">
        <v>0.60180555555555559</v>
      </c>
      <c r="L170">
        <v>8.65</v>
      </c>
      <c r="M170" t="s">
        <v>983</v>
      </c>
      <c r="N170" t="s">
        <v>11059</v>
      </c>
      <c r="O170" t="s">
        <v>984</v>
      </c>
      <c r="P170" t="s">
        <v>1273</v>
      </c>
      <c r="Q170" t="s">
        <v>1712</v>
      </c>
      <c r="R170">
        <v>45731.208333333336</v>
      </c>
      <c r="S170">
        <v>45731.204953703702</v>
      </c>
      <c r="T170">
        <v>45731.604166666664</v>
      </c>
      <c r="U170">
        <v>45731.601805555554</v>
      </c>
      <c r="V170" t="s">
        <v>984</v>
      </c>
      <c r="W170" t="s">
        <v>986</v>
      </c>
      <c r="X170">
        <v>9.52</v>
      </c>
      <c r="Y170">
        <v>9.5</v>
      </c>
      <c r="Z170">
        <v>181.78</v>
      </c>
      <c r="AA170">
        <v>169.64</v>
      </c>
      <c r="AB170">
        <v>90.9</v>
      </c>
      <c r="AC170">
        <v>6.16</v>
      </c>
      <c r="AD170">
        <v>0</v>
      </c>
      <c r="AE170" t="s">
        <v>11060</v>
      </c>
      <c r="AF170">
        <v>0.50027777777777782</v>
      </c>
      <c r="AG170">
        <v>1</v>
      </c>
      <c r="AH170">
        <v>0.5</v>
      </c>
      <c r="AI170">
        <v>3.96</v>
      </c>
      <c r="AJ170" t="s">
        <v>11061</v>
      </c>
      <c r="AK170" t="s">
        <v>11062</v>
      </c>
      <c r="AL170" t="s">
        <v>11062</v>
      </c>
      <c r="AM170" t="s">
        <v>988</v>
      </c>
      <c r="AN170" t="s">
        <v>1173</v>
      </c>
      <c r="AO170">
        <v>0</v>
      </c>
      <c r="AP170">
        <v>0</v>
      </c>
      <c r="AQ170" t="s">
        <v>990</v>
      </c>
      <c r="AR170">
        <v>29</v>
      </c>
      <c r="AS170">
        <v>29</v>
      </c>
      <c r="AT170">
        <v>0</v>
      </c>
      <c r="AU170">
        <v>0</v>
      </c>
      <c r="AV170">
        <v>0</v>
      </c>
      <c r="AW170">
        <v>0</v>
      </c>
      <c r="AX170">
        <v>0</v>
      </c>
      <c r="AY170" t="s">
        <v>1275</v>
      </c>
      <c r="AZ170">
        <v>0.50027777777777782</v>
      </c>
      <c r="BA170">
        <v>50</v>
      </c>
      <c r="BB170">
        <v>9.5244444444444447</v>
      </c>
      <c r="BC170">
        <v>8.65</v>
      </c>
      <c r="BD170">
        <v>50</v>
      </c>
      <c r="BS170"/>
    </row>
    <row r="171" spans="1:71" x14ac:dyDescent="0.25">
      <c r="A171" t="s">
        <v>1277</v>
      </c>
      <c r="B171" t="s">
        <v>127</v>
      </c>
      <c r="C171">
        <v>45726</v>
      </c>
      <c r="D171">
        <v>-0.77361111111111125</v>
      </c>
      <c r="E171">
        <v>0</v>
      </c>
      <c r="F171">
        <v>0.22914351851851852</v>
      </c>
      <c r="G171">
        <v>0</v>
      </c>
      <c r="H171">
        <v>50</v>
      </c>
      <c r="I171" t="s">
        <v>142</v>
      </c>
      <c r="J171" s="73">
        <v>0.60266203703703702</v>
      </c>
      <c r="K171" s="73">
        <v>0.77016203703703701</v>
      </c>
      <c r="L171">
        <v>0.4</v>
      </c>
      <c r="M171" t="s">
        <v>983</v>
      </c>
      <c r="N171" t="s">
        <v>11063</v>
      </c>
      <c r="O171" t="s">
        <v>984</v>
      </c>
      <c r="P171" t="s">
        <v>1015</v>
      </c>
      <c r="Q171" t="s">
        <v>10792</v>
      </c>
      <c r="R171">
        <v>45726.604166666664</v>
      </c>
      <c r="S171">
        <v>45726.600752314815</v>
      </c>
      <c r="T171">
        <v>45726.999305555553</v>
      </c>
      <c r="U171">
        <v>45727.00072916667</v>
      </c>
      <c r="V171" t="s">
        <v>984</v>
      </c>
      <c r="W171" t="s">
        <v>986</v>
      </c>
      <c r="X171">
        <v>9.6</v>
      </c>
      <c r="Y171">
        <v>9.48</v>
      </c>
      <c r="Z171">
        <v>16.16</v>
      </c>
      <c r="AA171">
        <v>5.68</v>
      </c>
      <c r="AB171">
        <v>14.36</v>
      </c>
      <c r="AC171">
        <v>12.78</v>
      </c>
      <c r="AD171">
        <v>256.7</v>
      </c>
      <c r="AE171" t="s">
        <v>11064</v>
      </c>
      <c r="AF171">
        <v>0.51527777777777772</v>
      </c>
      <c r="AG171">
        <v>1</v>
      </c>
      <c r="AH171">
        <v>0.5</v>
      </c>
      <c r="AI171">
        <v>0</v>
      </c>
      <c r="AJ171" t="s">
        <v>11065</v>
      </c>
      <c r="AK171" t="s">
        <v>1129</v>
      </c>
      <c r="AL171" t="s">
        <v>1129</v>
      </c>
      <c r="AM171" t="s">
        <v>988</v>
      </c>
      <c r="AN171" t="s">
        <v>1197</v>
      </c>
      <c r="AO171">
        <v>0</v>
      </c>
      <c r="AP171">
        <v>0</v>
      </c>
      <c r="AQ171" t="s">
        <v>990</v>
      </c>
      <c r="AR171">
        <v>2</v>
      </c>
      <c r="AS171">
        <v>1</v>
      </c>
      <c r="AT171">
        <v>0</v>
      </c>
      <c r="AU171">
        <v>0</v>
      </c>
      <c r="AV171">
        <v>1</v>
      </c>
      <c r="AW171">
        <v>0</v>
      </c>
      <c r="AX171">
        <v>0</v>
      </c>
      <c r="AY171" t="s">
        <v>1278</v>
      </c>
      <c r="AZ171">
        <v>4.7936111111111108</v>
      </c>
      <c r="BA171">
        <v>50</v>
      </c>
      <c r="BB171">
        <v>4.0199999999999996</v>
      </c>
      <c r="BC171">
        <v>0.4</v>
      </c>
      <c r="BD171">
        <v>50</v>
      </c>
      <c r="BS171"/>
    </row>
    <row r="172" spans="1:71" x14ac:dyDescent="0.25">
      <c r="A172" t="s">
        <v>1700</v>
      </c>
      <c r="B172" t="s">
        <v>127</v>
      </c>
      <c r="C172">
        <v>45732</v>
      </c>
      <c r="D172">
        <v>7.6177777777777775</v>
      </c>
      <c r="E172">
        <v>0</v>
      </c>
      <c r="F172">
        <v>0</v>
      </c>
      <c r="G172">
        <v>0</v>
      </c>
      <c r="H172">
        <v>0</v>
      </c>
      <c r="I172" t="s">
        <v>153</v>
      </c>
      <c r="J172" s="73">
        <v>0.5174305555555555</v>
      </c>
      <c r="K172" s="73">
        <v>0.83483796296296298</v>
      </c>
      <c r="L172">
        <v>7.4</v>
      </c>
      <c r="M172" t="s">
        <v>983</v>
      </c>
      <c r="N172" t="s">
        <v>11066</v>
      </c>
      <c r="O172" t="s">
        <v>984</v>
      </c>
      <c r="P172" t="s">
        <v>1185</v>
      </c>
      <c r="Q172" t="s">
        <v>1709</v>
      </c>
      <c r="R172">
        <v>45732.520833333336</v>
      </c>
      <c r="S172">
        <v>45732.517430555556</v>
      </c>
      <c r="T172">
        <v>45732.833333333336</v>
      </c>
      <c r="U172">
        <v>45732.83488425926</v>
      </c>
      <c r="V172" t="s">
        <v>984</v>
      </c>
      <c r="W172" t="s">
        <v>986</v>
      </c>
      <c r="X172">
        <v>7.62</v>
      </c>
      <c r="Y172">
        <v>7.5</v>
      </c>
      <c r="Z172">
        <v>243.26</v>
      </c>
      <c r="AA172">
        <v>242.51</v>
      </c>
      <c r="AB172">
        <v>134.88</v>
      </c>
      <c r="AC172">
        <v>4.46</v>
      </c>
      <c r="AD172">
        <v>0</v>
      </c>
      <c r="AE172" t="s">
        <v>984</v>
      </c>
      <c r="AF172">
        <v>0</v>
      </c>
      <c r="AG172">
        <v>0</v>
      </c>
      <c r="AH172">
        <v>0</v>
      </c>
      <c r="AI172">
        <v>0</v>
      </c>
      <c r="AJ172" t="s">
        <v>984</v>
      </c>
      <c r="AK172" t="s">
        <v>1241</v>
      </c>
      <c r="AL172" t="s">
        <v>1241</v>
      </c>
      <c r="AM172" t="s">
        <v>988</v>
      </c>
      <c r="AN172" t="s">
        <v>1186</v>
      </c>
      <c r="AO172">
        <v>0</v>
      </c>
      <c r="AP172">
        <v>0</v>
      </c>
      <c r="AQ172" t="s">
        <v>990</v>
      </c>
      <c r="AR172">
        <v>27</v>
      </c>
      <c r="AS172">
        <v>27</v>
      </c>
      <c r="AT172">
        <v>0</v>
      </c>
      <c r="AU172">
        <v>0</v>
      </c>
      <c r="AV172">
        <v>0</v>
      </c>
      <c r="AW172">
        <v>0</v>
      </c>
      <c r="AX172">
        <v>0</v>
      </c>
      <c r="AY172" t="s">
        <v>1701</v>
      </c>
      <c r="AZ172">
        <v>0</v>
      </c>
      <c r="BA172">
        <v>50</v>
      </c>
      <c r="BB172">
        <v>7.6177777777777775</v>
      </c>
      <c r="BC172">
        <v>7.4</v>
      </c>
      <c r="BD172">
        <v>0</v>
      </c>
      <c r="BS172"/>
    </row>
    <row r="173" spans="1:71" x14ac:dyDescent="0.25">
      <c r="A173" t="s">
        <v>290</v>
      </c>
      <c r="B173" t="s">
        <v>127</v>
      </c>
      <c r="C173">
        <v>45727</v>
      </c>
      <c r="D173">
        <v>9.0777777777777757</v>
      </c>
      <c r="E173">
        <v>0</v>
      </c>
      <c r="F173">
        <v>0</v>
      </c>
      <c r="G173">
        <v>0</v>
      </c>
      <c r="H173">
        <v>0</v>
      </c>
      <c r="I173" t="s">
        <v>153</v>
      </c>
      <c r="J173" s="73">
        <v>0.60099537037037032</v>
      </c>
      <c r="K173" s="73">
        <v>8.1018518518518516E-5</v>
      </c>
      <c r="L173">
        <v>8.57</v>
      </c>
      <c r="M173" t="s">
        <v>983</v>
      </c>
      <c r="N173" t="s">
        <v>11067</v>
      </c>
      <c r="O173" t="s">
        <v>984</v>
      </c>
      <c r="P173" t="s">
        <v>1282</v>
      </c>
      <c r="Q173" t="s">
        <v>10737</v>
      </c>
      <c r="R173">
        <v>45727.604166666664</v>
      </c>
      <c r="S173">
        <v>45727.601006944446</v>
      </c>
      <c r="T173">
        <v>45727.999305555553</v>
      </c>
      <c r="U173">
        <v>45728.000092592592</v>
      </c>
      <c r="V173" t="s">
        <v>984</v>
      </c>
      <c r="W173" t="s">
        <v>986</v>
      </c>
      <c r="X173">
        <v>9.58</v>
      </c>
      <c r="Y173">
        <v>9.48</v>
      </c>
      <c r="Z173">
        <v>193.17</v>
      </c>
      <c r="AA173">
        <v>193.01</v>
      </c>
      <c r="AB173">
        <v>99.25</v>
      </c>
      <c r="AC173">
        <v>6.85</v>
      </c>
      <c r="AD173">
        <v>0</v>
      </c>
      <c r="AE173" t="s">
        <v>984</v>
      </c>
      <c r="AF173">
        <v>0.50027777777777782</v>
      </c>
      <c r="AG173">
        <v>1</v>
      </c>
      <c r="AH173">
        <v>0.5</v>
      </c>
      <c r="AI173">
        <v>0.68</v>
      </c>
      <c r="AJ173" t="s">
        <v>11068</v>
      </c>
      <c r="AK173" t="s">
        <v>1098</v>
      </c>
      <c r="AL173" t="s">
        <v>1098</v>
      </c>
      <c r="AM173" t="s">
        <v>988</v>
      </c>
      <c r="AN173" t="s">
        <v>1221</v>
      </c>
      <c r="AO173">
        <v>0</v>
      </c>
      <c r="AP173">
        <v>0</v>
      </c>
      <c r="AQ173" t="s">
        <v>990</v>
      </c>
      <c r="AR173">
        <v>26</v>
      </c>
      <c r="AS173">
        <v>23</v>
      </c>
      <c r="AT173">
        <v>0</v>
      </c>
      <c r="AU173">
        <v>0</v>
      </c>
      <c r="AV173">
        <v>3</v>
      </c>
      <c r="AW173">
        <v>0</v>
      </c>
      <c r="AX173">
        <v>0</v>
      </c>
      <c r="AY173" t="s">
        <v>1099</v>
      </c>
      <c r="AZ173">
        <v>0.50027777777777782</v>
      </c>
      <c r="BA173">
        <v>50</v>
      </c>
      <c r="BB173">
        <v>9.5780555555555544</v>
      </c>
      <c r="BC173">
        <v>8.57</v>
      </c>
      <c r="BD173">
        <v>0</v>
      </c>
      <c r="BS173"/>
    </row>
    <row r="174" spans="1:71" x14ac:dyDescent="0.25">
      <c r="A174" t="s">
        <v>290</v>
      </c>
      <c r="B174" t="s">
        <v>127</v>
      </c>
      <c r="C174">
        <v>45728</v>
      </c>
      <c r="D174">
        <v>9.0788888888888888</v>
      </c>
      <c r="E174">
        <v>0</v>
      </c>
      <c r="F174">
        <v>0</v>
      </c>
      <c r="G174">
        <v>0</v>
      </c>
      <c r="H174">
        <v>0</v>
      </c>
      <c r="I174" t="s">
        <v>153</v>
      </c>
      <c r="J174" s="73">
        <v>0.60097222222222224</v>
      </c>
      <c r="K174" s="73">
        <v>9.2592592592592588E-5</v>
      </c>
      <c r="L174">
        <v>8.4499999999999993</v>
      </c>
      <c r="M174" t="s">
        <v>983</v>
      </c>
      <c r="N174" t="s">
        <v>11069</v>
      </c>
      <c r="O174" t="s">
        <v>984</v>
      </c>
      <c r="P174" t="s">
        <v>1281</v>
      </c>
      <c r="Q174" t="s">
        <v>10782</v>
      </c>
      <c r="R174">
        <v>45728.604166666664</v>
      </c>
      <c r="S174">
        <v>45728.600972222222</v>
      </c>
      <c r="T174">
        <v>45728.999305555553</v>
      </c>
      <c r="U174">
        <v>45729.000115740739</v>
      </c>
      <c r="V174" t="s">
        <v>984</v>
      </c>
      <c r="W174" t="s">
        <v>986</v>
      </c>
      <c r="X174">
        <v>9.58</v>
      </c>
      <c r="Y174">
        <v>9.48</v>
      </c>
      <c r="Z174">
        <v>208.25</v>
      </c>
      <c r="AA174">
        <v>200.14</v>
      </c>
      <c r="AB174">
        <v>106.11</v>
      </c>
      <c r="AC174">
        <v>6.81</v>
      </c>
      <c r="AD174">
        <v>0</v>
      </c>
      <c r="AE174" t="s">
        <v>984</v>
      </c>
      <c r="AF174">
        <v>0.5</v>
      </c>
      <c r="AG174">
        <v>1</v>
      </c>
      <c r="AH174">
        <v>0.5</v>
      </c>
      <c r="AI174">
        <v>1.2</v>
      </c>
      <c r="AJ174" t="s">
        <v>11070</v>
      </c>
      <c r="AK174" t="s">
        <v>1098</v>
      </c>
      <c r="AL174" t="s">
        <v>1098</v>
      </c>
      <c r="AM174" t="s">
        <v>988</v>
      </c>
      <c r="AN174" t="s">
        <v>1221</v>
      </c>
      <c r="AO174">
        <v>0</v>
      </c>
      <c r="AP174">
        <v>0</v>
      </c>
      <c r="AQ174" t="s">
        <v>990</v>
      </c>
      <c r="AR174">
        <v>23</v>
      </c>
      <c r="AS174">
        <v>21</v>
      </c>
      <c r="AT174">
        <v>0</v>
      </c>
      <c r="AU174">
        <v>0</v>
      </c>
      <c r="AV174">
        <v>2</v>
      </c>
      <c r="AW174">
        <v>0</v>
      </c>
      <c r="AX174">
        <v>0</v>
      </c>
      <c r="AY174" t="s">
        <v>1099</v>
      </c>
      <c r="AZ174">
        <v>0.5</v>
      </c>
      <c r="BA174">
        <v>50</v>
      </c>
      <c r="BB174">
        <v>9.5788888888888888</v>
      </c>
      <c r="BC174">
        <v>8.4499999999999993</v>
      </c>
      <c r="BD174">
        <v>0</v>
      </c>
      <c r="BS174"/>
    </row>
    <row r="175" spans="1:71" x14ac:dyDescent="0.25">
      <c r="A175" t="s">
        <v>290</v>
      </c>
      <c r="B175" t="s">
        <v>127</v>
      </c>
      <c r="C175">
        <v>45729</v>
      </c>
      <c r="D175">
        <v>9.0627777777777769</v>
      </c>
      <c r="E175">
        <v>0</v>
      </c>
      <c r="F175">
        <v>0</v>
      </c>
      <c r="G175">
        <v>0</v>
      </c>
      <c r="H175">
        <v>0</v>
      </c>
      <c r="I175" t="s">
        <v>153</v>
      </c>
      <c r="J175" s="73">
        <v>0.60107638888888892</v>
      </c>
      <c r="K175" s="73">
        <v>1.7361111111111112E-4</v>
      </c>
      <c r="L175">
        <v>7.89</v>
      </c>
      <c r="M175" t="s">
        <v>983</v>
      </c>
      <c r="N175" t="s">
        <v>11071</v>
      </c>
      <c r="O175" t="s">
        <v>984</v>
      </c>
      <c r="P175" t="s">
        <v>1281</v>
      </c>
      <c r="Q175" t="s">
        <v>10862</v>
      </c>
      <c r="R175">
        <v>45729.604166666664</v>
      </c>
      <c r="S175">
        <v>45729.601076388892</v>
      </c>
      <c r="T175">
        <v>45729.999305555553</v>
      </c>
      <c r="U175">
        <v>45730.000196759262</v>
      </c>
      <c r="V175" t="s">
        <v>984</v>
      </c>
      <c r="W175" t="s">
        <v>986</v>
      </c>
      <c r="X175">
        <v>9.58</v>
      </c>
      <c r="Y175">
        <v>9.48</v>
      </c>
      <c r="Z175">
        <v>198.43</v>
      </c>
      <c r="AA175">
        <v>188.38</v>
      </c>
      <c r="AB175">
        <v>76.63</v>
      </c>
      <c r="AC175">
        <v>5.64</v>
      </c>
      <c r="AD175">
        <v>0</v>
      </c>
      <c r="AE175" t="s">
        <v>984</v>
      </c>
      <c r="AF175">
        <v>0.51555555555555554</v>
      </c>
      <c r="AG175">
        <v>1</v>
      </c>
      <c r="AH175">
        <v>0.5</v>
      </c>
      <c r="AI175">
        <v>1.56</v>
      </c>
      <c r="AJ175" t="s">
        <v>11072</v>
      </c>
      <c r="AK175" t="s">
        <v>1098</v>
      </c>
      <c r="AL175" t="s">
        <v>1098</v>
      </c>
      <c r="AM175" t="s">
        <v>988</v>
      </c>
      <c r="AN175" t="s">
        <v>1221</v>
      </c>
      <c r="AO175">
        <v>0</v>
      </c>
      <c r="AP175">
        <v>0</v>
      </c>
      <c r="AQ175" t="s">
        <v>990</v>
      </c>
      <c r="AR175">
        <v>28</v>
      </c>
      <c r="AS175">
        <v>27</v>
      </c>
      <c r="AT175">
        <v>0</v>
      </c>
      <c r="AU175">
        <v>0</v>
      </c>
      <c r="AV175">
        <v>1</v>
      </c>
      <c r="AW175">
        <v>0</v>
      </c>
      <c r="AX175">
        <v>0</v>
      </c>
      <c r="AY175" t="s">
        <v>1099</v>
      </c>
      <c r="AZ175">
        <v>0.51555555555555554</v>
      </c>
      <c r="BA175">
        <v>50</v>
      </c>
      <c r="BB175">
        <v>9.5783333333333331</v>
      </c>
      <c r="BC175">
        <v>7.89</v>
      </c>
      <c r="BD175">
        <v>0</v>
      </c>
      <c r="BS175"/>
    </row>
    <row r="176" spans="1:71" x14ac:dyDescent="0.25">
      <c r="A176" t="s">
        <v>290</v>
      </c>
      <c r="B176" t="s">
        <v>127</v>
      </c>
      <c r="C176">
        <v>45730</v>
      </c>
      <c r="D176">
        <v>7.5966666666666667</v>
      </c>
      <c r="E176">
        <v>0</v>
      </c>
      <c r="F176">
        <v>0</v>
      </c>
      <c r="G176">
        <v>0</v>
      </c>
      <c r="H176">
        <v>0</v>
      </c>
      <c r="I176" t="s">
        <v>153</v>
      </c>
      <c r="J176" s="73">
        <v>0.51753472222222219</v>
      </c>
      <c r="K176" s="73">
        <v>0.83406250000000004</v>
      </c>
      <c r="L176">
        <v>6.7</v>
      </c>
      <c r="M176" t="s">
        <v>983</v>
      </c>
      <c r="N176" t="s">
        <v>11073</v>
      </c>
      <c r="O176" t="s">
        <v>984</v>
      </c>
      <c r="P176" t="s">
        <v>1206</v>
      </c>
      <c r="Q176" t="s">
        <v>10764</v>
      </c>
      <c r="R176">
        <v>45730.520833333336</v>
      </c>
      <c r="S176">
        <v>45730.517534722225</v>
      </c>
      <c r="T176">
        <v>45730.833333333336</v>
      </c>
      <c r="U176">
        <v>45730.834085648145</v>
      </c>
      <c r="V176" t="s">
        <v>984</v>
      </c>
      <c r="W176" t="s">
        <v>986</v>
      </c>
      <c r="X176">
        <v>7.6</v>
      </c>
      <c r="Y176">
        <v>7.5</v>
      </c>
      <c r="Z176">
        <v>203.01</v>
      </c>
      <c r="AA176">
        <v>187.84</v>
      </c>
      <c r="AB176">
        <v>96.29</v>
      </c>
      <c r="AC176">
        <v>4.6100000000000003</v>
      </c>
      <c r="AD176">
        <v>0</v>
      </c>
      <c r="AE176" t="s">
        <v>984</v>
      </c>
      <c r="AF176">
        <v>0</v>
      </c>
      <c r="AG176">
        <v>0</v>
      </c>
      <c r="AH176">
        <v>0</v>
      </c>
      <c r="AI176">
        <v>0</v>
      </c>
      <c r="AJ176" t="s">
        <v>984</v>
      </c>
      <c r="AK176" t="s">
        <v>1098</v>
      </c>
      <c r="AL176" t="s">
        <v>1098</v>
      </c>
      <c r="AM176" t="s">
        <v>988</v>
      </c>
      <c r="AN176" t="s">
        <v>1186</v>
      </c>
      <c r="AO176">
        <v>0</v>
      </c>
      <c r="AP176">
        <v>0</v>
      </c>
      <c r="AQ176" t="s">
        <v>990</v>
      </c>
      <c r="AR176">
        <v>21</v>
      </c>
      <c r="AS176">
        <v>17</v>
      </c>
      <c r="AT176">
        <v>0</v>
      </c>
      <c r="AU176">
        <v>0</v>
      </c>
      <c r="AV176">
        <v>4</v>
      </c>
      <c r="AW176">
        <v>0</v>
      </c>
      <c r="AX176">
        <v>0</v>
      </c>
      <c r="AY176" t="s">
        <v>1099</v>
      </c>
      <c r="AZ176">
        <v>0</v>
      </c>
      <c r="BA176">
        <v>50</v>
      </c>
      <c r="BB176">
        <v>7.5966666666666667</v>
      </c>
      <c r="BC176">
        <v>6.7</v>
      </c>
      <c r="BD176">
        <v>0</v>
      </c>
      <c r="BS176"/>
    </row>
    <row r="177" spans="1:71" x14ac:dyDescent="0.25">
      <c r="A177" t="s">
        <v>290</v>
      </c>
      <c r="B177" t="s">
        <v>127</v>
      </c>
      <c r="C177">
        <v>45731</v>
      </c>
      <c r="D177">
        <v>9.0705555555555559</v>
      </c>
      <c r="E177">
        <v>0</v>
      </c>
      <c r="F177">
        <v>0</v>
      </c>
      <c r="G177">
        <v>0</v>
      </c>
      <c r="H177">
        <v>0</v>
      </c>
      <c r="I177" t="s">
        <v>153</v>
      </c>
      <c r="J177" s="73">
        <v>0.60166666666666668</v>
      </c>
      <c r="K177" s="73">
        <v>4.3981481481481481E-4</v>
      </c>
      <c r="L177">
        <v>8.61</v>
      </c>
      <c r="M177" t="s">
        <v>983</v>
      </c>
      <c r="N177" t="s">
        <v>11074</v>
      </c>
      <c r="O177" t="s">
        <v>984</v>
      </c>
      <c r="P177" t="s">
        <v>1206</v>
      </c>
      <c r="Q177" t="s">
        <v>1707</v>
      </c>
      <c r="R177">
        <v>45731.604166666664</v>
      </c>
      <c r="S177">
        <v>45731.601678240739</v>
      </c>
      <c r="T177">
        <v>45731.999305555553</v>
      </c>
      <c r="U177">
        <v>45732.000439814816</v>
      </c>
      <c r="V177" t="s">
        <v>984</v>
      </c>
      <c r="W177" t="s">
        <v>986</v>
      </c>
      <c r="X177">
        <v>9.57</v>
      </c>
      <c r="Y177">
        <v>9.48</v>
      </c>
      <c r="Z177">
        <v>284.86</v>
      </c>
      <c r="AA177">
        <v>278.58</v>
      </c>
      <c r="AB177">
        <v>138.33000000000001</v>
      </c>
      <c r="AC177">
        <v>6.67</v>
      </c>
      <c r="AD177">
        <v>0</v>
      </c>
      <c r="AE177" t="s">
        <v>984</v>
      </c>
      <c r="AF177">
        <v>0.5</v>
      </c>
      <c r="AG177">
        <v>1</v>
      </c>
      <c r="AH177">
        <v>0.5</v>
      </c>
      <c r="AI177">
        <v>3.64</v>
      </c>
      <c r="AJ177" t="s">
        <v>11075</v>
      </c>
      <c r="AK177" t="s">
        <v>1098</v>
      </c>
      <c r="AL177" t="s">
        <v>1098</v>
      </c>
      <c r="AM177" t="s">
        <v>988</v>
      </c>
      <c r="AN177" t="s">
        <v>1186</v>
      </c>
      <c r="AO177">
        <v>0</v>
      </c>
      <c r="AP177">
        <v>0</v>
      </c>
      <c r="AQ177" t="s">
        <v>990</v>
      </c>
      <c r="AR177">
        <v>23</v>
      </c>
      <c r="AS177">
        <v>22</v>
      </c>
      <c r="AT177">
        <v>0</v>
      </c>
      <c r="AU177">
        <v>0</v>
      </c>
      <c r="AV177">
        <v>1</v>
      </c>
      <c r="AW177">
        <v>0</v>
      </c>
      <c r="AX177">
        <v>0</v>
      </c>
      <c r="AY177" t="s">
        <v>1099</v>
      </c>
      <c r="AZ177">
        <v>0.5</v>
      </c>
      <c r="BA177">
        <v>50</v>
      </c>
      <c r="BB177">
        <v>9.5705555555555559</v>
      </c>
      <c r="BC177">
        <v>8.61</v>
      </c>
      <c r="BD177">
        <v>0</v>
      </c>
      <c r="BS177"/>
    </row>
    <row r="178" spans="1:71" x14ac:dyDescent="0.25">
      <c r="A178" t="s">
        <v>290</v>
      </c>
      <c r="B178" t="s">
        <v>127</v>
      </c>
      <c r="C178">
        <v>45732</v>
      </c>
      <c r="D178">
        <v>9.0833333333333321</v>
      </c>
      <c r="E178">
        <v>0</v>
      </c>
      <c r="F178">
        <v>0</v>
      </c>
      <c r="G178">
        <v>0</v>
      </c>
      <c r="H178">
        <v>0</v>
      </c>
      <c r="I178" t="s">
        <v>153</v>
      </c>
      <c r="J178" s="73">
        <v>0.60106481481481477</v>
      </c>
      <c r="K178" s="73">
        <v>3.7037037037037035E-4</v>
      </c>
      <c r="L178">
        <v>8.44</v>
      </c>
      <c r="M178" t="s">
        <v>983</v>
      </c>
      <c r="N178" t="s">
        <v>11076</v>
      </c>
      <c r="O178" t="s">
        <v>984</v>
      </c>
      <c r="P178" t="s">
        <v>1281</v>
      </c>
      <c r="Q178" t="s">
        <v>1714</v>
      </c>
      <c r="R178">
        <v>45732.604166666664</v>
      </c>
      <c r="S178">
        <v>45732.601064814815</v>
      </c>
      <c r="T178">
        <v>45732.999305555553</v>
      </c>
      <c r="U178">
        <v>45733.000381944446</v>
      </c>
      <c r="V178" t="s">
        <v>984</v>
      </c>
      <c r="W178" t="s">
        <v>986</v>
      </c>
      <c r="X178">
        <v>9.58</v>
      </c>
      <c r="Y178">
        <v>9.48</v>
      </c>
      <c r="Z178">
        <v>216.2</v>
      </c>
      <c r="AA178">
        <v>212.79</v>
      </c>
      <c r="AB178">
        <v>86.99</v>
      </c>
      <c r="AC178">
        <v>6.4</v>
      </c>
      <c r="AD178">
        <v>0</v>
      </c>
      <c r="AE178" t="s">
        <v>984</v>
      </c>
      <c r="AF178">
        <v>0.5</v>
      </c>
      <c r="AG178">
        <v>1</v>
      </c>
      <c r="AH178">
        <v>0.5</v>
      </c>
      <c r="AI178">
        <v>0.33</v>
      </c>
      <c r="AJ178" t="s">
        <v>11077</v>
      </c>
      <c r="AK178" t="s">
        <v>1098</v>
      </c>
      <c r="AL178" t="s">
        <v>1098</v>
      </c>
      <c r="AM178" t="s">
        <v>988</v>
      </c>
      <c r="AN178" t="s">
        <v>1221</v>
      </c>
      <c r="AO178">
        <v>0</v>
      </c>
      <c r="AP178">
        <v>0</v>
      </c>
      <c r="AQ178" t="s">
        <v>990</v>
      </c>
      <c r="AR178">
        <v>20</v>
      </c>
      <c r="AS178">
        <v>18</v>
      </c>
      <c r="AT178">
        <v>0</v>
      </c>
      <c r="AU178">
        <v>0</v>
      </c>
      <c r="AV178">
        <v>2</v>
      </c>
      <c r="AW178">
        <v>0</v>
      </c>
      <c r="AX178">
        <v>0</v>
      </c>
      <c r="AY178" t="s">
        <v>1099</v>
      </c>
      <c r="AZ178">
        <v>0.5</v>
      </c>
      <c r="BA178">
        <v>50</v>
      </c>
      <c r="BB178">
        <v>9.5833333333333321</v>
      </c>
      <c r="BC178">
        <v>8.44</v>
      </c>
      <c r="BD178">
        <v>0</v>
      </c>
      <c r="BS178"/>
    </row>
    <row r="179" spans="1:71" x14ac:dyDescent="0.25">
      <c r="A179" t="s">
        <v>1718</v>
      </c>
      <c r="B179" t="s">
        <v>127</v>
      </c>
      <c r="C179">
        <v>45726</v>
      </c>
      <c r="D179">
        <v>8.9975000000000005</v>
      </c>
      <c r="E179">
        <v>1.0416666666666667E-4</v>
      </c>
      <c r="F179">
        <v>0</v>
      </c>
      <c r="G179">
        <v>0</v>
      </c>
      <c r="H179">
        <v>0</v>
      </c>
      <c r="I179" t="s">
        <v>153</v>
      </c>
      <c r="J179" s="73">
        <v>0.60427083333333331</v>
      </c>
      <c r="K179" s="73">
        <v>6.8287037037037036E-4</v>
      </c>
      <c r="L179">
        <v>8.76</v>
      </c>
      <c r="M179" t="s">
        <v>983</v>
      </c>
      <c r="N179" t="s">
        <v>11078</v>
      </c>
      <c r="O179" t="s">
        <v>984</v>
      </c>
      <c r="P179" t="s">
        <v>1206</v>
      </c>
      <c r="Q179" t="s">
        <v>10792</v>
      </c>
      <c r="R179">
        <v>45726.604166666664</v>
      </c>
      <c r="S179">
        <v>45726.604270833333</v>
      </c>
      <c r="T179">
        <v>45726.999305555553</v>
      </c>
      <c r="U179">
        <v>45727.000810185185</v>
      </c>
      <c r="V179" t="s">
        <v>984</v>
      </c>
      <c r="W179" t="s">
        <v>986</v>
      </c>
      <c r="X179">
        <v>9.52</v>
      </c>
      <c r="Y179">
        <v>9.48</v>
      </c>
      <c r="Z179">
        <v>121.23</v>
      </c>
      <c r="AA179">
        <v>117.71</v>
      </c>
      <c r="AB179">
        <v>49.71</v>
      </c>
      <c r="AC179">
        <v>6.8</v>
      </c>
      <c r="AD179">
        <v>0</v>
      </c>
      <c r="AE179" t="s">
        <v>984</v>
      </c>
      <c r="AF179">
        <v>0.5163888888888889</v>
      </c>
      <c r="AG179">
        <v>1</v>
      </c>
      <c r="AH179">
        <v>0.5</v>
      </c>
      <c r="AI179">
        <v>0.41</v>
      </c>
      <c r="AJ179" t="s">
        <v>11079</v>
      </c>
      <c r="AK179" t="s">
        <v>1303</v>
      </c>
      <c r="AL179" t="s">
        <v>1303</v>
      </c>
      <c r="AM179" t="s">
        <v>988</v>
      </c>
      <c r="AN179" t="s">
        <v>1186</v>
      </c>
      <c r="AO179">
        <v>0</v>
      </c>
      <c r="AP179">
        <v>0</v>
      </c>
      <c r="AQ179" t="s">
        <v>990</v>
      </c>
      <c r="AR179">
        <v>20</v>
      </c>
      <c r="AS179">
        <v>16</v>
      </c>
      <c r="AT179">
        <v>0</v>
      </c>
      <c r="AU179">
        <v>0</v>
      </c>
      <c r="AV179">
        <v>4</v>
      </c>
      <c r="AW179">
        <v>0</v>
      </c>
      <c r="AX179">
        <v>0</v>
      </c>
      <c r="AY179" t="s">
        <v>1719</v>
      </c>
      <c r="AZ179">
        <v>0.5163888888888889</v>
      </c>
      <c r="BA179">
        <v>50</v>
      </c>
      <c r="BB179">
        <v>9.5138888888888893</v>
      </c>
      <c r="BC179">
        <v>8.76</v>
      </c>
      <c r="BD179">
        <v>0</v>
      </c>
      <c r="BS179"/>
    </row>
    <row r="180" spans="1:71" x14ac:dyDescent="0.25">
      <c r="A180" t="s">
        <v>1718</v>
      </c>
      <c r="B180" t="s">
        <v>127</v>
      </c>
      <c r="C180">
        <v>45727</v>
      </c>
      <c r="D180">
        <v>8.8953333333333315</v>
      </c>
      <c r="E180">
        <v>0</v>
      </c>
      <c r="F180">
        <v>0</v>
      </c>
      <c r="G180">
        <v>0</v>
      </c>
      <c r="H180">
        <v>0</v>
      </c>
      <c r="I180" t="s">
        <v>153</v>
      </c>
      <c r="J180" s="73">
        <v>0.60238425925925931</v>
      </c>
      <c r="K180" s="73">
        <v>7.8703703703703705E-4</v>
      </c>
      <c r="L180">
        <v>8.24</v>
      </c>
      <c r="M180" t="s">
        <v>983</v>
      </c>
      <c r="N180" t="s">
        <v>11080</v>
      </c>
      <c r="O180" t="s">
        <v>984</v>
      </c>
      <c r="P180" t="s">
        <v>1206</v>
      </c>
      <c r="Q180" t="s">
        <v>10737</v>
      </c>
      <c r="R180">
        <v>45727.604166666664</v>
      </c>
      <c r="S180">
        <v>45727.602384259262</v>
      </c>
      <c r="T180">
        <v>45727.999305555553</v>
      </c>
      <c r="U180">
        <v>45728.000844907408</v>
      </c>
      <c r="V180" t="s">
        <v>984</v>
      </c>
      <c r="W180" t="s">
        <v>986</v>
      </c>
      <c r="X180">
        <v>9.56</v>
      </c>
      <c r="Y180">
        <v>9.48</v>
      </c>
      <c r="Z180">
        <v>147.85</v>
      </c>
      <c r="AA180">
        <v>136.69999999999999</v>
      </c>
      <c r="AB180">
        <v>62.92</v>
      </c>
      <c r="AC180">
        <v>5.6</v>
      </c>
      <c r="AD180">
        <v>9.98</v>
      </c>
      <c r="AE180" t="s">
        <v>984</v>
      </c>
      <c r="AF180">
        <v>0.5</v>
      </c>
      <c r="AG180">
        <v>1</v>
      </c>
      <c r="AH180">
        <v>0.5</v>
      </c>
      <c r="AI180">
        <v>1.05</v>
      </c>
      <c r="AJ180" t="s">
        <v>11081</v>
      </c>
      <c r="AK180" t="s">
        <v>1303</v>
      </c>
      <c r="AL180" t="s">
        <v>1303</v>
      </c>
      <c r="AM180" t="s">
        <v>988</v>
      </c>
      <c r="AN180" t="s">
        <v>1186</v>
      </c>
      <c r="AO180">
        <v>0</v>
      </c>
      <c r="AP180">
        <v>0</v>
      </c>
      <c r="AQ180" t="s">
        <v>990</v>
      </c>
      <c r="AR180">
        <v>26</v>
      </c>
      <c r="AS180">
        <v>25</v>
      </c>
      <c r="AT180">
        <v>0</v>
      </c>
      <c r="AU180">
        <v>0</v>
      </c>
      <c r="AV180">
        <v>1</v>
      </c>
      <c r="AW180">
        <v>0</v>
      </c>
      <c r="AX180">
        <v>0</v>
      </c>
      <c r="AY180" t="s">
        <v>1719</v>
      </c>
      <c r="AZ180">
        <v>0.66633333333333333</v>
      </c>
      <c r="BA180">
        <v>50</v>
      </c>
      <c r="BB180">
        <v>9.5616666666666656</v>
      </c>
      <c r="BC180">
        <v>8.24</v>
      </c>
      <c r="BD180">
        <v>0</v>
      </c>
      <c r="BS180"/>
    </row>
    <row r="181" spans="1:71" x14ac:dyDescent="0.25">
      <c r="A181" t="s">
        <v>1718</v>
      </c>
      <c r="B181" t="s">
        <v>127</v>
      </c>
      <c r="C181">
        <v>45728</v>
      </c>
      <c r="D181">
        <v>9.0613888888888887</v>
      </c>
      <c r="E181">
        <v>0</v>
      </c>
      <c r="F181">
        <v>0</v>
      </c>
      <c r="G181">
        <v>0</v>
      </c>
      <c r="H181">
        <v>0</v>
      </c>
      <c r="I181" t="s">
        <v>153</v>
      </c>
      <c r="J181" s="73">
        <v>0.60233796296296294</v>
      </c>
      <c r="K181" s="73">
        <v>7.291666666666667E-4</v>
      </c>
      <c r="L181">
        <v>8.69</v>
      </c>
      <c r="M181" t="s">
        <v>983</v>
      </c>
      <c r="N181" t="s">
        <v>11082</v>
      </c>
      <c r="O181" t="s">
        <v>984</v>
      </c>
      <c r="P181" t="s">
        <v>1185</v>
      </c>
      <c r="Q181" t="s">
        <v>10740</v>
      </c>
      <c r="R181">
        <v>45728.604166666664</v>
      </c>
      <c r="S181">
        <v>45728.602337962962</v>
      </c>
      <c r="T181">
        <v>45728.999305555553</v>
      </c>
      <c r="U181">
        <v>45729.000844907408</v>
      </c>
      <c r="V181" t="s">
        <v>984</v>
      </c>
      <c r="W181" t="s">
        <v>986</v>
      </c>
      <c r="X181">
        <v>9.56</v>
      </c>
      <c r="Y181">
        <v>9.48</v>
      </c>
      <c r="Z181">
        <v>152.18</v>
      </c>
      <c r="AA181">
        <v>147.63</v>
      </c>
      <c r="AB181">
        <v>74.760000000000005</v>
      </c>
      <c r="AC181">
        <v>5.82</v>
      </c>
      <c r="AD181">
        <v>0</v>
      </c>
      <c r="AE181" t="s">
        <v>984</v>
      </c>
      <c r="AF181">
        <v>0.5</v>
      </c>
      <c r="AG181">
        <v>1</v>
      </c>
      <c r="AH181">
        <v>0.5</v>
      </c>
      <c r="AI181">
        <v>2.31</v>
      </c>
      <c r="AJ181" t="s">
        <v>11083</v>
      </c>
      <c r="AK181" t="s">
        <v>1729</v>
      </c>
      <c r="AL181" t="s">
        <v>1729</v>
      </c>
      <c r="AM181" t="s">
        <v>988</v>
      </c>
      <c r="AN181" t="s">
        <v>1186</v>
      </c>
      <c r="AO181">
        <v>0</v>
      </c>
      <c r="AP181">
        <v>0</v>
      </c>
      <c r="AQ181" t="s">
        <v>990</v>
      </c>
      <c r="AR181">
        <v>23</v>
      </c>
      <c r="AS181">
        <v>18</v>
      </c>
      <c r="AT181">
        <v>0</v>
      </c>
      <c r="AU181">
        <v>0</v>
      </c>
      <c r="AV181">
        <v>5</v>
      </c>
      <c r="AW181">
        <v>0</v>
      </c>
      <c r="AX181">
        <v>0</v>
      </c>
      <c r="AY181" t="s">
        <v>1719</v>
      </c>
      <c r="AZ181">
        <v>0.5</v>
      </c>
      <c r="BA181">
        <v>50</v>
      </c>
      <c r="BB181">
        <v>9.5613888888888887</v>
      </c>
      <c r="BC181">
        <v>8.69</v>
      </c>
      <c r="BD181">
        <v>0</v>
      </c>
      <c r="BS181"/>
    </row>
    <row r="182" spans="1:71" x14ac:dyDescent="0.25">
      <c r="A182" t="s">
        <v>1718</v>
      </c>
      <c r="B182" t="s">
        <v>127</v>
      </c>
      <c r="C182">
        <v>45729</v>
      </c>
      <c r="D182">
        <v>7.9194999999999993</v>
      </c>
      <c r="E182">
        <v>0</v>
      </c>
      <c r="F182">
        <v>0</v>
      </c>
      <c r="G182">
        <v>0</v>
      </c>
      <c r="H182">
        <v>0</v>
      </c>
      <c r="I182" t="s">
        <v>153</v>
      </c>
      <c r="J182" s="73">
        <v>0.60076388888888888</v>
      </c>
      <c r="K182" s="73">
        <v>8.2175925925925927E-4</v>
      </c>
      <c r="L182">
        <v>8.4499999999999993</v>
      </c>
      <c r="M182" t="s">
        <v>983</v>
      </c>
      <c r="N182" t="s">
        <v>11084</v>
      </c>
      <c r="O182" t="s">
        <v>984</v>
      </c>
      <c r="P182" t="s">
        <v>1185</v>
      </c>
      <c r="Q182" t="s">
        <v>10862</v>
      </c>
      <c r="R182">
        <v>45729.604166666664</v>
      </c>
      <c r="S182">
        <v>45729.600763888891</v>
      </c>
      <c r="T182">
        <v>45729.999305555553</v>
      </c>
      <c r="U182">
        <v>45730.000821759262</v>
      </c>
      <c r="V182" t="s">
        <v>984</v>
      </c>
      <c r="W182" t="s">
        <v>986</v>
      </c>
      <c r="X182">
        <v>9.6</v>
      </c>
      <c r="Y182">
        <v>9.48</v>
      </c>
      <c r="Z182">
        <v>129.25</v>
      </c>
      <c r="AA182">
        <v>123.35</v>
      </c>
      <c r="AB182">
        <v>55.41</v>
      </c>
      <c r="AC182">
        <v>7.96</v>
      </c>
      <c r="AD182">
        <v>69.98</v>
      </c>
      <c r="AE182" t="s">
        <v>984</v>
      </c>
      <c r="AF182">
        <v>0.51555555555555554</v>
      </c>
      <c r="AG182">
        <v>1</v>
      </c>
      <c r="AH182">
        <v>0.5</v>
      </c>
      <c r="AI182">
        <v>3.14</v>
      </c>
      <c r="AJ182" t="s">
        <v>11085</v>
      </c>
      <c r="AK182" t="s">
        <v>1729</v>
      </c>
      <c r="AL182" t="s">
        <v>1729</v>
      </c>
      <c r="AM182" t="s">
        <v>988</v>
      </c>
      <c r="AN182" t="s">
        <v>1186</v>
      </c>
      <c r="AO182">
        <v>0</v>
      </c>
      <c r="AP182">
        <v>0</v>
      </c>
      <c r="AQ182" t="s">
        <v>990</v>
      </c>
      <c r="AR182">
        <v>15</v>
      </c>
      <c r="AS182">
        <v>13</v>
      </c>
      <c r="AT182">
        <v>0</v>
      </c>
      <c r="AU182">
        <v>0</v>
      </c>
      <c r="AV182">
        <v>2</v>
      </c>
      <c r="AW182">
        <v>0</v>
      </c>
      <c r="AX182">
        <v>0</v>
      </c>
      <c r="AY182" t="s">
        <v>1719</v>
      </c>
      <c r="AZ182">
        <v>1.681888888888889</v>
      </c>
      <c r="BA182">
        <v>50</v>
      </c>
      <c r="BB182">
        <v>9.6013888888888879</v>
      </c>
      <c r="BC182">
        <v>8.4499999999999993</v>
      </c>
      <c r="BD182">
        <v>0</v>
      </c>
      <c r="BS182"/>
    </row>
    <row r="183" spans="1:71" x14ac:dyDescent="0.25">
      <c r="A183" t="s">
        <v>1283</v>
      </c>
      <c r="B183" t="s">
        <v>127</v>
      </c>
      <c r="C183">
        <v>45726</v>
      </c>
      <c r="D183">
        <v>9.0936111111111124</v>
      </c>
      <c r="E183">
        <v>0</v>
      </c>
      <c r="F183">
        <v>0</v>
      </c>
      <c r="G183">
        <v>0</v>
      </c>
      <c r="H183">
        <v>0</v>
      </c>
      <c r="I183" t="s">
        <v>153</v>
      </c>
      <c r="J183" s="73">
        <v>0.60098379629629628</v>
      </c>
      <c r="K183" s="73">
        <v>7.291666666666667E-4</v>
      </c>
      <c r="L183">
        <v>8.7799999999999994</v>
      </c>
      <c r="M183" t="s">
        <v>983</v>
      </c>
      <c r="N183" t="s">
        <v>11086</v>
      </c>
      <c r="O183" t="s">
        <v>984</v>
      </c>
      <c r="P183" t="s">
        <v>1284</v>
      </c>
      <c r="Q183" t="s">
        <v>10733</v>
      </c>
      <c r="R183">
        <v>45726.604166666664</v>
      </c>
      <c r="S183">
        <v>45726.600983796299</v>
      </c>
      <c r="T183">
        <v>45726.999305555553</v>
      </c>
      <c r="U183">
        <v>45727.000810185185</v>
      </c>
      <c r="V183" t="s">
        <v>984</v>
      </c>
      <c r="W183" t="s">
        <v>986</v>
      </c>
      <c r="X183">
        <v>9.6</v>
      </c>
      <c r="Y183">
        <v>9.48</v>
      </c>
      <c r="Z183">
        <v>337.5</v>
      </c>
      <c r="AA183">
        <v>333.71</v>
      </c>
      <c r="AB183">
        <v>156.53</v>
      </c>
      <c r="AC183">
        <v>5.82</v>
      </c>
      <c r="AD183">
        <v>0</v>
      </c>
      <c r="AE183" t="s">
        <v>984</v>
      </c>
      <c r="AF183">
        <v>0.50027777777777782</v>
      </c>
      <c r="AG183">
        <v>1</v>
      </c>
      <c r="AH183">
        <v>0.5</v>
      </c>
      <c r="AI183">
        <v>7.02</v>
      </c>
      <c r="AJ183" t="s">
        <v>11087</v>
      </c>
      <c r="AK183" t="s">
        <v>1188</v>
      </c>
      <c r="AL183" t="s">
        <v>1188</v>
      </c>
      <c r="AM183" t="s">
        <v>988</v>
      </c>
      <c r="AN183" t="s">
        <v>1186</v>
      </c>
      <c r="AO183">
        <v>0</v>
      </c>
      <c r="AP183">
        <v>0</v>
      </c>
      <c r="AQ183" t="s">
        <v>990</v>
      </c>
      <c r="AR183">
        <v>25</v>
      </c>
      <c r="AS183">
        <v>22</v>
      </c>
      <c r="AT183">
        <v>0</v>
      </c>
      <c r="AU183">
        <v>0</v>
      </c>
      <c r="AV183">
        <v>3</v>
      </c>
      <c r="AW183">
        <v>0</v>
      </c>
      <c r="AX183">
        <v>0</v>
      </c>
      <c r="AY183" t="s">
        <v>1285</v>
      </c>
      <c r="AZ183">
        <v>0.50027777777777782</v>
      </c>
      <c r="BA183">
        <v>50</v>
      </c>
      <c r="BB183">
        <v>9.5938888888888894</v>
      </c>
      <c r="BC183">
        <v>8.7799999999999994</v>
      </c>
      <c r="BD183">
        <v>0</v>
      </c>
      <c r="BS183"/>
    </row>
    <row r="184" spans="1:71" x14ac:dyDescent="0.25">
      <c r="A184" t="s">
        <v>1283</v>
      </c>
      <c r="B184" t="s">
        <v>127</v>
      </c>
      <c r="C184">
        <v>45727</v>
      </c>
      <c r="D184">
        <v>9.0805555555555557</v>
      </c>
      <c r="E184">
        <v>0</v>
      </c>
      <c r="F184">
        <v>0</v>
      </c>
      <c r="G184">
        <v>0</v>
      </c>
      <c r="H184">
        <v>0</v>
      </c>
      <c r="I184" t="s">
        <v>153</v>
      </c>
      <c r="J184" s="73">
        <v>0.60082175925925929</v>
      </c>
      <c r="K184" s="73">
        <v>6.9444444444444447E-4</v>
      </c>
      <c r="L184">
        <v>8.42</v>
      </c>
      <c r="M184" t="s">
        <v>983</v>
      </c>
      <c r="N184" t="s">
        <v>11088</v>
      </c>
      <c r="O184" t="s">
        <v>984</v>
      </c>
      <c r="P184" t="s">
        <v>1284</v>
      </c>
      <c r="Q184" t="s">
        <v>10737</v>
      </c>
      <c r="R184">
        <v>45727.604166666664</v>
      </c>
      <c r="S184">
        <v>45727.600821759261</v>
      </c>
      <c r="T184">
        <v>45727.999305555553</v>
      </c>
      <c r="U184">
        <v>45728.000810185185</v>
      </c>
      <c r="V184" t="s">
        <v>984</v>
      </c>
      <c r="W184" t="s">
        <v>986</v>
      </c>
      <c r="X184">
        <v>9.6</v>
      </c>
      <c r="Y184">
        <v>9.48</v>
      </c>
      <c r="Z184">
        <v>309.02999999999997</v>
      </c>
      <c r="AA184">
        <v>302.79000000000002</v>
      </c>
      <c r="AB184">
        <v>156.19999999999999</v>
      </c>
      <c r="AC184">
        <v>6.04</v>
      </c>
      <c r="AD184">
        <v>0</v>
      </c>
      <c r="AE184" t="s">
        <v>984</v>
      </c>
      <c r="AF184">
        <v>0.5163888888888889</v>
      </c>
      <c r="AG184">
        <v>1</v>
      </c>
      <c r="AH184">
        <v>0.5</v>
      </c>
      <c r="AI184">
        <v>5.18</v>
      </c>
      <c r="AJ184" t="s">
        <v>11089</v>
      </c>
      <c r="AK184" t="s">
        <v>1188</v>
      </c>
      <c r="AL184" t="s">
        <v>1188</v>
      </c>
      <c r="AM184" t="s">
        <v>988</v>
      </c>
      <c r="AN184" t="s">
        <v>1186</v>
      </c>
      <c r="AO184">
        <v>0</v>
      </c>
      <c r="AP184">
        <v>0</v>
      </c>
      <c r="AQ184" t="s">
        <v>990</v>
      </c>
      <c r="AR184">
        <v>20</v>
      </c>
      <c r="AS184">
        <v>19</v>
      </c>
      <c r="AT184">
        <v>0</v>
      </c>
      <c r="AU184">
        <v>0</v>
      </c>
      <c r="AV184">
        <v>1</v>
      </c>
      <c r="AW184">
        <v>0</v>
      </c>
      <c r="AX184">
        <v>0</v>
      </c>
      <c r="AY184" t="s">
        <v>1285</v>
      </c>
      <c r="AZ184">
        <v>0.5163888888888889</v>
      </c>
      <c r="BA184">
        <v>50</v>
      </c>
      <c r="BB184">
        <v>9.5969444444444445</v>
      </c>
      <c r="BC184">
        <v>8.42</v>
      </c>
      <c r="BD184">
        <v>0</v>
      </c>
      <c r="BS184"/>
    </row>
    <row r="185" spans="1:71" x14ac:dyDescent="0.25">
      <c r="A185" t="s">
        <v>1283</v>
      </c>
      <c r="B185" t="s">
        <v>127</v>
      </c>
      <c r="C185">
        <v>45730</v>
      </c>
      <c r="D185">
        <v>9.0877777777777773</v>
      </c>
      <c r="E185">
        <v>0</v>
      </c>
      <c r="F185">
        <v>0</v>
      </c>
      <c r="G185">
        <v>0</v>
      </c>
      <c r="H185">
        <v>0</v>
      </c>
      <c r="I185" t="s">
        <v>153</v>
      </c>
      <c r="J185" s="73">
        <v>0.60140046296296301</v>
      </c>
      <c r="K185" s="73">
        <v>8.9120370370370373E-4</v>
      </c>
      <c r="L185">
        <v>8.84</v>
      </c>
      <c r="M185" t="s">
        <v>983</v>
      </c>
      <c r="N185" t="s">
        <v>11090</v>
      </c>
      <c r="O185" t="s">
        <v>984</v>
      </c>
      <c r="P185" t="s">
        <v>1284</v>
      </c>
      <c r="Q185" t="s">
        <v>10764</v>
      </c>
      <c r="R185">
        <v>45730.604166666664</v>
      </c>
      <c r="S185">
        <v>45730.601400462961</v>
      </c>
      <c r="T185">
        <v>45730.999305555553</v>
      </c>
      <c r="U185">
        <v>45731.000902777778</v>
      </c>
      <c r="V185" t="s">
        <v>984</v>
      </c>
      <c r="W185" t="s">
        <v>986</v>
      </c>
      <c r="X185">
        <v>9.59</v>
      </c>
      <c r="Y185">
        <v>9.48</v>
      </c>
      <c r="Z185">
        <v>134.49</v>
      </c>
      <c r="AA185">
        <v>134.49</v>
      </c>
      <c r="AB185">
        <v>51.13</v>
      </c>
      <c r="AC185">
        <v>4.37</v>
      </c>
      <c r="AD185">
        <v>0</v>
      </c>
      <c r="AE185" t="s">
        <v>984</v>
      </c>
      <c r="AF185">
        <v>0.5</v>
      </c>
      <c r="AG185">
        <v>1</v>
      </c>
      <c r="AH185">
        <v>0.5</v>
      </c>
      <c r="AI185">
        <v>3.95</v>
      </c>
      <c r="AJ185" t="s">
        <v>11091</v>
      </c>
      <c r="AK185" t="s">
        <v>1188</v>
      </c>
      <c r="AL185" t="s">
        <v>1188</v>
      </c>
      <c r="AM185" t="s">
        <v>988</v>
      </c>
      <c r="AN185" t="s">
        <v>1221</v>
      </c>
      <c r="AO185">
        <v>0</v>
      </c>
      <c r="AP185">
        <v>0</v>
      </c>
      <c r="AQ185" t="s">
        <v>990</v>
      </c>
      <c r="AR185">
        <v>25</v>
      </c>
      <c r="AS185">
        <v>24</v>
      </c>
      <c r="AT185">
        <v>0</v>
      </c>
      <c r="AU185">
        <v>0</v>
      </c>
      <c r="AV185">
        <v>1</v>
      </c>
      <c r="AW185">
        <v>0</v>
      </c>
      <c r="AX185">
        <v>0</v>
      </c>
      <c r="AY185" t="s">
        <v>1285</v>
      </c>
      <c r="AZ185">
        <v>0.5</v>
      </c>
      <c r="BA185">
        <v>50</v>
      </c>
      <c r="BB185">
        <v>9.5877777777777773</v>
      </c>
      <c r="BC185">
        <v>8.84</v>
      </c>
      <c r="BD185">
        <v>0</v>
      </c>
      <c r="BS185"/>
    </row>
    <row r="186" spans="1:71" x14ac:dyDescent="0.25">
      <c r="A186" t="s">
        <v>1283</v>
      </c>
      <c r="B186" t="s">
        <v>127</v>
      </c>
      <c r="C186">
        <v>45731</v>
      </c>
      <c r="D186">
        <v>7.5936111111111106</v>
      </c>
      <c r="E186">
        <v>0</v>
      </c>
      <c r="F186">
        <v>0</v>
      </c>
      <c r="G186">
        <v>0</v>
      </c>
      <c r="H186">
        <v>0</v>
      </c>
      <c r="I186" t="s">
        <v>153</v>
      </c>
      <c r="J186" s="73">
        <v>0.51836805555555554</v>
      </c>
      <c r="K186" s="73">
        <v>0.83476851851851852</v>
      </c>
      <c r="L186">
        <v>6.96</v>
      </c>
      <c r="M186" t="s">
        <v>983</v>
      </c>
      <c r="N186" t="s">
        <v>11092</v>
      </c>
      <c r="O186" t="s">
        <v>984</v>
      </c>
      <c r="P186" t="s">
        <v>1284</v>
      </c>
      <c r="Q186" t="s">
        <v>1713</v>
      </c>
      <c r="R186">
        <v>45731.520833333336</v>
      </c>
      <c r="S186">
        <v>45731.518368055556</v>
      </c>
      <c r="T186">
        <v>45731.833333333336</v>
      </c>
      <c r="U186">
        <v>45731.834780092591</v>
      </c>
      <c r="V186" t="s">
        <v>984</v>
      </c>
      <c r="W186" t="s">
        <v>986</v>
      </c>
      <c r="X186">
        <v>7.59</v>
      </c>
      <c r="Y186">
        <v>7.5</v>
      </c>
      <c r="Z186">
        <v>133.34</v>
      </c>
      <c r="AA186">
        <v>120.84</v>
      </c>
      <c r="AB186">
        <v>63.58</v>
      </c>
      <c r="AC186">
        <v>4.21</v>
      </c>
      <c r="AD186">
        <v>0</v>
      </c>
      <c r="AE186" t="s">
        <v>984</v>
      </c>
      <c r="AF186">
        <v>0</v>
      </c>
      <c r="AG186">
        <v>0</v>
      </c>
      <c r="AH186">
        <v>0</v>
      </c>
      <c r="AI186">
        <v>0</v>
      </c>
      <c r="AJ186" t="s">
        <v>984</v>
      </c>
      <c r="AK186" t="s">
        <v>1188</v>
      </c>
      <c r="AL186" t="s">
        <v>1188</v>
      </c>
      <c r="AM186" t="s">
        <v>988</v>
      </c>
      <c r="AN186" t="s">
        <v>1186</v>
      </c>
      <c r="AO186">
        <v>0</v>
      </c>
      <c r="AP186">
        <v>0</v>
      </c>
      <c r="AQ186" t="s">
        <v>990</v>
      </c>
      <c r="AR186">
        <v>19</v>
      </c>
      <c r="AS186">
        <v>17</v>
      </c>
      <c r="AT186">
        <v>0</v>
      </c>
      <c r="AU186">
        <v>0</v>
      </c>
      <c r="AV186">
        <v>2</v>
      </c>
      <c r="AW186">
        <v>0</v>
      </c>
      <c r="AX186">
        <v>0</v>
      </c>
      <c r="AY186" t="s">
        <v>1285</v>
      </c>
      <c r="AZ186">
        <v>0</v>
      </c>
      <c r="BA186">
        <v>50</v>
      </c>
      <c r="BB186">
        <v>7.5936111111111106</v>
      </c>
      <c r="BC186">
        <v>6.96</v>
      </c>
      <c r="BD186">
        <v>0</v>
      </c>
      <c r="BS186"/>
    </row>
    <row r="187" spans="1:71" x14ac:dyDescent="0.25">
      <c r="A187" t="s">
        <v>1283</v>
      </c>
      <c r="B187" t="s">
        <v>127</v>
      </c>
      <c r="C187">
        <v>45732</v>
      </c>
      <c r="D187">
        <v>7.5974999999999993</v>
      </c>
      <c r="E187">
        <v>0</v>
      </c>
      <c r="F187">
        <v>0</v>
      </c>
      <c r="G187">
        <v>0</v>
      </c>
      <c r="H187">
        <v>0</v>
      </c>
      <c r="I187" t="s">
        <v>153</v>
      </c>
      <c r="J187" s="73">
        <v>0.51831018518518523</v>
      </c>
      <c r="K187" s="73">
        <v>0.8348726851851852</v>
      </c>
      <c r="L187">
        <v>7.37</v>
      </c>
      <c r="M187" t="s">
        <v>983</v>
      </c>
      <c r="N187" t="s">
        <v>11093</v>
      </c>
      <c r="O187" t="s">
        <v>984</v>
      </c>
      <c r="P187" t="s">
        <v>1206</v>
      </c>
      <c r="Q187" t="s">
        <v>1717</v>
      </c>
      <c r="R187">
        <v>45732.520833333336</v>
      </c>
      <c r="S187">
        <v>45732.518310185187</v>
      </c>
      <c r="T187">
        <v>45732.833333333336</v>
      </c>
      <c r="U187">
        <v>45732.834872685184</v>
      </c>
      <c r="V187" t="s">
        <v>984</v>
      </c>
      <c r="W187" t="s">
        <v>986</v>
      </c>
      <c r="X187">
        <v>7.6</v>
      </c>
      <c r="Y187">
        <v>7.5</v>
      </c>
      <c r="Z187">
        <v>119.11</v>
      </c>
      <c r="AA187">
        <v>115.39</v>
      </c>
      <c r="AB187">
        <v>58.6</v>
      </c>
      <c r="AC187">
        <v>4.0199999999999996</v>
      </c>
      <c r="AD187">
        <v>0</v>
      </c>
      <c r="AE187" t="s">
        <v>11094</v>
      </c>
      <c r="AF187">
        <v>0</v>
      </c>
      <c r="AG187">
        <v>0</v>
      </c>
      <c r="AH187">
        <v>0</v>
      </c>
      <c r="AI187">
        <v>0</v>
      </c>
      <c r="AJ187" t="s">
        <v>984</v>
      </c>
      <c r="AK187" t="s">
        <v>1729</v>
      </c>
      <c r="AL187" t="s">
        <v>1729</v>
      </c>
      <c r="AM187" t="s">
        <v>988</v>
      </c>
      <c r="AN187" t="s">
        <v>1183</v>
      </c>
      <c r="AO187">
        <v>0</v>
      </c>
      <c r="AP187">
        <v>0</v>
      </c>
      <c r="AQ187" t="s">
        <v>990</v>
      </c>
      <c r="AR187">
        <v>24</v>
      </c>
      <c r="AS187">
        <v>22</v>
      </c>
      <c r="AT187">
        <v>0</v>
      </c>
      <c r="AU187">
        <v>0</v>
      </c>
      <c r="AV187">
        <v>2</v>
      </c>
      <c r="AW187">
        <v>0</v>
      </c>
      <c r="AX187">
        <v>0</v>
      </c>
      <c r="AY187" t="s">
        <v>1285</v>
      </c>
      <c r="AZ187">
        <v>0</v>
      </c>
      <c r="BA187">
        <v>50</v>
      </c>
      <c r="BB187">
        <v>7.5974999999999993</v>
      </c>
      <c r="BC187">
        <v>7.37</v>
      </c>
      <c r="BD187">
        <v>0</v>
      </c>
      <c r="BS187"/>
    </row>
    <row r="188" spans="1:71" x14ac:dyDescent="0.25">
      <c r="A188" t="s">
        <v>281</v>
      </c>
      <c r="B188" t="s">
        <v>127</v>
      </c>
      <c r="C188">
        <v>45727</v>
      </c>
      <c r="D188">
        <v>6.8591111111111109</v>
      </c>
      <c r="E188">
        <v>3.0092592592592595E-4</v>
      </c>
      <c r="F188">
        <v>0</v>
      </c>
      <c r="G188">
        <v>0</v>
      </c>
      <c r="H188">
        <v>0</v>
      </c>
      <c r="I188" t="s">
        <v>142</v>
      </c>
      <c r="J188" s="73">
        <v>0.52113425925925927</v>
      </c>
      <c r="K188" s="73">
        <v>0.83484953703703701</v>
      </c>
      <c r="L188">
        <v>6.52</v>
      </c>
      <c r="M188" t="s">
        <v>983</v>
      </c>
      <c r="N188" t="s">
        <v>11095</v>
      </c>
      <c r="O188" t="s">
        <v>984</v>
      </c>
      <c r="P188" t="s">
        <v>1009</v>
      </c>
      <c r="Q188" t="s">
        <v>10737</v>
      </c>
      <c r="R188">
        <v>45727.520833333336</v>
      </c>
      <c r="S188">
        <v>45727.521064814813</v>
      </c>
      <c r="T188">
        <v>45727.833333333336</v>
      </c>
      <c r="U188">
        <v>45727.834861111114</v>
      </c>
      <c r="V188" t="s">
        <v>984</v>
      </c>
      <c r="W188" t="s">
        <v>986</v>
      </c>
      <c r="X188">
        <v>7.53</v>
      </c>
      <c r="Y188">
        <v>7.5</v>
      </c>
      <c r="Z188">
        <v>178.14</v>
      </c>
      <c r="AA188">
        <v>160.41999999999999</v>
      </c>
      <c r="AB188">
        <v>104.61</v>
      </c>
      <c r="AC188">
        <v>5.52</v>
      </c>
      <c r="AD188">
        <v>9.9700000000000006</v>
      </c>
      <c r="AE188" t="s">
        <v>984</v>
      </c>
      <c r="AF188">
        <v>0.50388888888888894</v>
      </c>
      <c r="AG188">
        <v>1</v>
      </c>
      <c r="AH188">
        <v>0.5</v>
      </c>
      <c r="AI188">
        <v>2.72</v>
      </c>
      <c r="AJ188" t="s">
        <v>11096</v>
      </c>
      <c r="AK188" t="s">
        <v>1093</v>
      </c>
      <c r="AL188" t="s">
        <v>1093</v>
      </c>
      <c r="AM188" t="s">
        <v>988</v>
      </c>
      <c r="AN188" t="s">
        <v>1191</v>
      </c>
      <c r="AO188">
        <v>0</v>
      </c>
      <c r="AP188">
        <v>0</v>
      </c>
      <c r="AQ188" t="s">
        <v>990</v>
      </c>
      <c r="AR188">
        <v>16</v>
      </c>
      <c r="AS188">
        <v>11</v>
      </c>
      <c r="AT188">
        <v>0</v>
      </c>
      <c r="AU188">
        <v>0</v>
      </c>
      <c r="AV188">
        <v>5</v>
      </c>
      <c r="AW188">
        <v>0</v>
      </c>
      <c r="AX188">
        <v>0</v>
      </c>
      <c r="AY188" t="s">
        <v>1287</v>
      </c>
      <c r="AZ188">
        <v>0.67005555555555563</v>
      </c>
      <c r="BA188">
        <v>50</v>
      </c>
      <c r="BB188">
        <v>7.5291666666666668</v>
      </c>
      <c r="BC188">
        <v>6.52</v>
      </c>
      <c r="BD188">
        <v>0</v>
      </c>
      <c r="BS188"/>
    </row>
    <row r="189" spans="1:71" x14ac:dyDescent="0.25">
      <c r="A189" t="s">
        <v>281</v>
      </c>
      <c r="B189" t="s">
        <v>127</v>
      </c>
      <c r="C189">
        <v>45731</v>
      </c>
      <c r="D189">
        <v>8.7766666666666655</v>
      </c>
      <c r="E189">
        <v>2.4305555555555556E-3</v>
      </c>
      <c r="F189">
        <v>6.875E-3</v>
      </c>
      <c r="G189">
        <v>50</v>
      </c>
      <c r="H189">
        <v>50</v>
      </c>
      <c r="I189" t="s">
        <v>142</v>
      </c>
      <c r="J189" s="73">
        <v>0.21076388888888889</v>
      </c>
      <c r="K189" s="73">
        <v>0.59729166666666667</v>
      </c>
      <c r="L189">
        <v>7.4</v>
      </c>
      <c r="M189" t="s">
        <v>983</v>
      </c>
      <c r="N189" t="s">
        <v>11097</v>
      </c>
      <c r="O189" t="s">
        <v>984</v>
      </c>
      <c r="P189" t="s">
        <v>1276</v>
      </c>
      <c r="Q189" t="s">
        <v>1715</v>
      </c>
      <c r="R189">
        <v>45731.208333333336</v>
      </c>
      <c r="S189">
        <v>45731.208333333336</v>
      </c>
      <c r="T189">
        <v>45731.604166666664</v>
      </c>
      <c r="U189">
        <v>45731.60560185185</v>
      </c>
      <c r="V189" t="s">
        <v>984</v>
      </c>
      <c r="W189" t="s">
        <v>986</v>
      </c>
      <c r="X189">
        <v>9.5299999999999994</v>
      </c>
      <c r="Y189">
        <v>9.5</v>
      </c>
      <c r="Z189">
        <v>262.31</v>
      </c>
      <c r="AA189">
        <v>231.21</v>
      </c>
      <c r="AB189">
        <v>132.9</v>
      </c>
      <c r="AC189">
        <v>7.2</v>
      </c>
      <c r="AD189">
        <v>0</v>
      </c>
      <c r="AE189" t="s">
        <v>984</v>
      </c>
      <c r="AF189">
        <v>0.5</v>
      </c>
      <c r="AG189">
        <v>1</v>
      </c>
      <c r="AH189">
        <v>0.5</v>
      </c>
      <c r="AI189">
        <v>4.17</v>
      </c>
      <c r="AJ189" t="s">
        <v>11098</v>
      </c>
      <c r="AK189" t="s">
        <v>1093</v>
      </c>
      <c r="AL189" t="s">
        <v>1093</v>
      </c>
      <c r="AM189" t="s">
        <v>988</v>
      </c>
      <c r="AN189" t="s">
        <v>1193</v>
      </c>
      <c r="AO189">
        <v>0</v>
      </c>
      <c r="AP189">
        <v>0</v>
      </c>
      <c r="AQ189" t="s">
        <v>990</v>
      </c>
      <c r="AR189">
        <v>13</v>
      </c>
      <c r="AS189">
        <v>13</v>
      </c>
      <c r="AT189">
        <v>0</v>
      </c>
      <c r="AU189">
        <v>0</v>
      </c>
      <c r="AV189">
        <v>0</v>
      </c>
      <c r="AW189">
        <v>0</v>
      </c>
      <c r="AX189">
        <v>0</v>
      </c>
      <c r="AY189" t="s">
        <v>1287</v>
      </c>
      <c r="AZ189">
        <v>0.5</v>
      </c>
      <c r="BA189">
        <v>50</v>
      </c>
      <c r="BB189">
        <v>9.2766666666666655</v>
      </c>
      <c r="BC189">
        <v>7.4</v>
      </c>
      <c r="BD189">
        <v>100</v>
      </c>
      <c r="BS189"/>
    </row>
    <row r="190" spans="1:71" x14ac:dyDescent="0.25">
      <c r="A190" t="s">
        <v>1288</v>
      </c>
      <c r="B190" t="s">
        <v>127</v>
      </c>
      <c r="C190">
        <v>45726</v>
      </c>
      <c r="D190">
        <v>9.0788888888888888</v>
      </c>
      <c r="E190">
        <v>0</v>
      </c>
      <c r="F190">
        <v>0</v>
      </c>
      <c r="G190">
        <v>0</v>
      </c>
      <c r="H190">
        <v>0</v>
      </c>
      <c r="I190" t="s">
        <v>142</v>
      </c>
      <c r="J190" s="73">
        <v>0.60091435185185182</v>
      </c>
      <c r="K190" s="73">
        <v>7.1759259259259259E-4</v>
      </c>
      <c r="L190">
        <v>8.49</v>
      </c>
      <c r="M190" t="s">
        <v>983</v>
      </c>
      <c r="N190" t="s">
        <v>11099</v>
      </c>
      <c r="O190" t="s">
        <v>984</v>
      </c>
      <c r="P190" t="s">
        <v>1000</v>
      </c>
      <c r="Q190" t="s">
        <v>10733</v>
      </c>
      <c r="R190">
        <v>45726.604166666664</v>
      </c>
      <c r="S190">
        <v>45726.600914351853</v>
      </c>
      <c r="T190">
        <v>45726.999305555553</v>
      </c>
      <c r="U190">
        <v>45727.000821759262</v>
      </c>
      <c r="V190" t="s">
        <v>984</v>
      </c>
      <c r="W190" t="s">
        <v>986</v>
      </c>
      <c r="X190">
        <v>9.6</v>
      </c>
      <c r="Y190">
        <v>9.48</v>
      </c>
      <c r="Z190">
        <v>88.13</v>
      </c>
      <c r="AA190">
        <v>87.87</v>
      </c>
      <c r="AB190">
        <v>37.65</v>
      </c>
      <c r="AC190">
        <v>5.95</v>
      </c>
      <c r="AD190">
        <v>0</v>
      </c>
      <c r="AE190" t="s">
        <v>984</v>
      </c>
      <c r="AF190">
        <v>0.5163888888888889</v>
      </c>
      <c r="AG190">
        <v>1</v>
      </c>
      <c r="AH190">
        <v>0.5</v>
      </c>
      <c r="AI190">
        <v>0.95</v>
      </c>
      <c r="AJ190" t="s">
        <v>11100</v>
      </c>
      <c r="AK190" t="s">
        <v>1033</v>
      </c>
      <c r="AL190" t="s">
        <v>1033</v>
      </c>
      <c r="AM190" t="s">
        <v>988</v>
      </c>
      <c r="AN190" t="s">
        <v>1191</v>
      </c>
      <c r="AO190">
        <v>0</v>
      </c>
      <c r="AP190">
        <v>0</v>
      </c>
      <c r="AQ190" t="s">
        <v>990</v>
      </c>
      <c r="AR190">
        <v>22</v>
      </c>
      <c r="AS190">
        <v>19</v>
      </c>
      <c r="AT190">
        <v>0</v>
      </c>
      <c r="AU190">
        <v>0</v>
      </c>
      <c r="AV190">
        <v>3</v>
      </c>
      <c r="AW190">
        <v>0</v>
      </c>
      <c r="AX190">
        <v>0</v>
      </c>
      <c r="AY190" t="s">
        <v>1289</v>
      </c>
      <c r="AZ190">
        <v>0.5163888888888889</v>
      </c>
      <c r="BA190">
        <v>50</v>
      </c>
      <c r="BB190">
        <v>9.5952777777777776</v>
      </c>
      <c r="BC190">
        <v>8.49</v>
      </c>
      <c r="BD190">
        <v>0</v>
      </c>
      <c r="BS190"/>
    </row>
    <row r="191" spans="1:71" x14ac:dyDescent="0.25">
      <c r="A191" t="s">
        <v>1288</v>
      </c>
      <c r="B191" t="s">
        <v>127</v>
      </c>
      <c r="C191">
        <v>45727</v>
      </c>
      <c r="D191">
        <v>9.1016666666666666</v>
      </c>
      <c r="E191">
        <v>0</v>
      </c>
      <c r="F191">
        <v>0</v>
      </c>
      <c r="G191">
        <v>0</v>
      </c>
      <c r="H191">
        <v>0</v>
      </c>
      <c r="I191" t="s">
        <v>142</v>
      </c>
      <c r="J191" s="73">
        <v>0.60078703703703706</v>
      </c>
      <c r="K191" s="73">
        <v>8.564814814814815E-4</v>
      </c>
      <c r="L191">
        <v>8.42</v>
      </c>
      <c r="M191" t="s">
        <v>983</v>
      </c>
      <c r="N191" t="s">
        <v>11101</v>
      </c>
      <c r="O191" t="s">
        <v>984</v>
      </c>
      <c r="P191" t="s">
        <v>1000</v>
      </c>
      <c r="Q191" t="s">
        <v>10737</v>
      </c>
      <c r="R191">
        <v>45727.604166666664</v>
      </c>
      <c r="S191">
        <v>45727.600798611114</v>
      </c>
      <c r="T191">
        <v>45727.999305555553</v>
      </c>
      <c r="U191">
        <v>45728.000868055555</v>
      </c>
      <c r="V191" t="s">
        <v>984</v>
      </c>
      <c r="W191" t="s">
        <v>986</v>
      </c>
      <c r="X191">
        <v>9.6</v>
      </c>
      <c r="Y191">
        <v>9.48</v>
      </c>
      <c r="Z191">
        <v>124.94</v>
      </c>
      <c r="AA191">
        <v>117.66</v>
      </c>
      <c r="AB191">
        <v>64.7</v>
      </c>
      <c r="AC191">
        <v>5.84</v>
      </c>
      <c r="AD191">
        <v>0</v>
      </c>
      <c r="AE191" t="s">
        <v>984</v>
      </c>
      <c r="AF191">
        <v>0.5</v>
      </c>
      <c r="AG191">
        <v>1</v>
      </c>
      <c r="AH191">
        <v>0.5</v>
      </c>
      <c r="AI191">
        <v>1.74</v>
      </c>
      <c r="AJ191" t="s">
        <v>11102</v>
      </c>
      <c r="AK191" t="s">
        <v>1033</v>
      </c>
      <c r="AL191" t="s">
        <v>1033</v>
      </c>
      <c r="AM191" t="s">
        <v>988</v>
      </c>
      <c r="AN191" t="s">
        <v>1191</v>
      </c>
      <c r="AO191">
        <v>0</v>
      </c>
      <c r="AP191">
        <v>0</v>
      </c>
      <c r="AQ191" t="s">
        <v>990</v>
      </c>
      <c r="AR191">
        <v>29</v>
      </c>
      <c r="AS191">
        <v>27</v>
      </c>
      <c r="AT191">
        <v>0</v>
      </c>
      <c r="AU191">
        <v>0</v>
      </c>
      <c r="AV191">
        <v>2</v>
      </c>
      <c r="AW191">
        <v>0</v>
      </c>
      <c r="AX191">
        <v>0</v>
      </c>
      <c r="AY191" t="s">
        <v>1289</v>
      </c>
      <c r="AZ191">
        <v>0.5</v>
      </c>
      <c r="BA191">
        <v>50</v>
      </c>
      <c r="BB191">
        <v>9.6016666666666666</v>
      </c>
      <c r="BC191">
        <v>8.42</v>
      </c>
      <c r="BD191">
        <v>0</v>
      </c>
      <c r="BS191"/>
    </row>
    <row r="192" spans="1:71" x14ac:dyDescent="0.25">
      <c r="A192" t="s">
        <v>1288</v>
      </c>
      <c r="B192" t="s">
        <v>127</v>
      </c>
      <c r="C192">
        <v>45728</v>
      </c>
      <c r="D192">
        <v>9.0783333333333331</v>
      </c>
      <c r="E192">
        <v>0</v>
      </c>
      <c r="F192">
        <v>0</v>
      </c>
      <c r="G192">
        <v>0</v>
      </c>
      <c r="H192">
        <v>0</v>
      </c>
      <c r="I192" t="s">
        <v>142</v>
      </c>
      <c r="J192" s="73">
        <v>0.60094907407407405</v>
      </c>
      <c r="K192" s="73">
        <v>7.0601851851851847E-4</v>
      </c>
      <c r="L192">
        <v>7.84</v>
      </c>
      <c r="M192" t="s">
        <v>983</v>
      </c>
      <c r="N192" t="s">
        <v>11103</v>
      </c>
      <c r="O192" t="s">
        <v>984</v>
      </c>
      <c r="P192" t="s">
        <v>1000</v>
      </c>
      <c r="Q192" t="s">
        <v>10740</v>
      </c>
      <c r="R192">
        <v>45728.604166666664</v>
      </c>
      <c r="S192">
        <v>45728.600949074076</v>
      </c>
      <c r="T192">
        <v>45728.999305555553</v>
      </c>
      <c r="U192">
        <v>45729.000798611109</v>
      </c>
      <c r="V192" t="s">
        <v>984</v>
      </c>
      <c r="W192" t="s">
        <v>986</v>
      </c>
      <c r="X192">
        <v>9.6</v>
      </c>
      <c r="Y192">
        <v>9.48</v>
      </c>
      <c r="Z192">
        <v>85.86</v>
      </c>
      <c r="AA192">
        <v>80.52</v>
      </c>
      <c r="AB192">
        <v>31.64</v>
      </c>
      <c r="AC192">
        <v>6.34</v>
      </c>
      <c r="AD192">
        <v>0</v>
      </c>
      <c r="AE192" t="s">
        <v>984</v>
      </c>
      <c r="AF192">
        <v>0.51583333333333337</v>
      </c>
      <c r="AG192">
        <v>1</v>
      </c>
      <c r="AH192">
        <v>0.5</v>
      </c>
      <c r="AI192">
        <v>1.96</v>
      </c>
      <c r="AJ192" t="s">
        <v>11104</v>
      </c>
      <c r="AK192" t="s">
        <v>1033</v>
      </c>
      <c r="AL192" t="s">
        <v>1033</v>
      </c>
      <c r="AM192" t="s">
        <v>988</v>
      </c>
      <c r="AN192" t="s">
        <v>1191</v>
      </c>
      <c r="AO192">
        <v>0</v>
      </c>
      <c r="AP192">
        <v>0</v>
      </c>
      <c r="AQ192" t="s">
        <v>990</v>
      </c>
      <c r="AR192">
        <v>23</v>
      </c>
      <c r="AS192">
        <v>19</v>
      </c>
      <c r="AT192">
        <v>0</v>
      </c>
      <c r="AU192">
        <v>0</v>
      </c>
      <c r="AV192">
        <v>4</v>
      </c>
      <c r="AW192">
        <v>0</v>
      </c>
      <c r="AX192">
        <v>0</v>
      </c>
      <c r="AY192" t="s">
        <v>1289</v>
      </c>
      <c r="AZ192">
        <v>0.51583333333333337</v>
      </c>
      <c r="BA192">
        <v>50</v>
      </c>
      <c r="BB192">
        <v>9.5941666666666663</v>
      </c>
      <c r="BC192">
        <v>7.84</v>
      </c>
      <c r="BD192">
        <v>0</v>
      </c>
      <c r="BS192"/>
    </row>
    <row r="193" spans="1:71" x14ac:dyDescent="0.25">
      <c r="A193" t="s">
        <v>1288</v>
      </c>
      <c r="B193" t="s">
        <v>127</v>
      </c>
      <c r="C193">
        <v>45730</v>
      </c>
      <c r="D193">
        <v>7.5291666666666668</v>
      </c>
      <c r="E193">
        <v>2.5462962962962961E-4</v>
      </c>
      <c r="F193">
        <v>0</v>
      </c>
      <c r="G193">
        <v>0</v>
      </c>
      <c r="H193">
        <v>0</v>
      </c>
      <c r="I193" t="s">
        <v>142</v>
      </c>
      <c r="J193" s="73">
        <v>0.521087962962963</v>
      </c>
      <c r="K193" s="73">
        <v>0.83480324074074075</v>
      </c>
      <c r="L193">
        <v>7.07</v>
      </c>
      <c r="M193" t="s">
        <v>983</v>
      </c>
      <c r="N193" t="s">
        <v>11105</v>
      </c>
      <c r="O193" t="s">
        <v>984</v>
      </c>
      <c r="P193" t="s">
        <v>1009</v>
      </c>
      <c r="Q193" t="s">
        <v>10764</v>
      </c>
      <c r="R193">
        <v>45730.520833333336</v>
      </c>
      <c r="S193">
        <v>45730.517430555556</v>
      </c>
      <c r="T193">
        <v>45730.833333333336</v>
      </c>
      <c r="U193">
        <v>45730.834803240738</v>
      </c>
      <c r="V193" t="s">
        <v>984</v>
      </c>
      <c r="W193" t="s">
        <v>986</v>
      </c>
      <c r="X193">
        <v>7.62</v>
      </c>
      <c r="Y193">
        <v>7.5</v>
      </c>
      <c r="Z193">
        <v>78.33</v>
      </c>
      <c r="AA193">
        <v>73.459999999999994</v>
      </c>
      <c r="AB193">
        <v>35.32</v>
      </c>
      <c r="AC193">
        <v>4.16</v>
      </c>
      <c r="AD193">
        <v>0</v>
      </c>
      <c r="AE193" t="s">
        <v>984</v>
      </c>
      <c r="AF193">
        <v>0</v>
      </c>
      <c r="AG193">
        <v>0</v>
      </c>
      <c r="AH193">
        <v>0</v>
      </c>
      <c r="AI193">
        <v>0</v>
      </c>
      <c r="AJ193" t="s">
        <v>984</v>
      </c>
      <c r="AK193" t="s">
        <v>1033</v>
      </c>
      <c r="AL193" t="s">
        <v>1033</v>
      </c>
      <c r="AM193" t="s">
        <v>988</v>
      </c>
      <c r="AN193" t="s">
        <v>1191</v>
      </c>
      <c r="AO193">
        <v>0</v>
      </c>
      <c r="AP193">
        <v>0</v>
      </c>
      <c r="AQ193" t="s">
        <v>990</v>
      </c>
      <c r="AR193">
        <v>20</v>
      </c>
      <c r="AS193">
        <v>17</v>
      </c>
      <c r="AT193">
        <v>0</v>
      </c>
      <c r="AU193">
        <v>0</v>
      </c>
      <c r="AV193">
        <v>3</v>
      </c>
      <c r="AW193">
        <v>0</v>
      </c>
      <c r="AX193">
        <v>0</v>
      </c>
      <c r="AY193" t="s">
        <v>1289</v>
      </c>
      <c r="AZ193">
        <v>0</v>
      </c>
      <c r="BA193">
        <v>50</v>
      </c>
      <c r="BB193">
        <v>7.5291666666666668</v>
      </c>
      <c r="BC193">
        <v>7.07</v>
      </c>
      <c r="BD193">
        <v>0</v>
      </c>
      <c r="BS193"/>
    </row>
    <row r="194" spans="1:71" x14ac:dyDescent="0.25">
      <c r="A194" t="s">
        <v>1288</v>
      </c>
      <c r="B194" t="s">
        <v>127</v>
      </c>
      <c r="C194">
        <v>45731</v>
      </c>
      <c r="D194">
        <v>9.0822222222222209</v>
      </c>
      <c r="E194">
        <v>0</v>
      </c>
      <c r="F194">
        <v>0</v>
      </c>
      <c r="G194">
        <v>0</v>
      </c>
      <c r="H194">
        <v>0</v>
      </c>
      <c r="I194" t="s">
        <v>142</v>
      </c>
      <c r="J194" s="73">
        <v>0.60077546296296291</v>
      </c>
      <c r="K194" s="73">
        <v>7.291666666666667E-4</v>
      </c>
      <c r="L194">
        <v>8.02</v>
      </c>
      <c r="M194" t="s">
        <v>983</v>
      </c>
      <c r="N194" t="s">
        <v>11106</v>
      </c>
      <c r="O194" t="s">
        <v>984</v>
      </c>
      <c r="P194" t="s">
        <v>1290</v>
      </c>
      <c r="Q194" t="s">
        <v>1704</v>
      </c>
      <c r="R194">
        <v>45731.604166666664</v>
      </c>
      <c r="S194">
        <v>45731.600775462961</v>
      </c>
      <c r="T194">
        <v>45731.999305555553</v>
      </c>
      <c r="U194">
        <v>45732.000752314816</v>
      </c>
      <c r="V194" t="s">
        <v>984</v>
      </c>
      <c r="W194" t="s">
        <v>986</v>
      </c>
      <c r="X194">
        <v>9.6</v>
      </c>
      <c r="Y194">
        <v>9.48</v>
      </c>
      <c r="Z194">
        <v>93.97</v>
      </c>
      <c r="AA194">
        <v>91.18</v>
      </c>
      <c r="AB194">
        <v>46.81</v>
      </c>
      <c r="AC194">
        <v>7.52</v>
      </c>
      <c r="AD194">
        <v>0</v>
      </c>
      <c r="AE194" t="s">
        <v>984</v>
      </c>
      <c r="AF194">
        <v>0.51666666666666672</v>
      </c>
      <c r="AG194">
        <v>1</v>
      </c>
      <c r="AH194">
        <v>0.5</v>
      </c>
      <c r="AI194">
        <v>0.02</v>
      </c>
      <c r="AJ194" t="s">
        <v>11107</v>
      </c>
      <c r="AK194" t="s">
        <v>1033</v>
      </c>
      <c r="AL194" t="s">
        <v>1033</v>
      </c>
      <c r="AM194" t="s">
        <v>988</v>
      </c>
      <c r="AN194" t="s">
        <v>1191</v>
      </c>
      <c r="AO194">
        <v>0</v>
      </c>
      <c r="AP194">
        <v>0</v>
      </c>
      <c r="AQ194" t="s">
        <v>990</v>
      </c>
      <c r="AR194">
        <v>19</v>
      </c>
      <c r="AS194">
        <v>17</v>
      </c>
      <c r="AT194">
        <v>0</v>
      </c>
      <c r="AU194">
        <v>0</v>
      </c>
      <c r="AV194">
        <v>2</v>
      </c>
      <c r="AW194">
        <v>0</v>
      </c>
      <c r="AX194">
        <v>0</v>
      </c>
      <c r="AY194" t="s">
        <v>1289</v>
      </c>
      <c r="AZ194">
        <v>0.51666666666666672</v>
      </c>
      <c r="BA194">
        <v>50</v>
      </c>
      <c r="BB194">
        <v>9.5988888888888884</v>
      </c>
      <c r="BC194">
        <v>8.02</v>
      </c>
      <c r="BD194">
        <v>0</v>
      </c>
      <c r="BS194"/>
    </row>
    <row r="195" spans="1:71" x14ac:dyDescent="0.25">
      <c r="A195" t="s">
        <v>1288</v>
      </c>
      <c r="B195" t="s">
        <v>127</v>
      </c>
      <c r="C195">
        <v>45732</v>
      </c>
      <c r="D195">
        <v>9.0780555555555562</v>
      </c>
      <c r="E195">
        <v>0</v>
      </c>
      <c r="F195">
        <v>0</v>
      </c>
      <c r="G195">
        <v>0</v>
      </c>
      <c r="H195">
        <v>0</v>
      </c>
      <c r="I195" t="s">
        <v>142</v>
      </c>
      <c r="J195" s="73">
        <v>0.6010416666666667</v>
      </c>
      <c r="K195" s="73">
        <v>7.407407407407407E-4</v>
      </c>
      <c r="L195">
        <v>8.23</v>
      </c>
      <c r="M195" t="s">
        <v>983</v>
      </c>
      <c r="N195" t="s">
        <v>11108</v>
      </c>
      <c r="O195" t="s">
        <v>984</v>
      </c>
      <c r="P195" t="s">
        <v>1291</v>
      </c>
      <c r="Q195" t="s">
        <v>1714</v>
      </c>
      <c r="R195">
        <v>45732.604166666664</v>
      </c>
      <c r="S195">
        <v>45732.601041666669</v>
      </c>
      <c r="T195">
        <v>45732.999305555553</v>
      </c>
      <c r="U195">
        <v>45733.000775462962</v>
      </c>
      <c r="V195" t="s">
        <v>984</v>
      </c>
      <c r="W195" t="s">
        <v>986</v>
      </c>
      <c r="X195">
        <v>9.59</v>
      </c>
      <c r="Y195">
        <v>9.48</v>
      </c>
      <c r="Z195">
        <v>88.75</v>
      </c>
      <c r="AA195">
        <v>86.33</v>
      </c>
      <c r="AB195">
        <v>50.67</v>
      </c>
      <c r="AC195">
        <v>7.07</v>
      </c>
      <c r="AD195">
        <v>0</v>
      </c>
      <c r="AE195" t="s">
        <v>984</v>
      </c>
      <c r="AF195">
        <v>0.51472222222222219</v>
      </c>
      <c r="AG195">
        <v>1</v>
      </c>
      <c r="AH195">
        <v>0.5</v>
      </c>
      <c r="AI195">
        <v>1.84</v>
      </c>
      <c r="AJ195" t="s">
        <v>11109</v>
      </c>
      <c r="AK195" t="s">
        <v>1033</v>
      </c>
      <c r="AL195" t="s">
        <v>1033</v>
      </c>
      <c r="AM195" t="s">
        <v>988</v>
      </c>
      <c r="AN195" t="s">
        <v>1191</v>
      </c>
      <c r="AO195">
        <v>0</v>
      </c>
      <c r="AP195">
        <v>0</v>
      </c>
      <c r="AQ195" t="s">
        <v>990</v>
      </c>
      <c r="AR195">
        <v>19</v>
      </c>
      <c r="AS195">
        <v>18</v>
      </c>
      <c r="AT195">
        <v>0</v>
      </c>
      <c r="AU195">
        <v>0</v>
      </c>
      <c r="AV195">
        <v>1</v>
      </c>
      <c r="AW195">
        <v>0</v>
      </c>
      <c r="AX195">
        <v>0</v>
      </c>
      <c r="AY195" t="s">
        <v>1289</v>
      </c>
      <c r="AZ195">
        <v>0.51472222222222219</v>
      </c>
      <c r="BA195">
        <v>50</v>
      </c>
      <c r="BB195">
        <v>9.5927777777777781</v>
      </c>
      <c r="BC195">
        <v>8.23</v>
      </c>
      <c r="BD195">
        <v>0</v>
      </c>
      <c r="BS195"/>
    </row>
    <row r="196" spans="1:71" x14ac:dyDescent="0.25">
      <c r="A196" t="s">
        <v>1292</v>
      </c>
      <c r="B196" t="s">
        <v>127</v>
      </c>
      <c r="C196">
        <v>45726</v>
      </c>
      <c r="D196">
        <v>9.0658333333333339</v>
      </c>
      <c r="E196">
        <v>0</v>
      </c>
      <c r="F196">
        <v>0</v>
      </c>
      <c r="G196">
        <v>0</v>
      </c>
      <c r="H196">
        <v>0</v>
      </c>
      <c r="I196" t="s">
        <v>197</v>
      </c>
      <c r="J196" s="73">
        <v>0.2058912037037037</v>
      </c>
      <c r="K196" s="73">
        <v>0.60490740740740745</v>
      </c>
      <c r="L196">
        <v>8.34</v>
      </c>
      <c r="M196" t="s">
        <v>983</v>
      </c>
      <c r="N196" t="s">
        <v>11110</v>
      </c>
      <c r="O196" t="s">
        <v>984</v>
      </c>
      <c r="P196" t="s">
        <v>1038</v>
      </c>
      <c r="Q196" t="s">
        <v>1607</v>
      </c>
      <c r="R196">
        <v>45726.208333333336</v>
      </c>
      <c r="S196">
        <v>45726.205891203703</v>
      </c>
      <c r="T196">
        <v>45726.604166666664</v>
      </c>
      <c r="U196">
        <v>45726.605636574073</v>
      </c>
      <c r="V196" t="s">
        <v>984</v>
      </c>
      <c r="W196" t="s">
        <v>986</v>
      </c>
      <c r="X196">
        <v>9.59</v>
      </c>
      <c r="Y196">
        <v>9.5</v>
      </c>
      <c r="Z196">
        <v>156.97</v>
      </c>
      <c r="AA196">
        <v>154.4</v>
      </c>
      <c r="AB196">
        <v>70.45</v>
      </c>
      <c r="AC196">
        <v>5.66</v>
      </c>
      <c r="AD196">
        <v>0</v>
      </c>
      <c r="AE196" t="s">
        <v>984</v>
      </c>
      <c r="AF196">
        <v>0.51055555555555554</v>
      </c>
      <c r="AG196">
        <v>1</v>
      </c>
      <c r="AH196">
        <v>0.5</v>
      </c>
      <c r="AI196">
        <v>0.25</v>
      </c>
      <c r="AJ196" t="s">
        <v>11111</v>
      </c>
      <c r="AK196" t="s">
        <v>1181</v>
      </c>
      <c r="AL196" t="s">
        <v>1181</v>
      </c>
      <c r="AM196" t="s">
        <v>988</v>
      </c>
      <c r="AN196" t="s">
        <v>1180</v>
      </c>
      <c r="AO196">
        <v>0</v>
      </c>
      <c r="AP196">
        <v>0</v>
      </c>
      <c r="AQ196" t="s">
        <v>990</v>
      </c>
      <c r="AR196">
        <v>22</v>
      </c>
      <c r="AS196">
        <v>20</v>
      </c>
      <c r="AT196">
        <v>0</v>
      </c>
      <c r="AU196">
        <v>0</v>
      </c>
      <c r="AV196">
        <v>2</v>
      </c>
      <c r="AW196">
        <v>0</v>
      </c>
      <c r="AX196">
        <v>0</v>
      </c>
      <c r="AY196" t="s">
        <v>1293</v>
      </c>
      <c r="AZ196">
        <v>0.51055555555555554</v>
      </c>
      <c r="BA196">
        <v>50</v>
      </c>
      <c r="BB196">
        <v>9.5763888888888893</v>
      </c>
      <c r="BC196">
        <v>8.34</v>
      </c>
      <c r="BD196">
        <v>0</v>
      </c>
      <c r="BS196"/>
    </row>
    <row r="197" spans="1:71" x14ac:dyDescent="0.25">
      <c r="A197" t="s">
        <v>1292</v>
      </c>
      <c r="B197" t="s">
        <v>127</v>
      </c>
      <c r="C197">
        <v>45727</v>
      </c>
      <c r="D197">
        <v>9.0944444444444432</v>
      </c>
      <c r="E197">
        <v>0</v>
      </c>
      <c r="F197">
        <v>0</v>
      </c>
      <c r="G197">
        <v>0</v>
      </c>
      <c r="H197">
        <v>0</v>
      </c>
      <c r="I197" t="s">
        <v>197</v>
      </c>
      <c r="J197" s="73">
        <v>0.20506944444444444</v>
      </c>
      <c r="K197" s="73">
        <v>0.60546296296296298</v>
      </c>
      <c r="L197">
        <v>8.43</v>
      </c>
      <c r="M197" t="s">
        <v>983</v>
      </c>
      <c r="N197" t="s">
        <v>11112</v>
      </c>
      <c r="O197" t="s">
        <v>984</v>
      </c>
      <c r="P197" t="s">
        <v>1038</v>
      </c>
      <c r="Q197" t="s">
        <v>10756</v>
      </c>
      <c r="R197">
        <v>45727.208333333336</v>
      </c>
      <c r="S197">
        <v>45727.205069444448</v>
      </c>
      <c r="T197">
        <v>45727.604166666664</v>
      </c>
      <c r="U197">
        <v>45727.605462962965</v>
      </c>
      <c r="V197" t="s">
        <v>984</v>
      </c>
      <c r="W197" t="s">
        <v>986</v>
      </c>
      <c r="X197">
        <v>9.61</v>
      </c>
      <c r="Y197">
        <v>9.5</v>
      </c>
      <c r="Z197">
        <v>155.27000000000001</v>
      </c>
      <c r="AA197">
        <v>147.74</v>
      </c>
      <c r="AB197">
        <v>75.08</v>
      </c>
      <c r="AC197">
        <v>6.13</v>
      </c>
      <c r="AD197">
        <v>0</v>
      </c>
      <c r="AE197" t="s">
        <v>984</v>
      </c>
      <c r="AF197">
        <v>0.51500000000000001</v>
      </c>
      <c r="AG197">
        <v>1</v>
      </c>
      <c r="AH197">
        <v>0.5</v>
      </c>
      <c r="AI197">
        <v>1.23</v>
      </c>
      <c r="AJ197" t="s">
        <v>11113</v>
      </c>
      <c r="AK197" t="s">
        <v>1137</v>
      </c>
      <c r="AL197" t="s">
        <v>1137</v>
      </c>
      <c r="AM197" t="s">
        <v>988</v>
      </c>
      <c r="AN197" t="s">
        <v>1180</v>
      </c>
      <c r="AO197">
        <v>0</v>
      </c>
      <c r="AP197">
        <v>0</v>
      </c>
      <c r="AQ197" t="s">
        <v>990</v>
      </c>
      <c r="AR197">
        <v>28</v>
      </c>
      <c r="AS197">
        <v>24</v>
      </c>
      <c r="AT197">
        <v>0</v>
      </c>
      <c r="AU197">
        <v>0</v>
      </c>
      <c r="AV197">
        <v>4</v>
      </c>
      <c r="AW197">
        <v>0</v>
      </c>
      <c r="AX197">
        <v>0</v>
      </c>
      <c r="AY197" t="s">
        <v>1293</v>
      </c>
      <c r="AZ197">
        <v>0.51500000000000001</v>
      </c>
      <c r="BA197">
        <v>50</v>
      </c>
      <c r="BB197">
        <v>9.6094444444444438</v>
      </c>
      <c r="BC197">
        <v>8.43</v>
      </c>
      <c r="BD197">
        <v>0</v>
      </c>
      <c r="BS197"/>
    </row>
    <row r="198" spans="1:71" x14ac:dyDescent="0.25">
      <c r="A198" t="s">
        <v>1292</v>
      </c>
      <c r="B198" t="s">
        <v>127</v>
      </c>
      <c r="C198">
        <v>45728</v>
      </c>
      <c r="D198">
        <v>9.1005555555555553</v>
      </c>
      <c r="E198">
        <v>0</v>
      </c>
      <c r="F198">
        <v>0</v>
      </c>
      <c r="G198">
        <v>0</v>
      </c>
      <c r="H198">
        <v>0</v>
      </c>
      <c r="I198" t="s">
        <v>197</v>
      </c>
      <c r="J198" s="73">
        <v>0.20526620370370371</v>
      </c>
      <c r="K198" s="73">
        <v>0.60532407407407407</v>
      </c>
      <c r="L198">
        <v>8.73</v>
      </c>
      <c r="M198" t="s">
        <v>983</v>
      </c>
      <c r="N198" t="s">
        <v>11114</v>
      </c>
      <c r="O198" t="s">
        <v>984</v>
      </c>
      <c r="P198" t="s">
        <v>1038</v>
      </c>
      <c r="Q198" t="s">
        <v>10726</v>
      </c>
      <c r="R198">
        <v>45728.208333333336</v>
      </c>
      <c r="S198">
        <v>45728.205266203702</v>
      </c>
      <c r="T198">
        <v>45728.604166666664</v>
      </c>
      <c r="U198">
        <v>45728.60533564815</v>
      </c>
      <c r="V198" t="s">
        <v>984</v>
      </c>
      <c r="W198" t="s">
        <v>986</v>
      </c>
      <c r="X198">
        <v>9.6</v>
      </c>
      <c r="Y198">
        <v>9.5</v>
      </c>
      <c r="Z198">
        <v>144.47</v>
      </c>
      <c r="AA198">
        <v>139.28</v>
      </c>
      <c r="AB198">
        <v>50.79</v>
      </c>
      <c r="AC198">
        <v>5.2</v>
      </c>
      <c r="AD198">
        <v>0</v>
      </c>
      <c r="AE198" t="s">
        <v>984</v>
      </c>
      <c r="AF198">
        <v>0.50083333333333335</v>
      </c>
      <c r="AG198">
        <v>1</v>
      </c>
      <c r="AH198">
        <v>0.5</v>
      </c>
      <c r="AI198">
        <v>0</v>
      </c>
      <c r="AJ198" t="s">
        <v>11115</v>
      </c>
      <c r="AK198" t="s">
        <v>1137</v>
      </c>
      <c r="AL198" t="s">
        <v>1137</v>
      </c>
      <c r="AM198" t="s">
        <v>988</v>
      </c>
      <c r="AN198" t="s">
        <v>1180</v>
      </c>
      <c r="AO198">
        <v>0</v>
      </c>
      <c r="AP198">
        <v>0</v>
      </c>
      <c r="AQ198" t="s">
        <v>990</v>
      </c>
      <c r="AR198">
        <v>22</v>
      </c>
      <c r="AS198">
        <v>21</v>
      </c>
      <c r="AT198">
        <v>0</v>
      </c>
      <c r="AU198">
        <v>0</v>
      </c>
      <c r="AV198">
        <v>1</v>
      </c>
      <c r="AW198">
        <v>0</v>
      </c>
      <c r="AX198">
        <v>0</v>
      </c>
      <c r="AY198" t="s">
        <v>1293</v>
      </c>
      <c r="AZ198">
        <v>0.50083333333333335</v>
      </c>
      <c r="BA198">
        <v>50</v>
      </c>
      <c r="BB198">
        <v>9.6013888888888879</v>
      </c>
      <c r="BC198">
        <v>8.73</v>
      </c>
      <c r="BD198">
        <v>0</v>
      </c>
      <c r="BS198"/>
    </row>
    <row r="199" spans="1:71" x14ac:dyDescent="0.25">
      <c r="A199" t="s">
        <v>1292</v>
      </c>
      <c r="B199" t="s">
        <v>127</v>
      </c>
      <c r="C199">
        <v>45729</v>
      </c>
      <c r="D199">
        <v>9.1124999999999989</v>
      </c>
      <c r="E199">
        <v>0</v>
      </c>
      <c r="F199">
        <v>0</v>
      </c>
      <c r="G199">
        <v>0</v>
      </c>
      <c r="H199">
        <v>0</v>
      </c>
      <c r="I199" t="s">
        <v>197</v>
      </c>
      <c r="J199" s="73">
        <v>0.20545138888888889</v>
      </c>
      <c r="K199" s="73">
        <v>0.60599537037037032</v>
      </c>
      <c r="L199">
        <v>8.39</v>
      </c>
      <c r="M199" t="s">
        <v>983</v>
      </c>
      <c r="N199" t="s">
        <v>11116</v>
      </c>
      <c r="O199" t="s">
        <v>984</v>
      </c>
      <c r="P199" t="s">
        <v>1038</v>
      </c>
      <c r="Q199" t="s">
        <v>10761</v>
      </c>
      <c r="R199">
        <v>45729.208333333336</v>
      </c>
      <c r="S199">
        <v>45729.205451388887</v>
      </c>
      <c r="T199">
        <v>45729.604166666664</v>
      </c>
      <c r="U199">
        <v>45729.606006944443</v>
      </c>
      <c r="V199" t="s">
        <v>984</v>
      </c>
      <c r="W199" t="s">
        <v>986</v>
      </c>
      <c r="X199">
        <v>9.61</v>
      </c>
      <c r="Y199">
        <v>9.5</v>
      </c>
      <c r="Z199">
        <v>165.35</v>
      </c>
      <c r="AA199">
        <v>151.72999999999999</v>
      </c>
      <c r="AB199">
        <v>84.22</v>
      </c>
      <c r="AC199">
        <v>6.22</v>
      </c>
      <c r="AD199">
        <v>0</v>
      </c>
      <c r="AE199" t="s">
        <v>984</v>
      </c>
      <c r="AF199">
        <v>0.50055555555555553</v>
      </c>
      <c r="AG199">
        <v>1</v>
      </c>
      <c r="AH199">
        <v>0.5</v>
      </c>
      <c r="AI199">
        <v>0</v>
      </c>
      <c r="AJ199" t="s">
        <v>11117</v>
      </c>
      <c r="AK199" t="s">
        <v>1137</v>
      </c>
      <c r="AL199" t="s">
        <v>1137</v>
      </c>
      <c r="AM199" t="s">
        <v>988</v>
      </c>
      <c r="AN199" t="s">
        <v>1180</v>
      </c>
      <c r="AO199">
        <v>0</v>
      </c>
      <c r="AP199">
        <v>0</v>
      </c>
      <c r="AQ199" t="s">
        <v>990</v>
      </c>
      <c r="AR199">
        <v>21</v>
      </c>
      <c r="AS199">
        <v>19</v>
      </c>
      <c r="AT199">
        <v>0</v>
      </c>
      <c r="AU199">
        <v>0</v>
      </c>
      <c r="AV199">
        <v>2</v>
      </c>
      <c r="AW199">
        <v>0</v>
      </c>
      <c r="AX199">
        <v>0</v>
      </c>
      <c r="AY199" t="s">
        <v>1293</v>
      </c>
      <c r="AZ199">
        <v>0.50055555555555553</v>
      </c>
      <c r="BA199">
        <v>50</v>
      </c>
      <c r="BB199">
        <v>9.6130555555555546</v>
      </c>
      <c r="BC199">
        <v>8.39</v>
      </c>
      <c r="BD199">
        <v>0</v>
      </c>
      <c r="BS199"/>
    </row>
    <row r="200" spans="1:71" x14ac:dyDescent="0.25">
      <c r="A200" t="s">
        <v>1292</v>
      </c>
      <c r="B200" t="s">
        <v>127</v>
      </c>
      <c r="C200">
        <v>45730</v>
      </c>
      <c r="D200">
        <v>9.0030555555555551</v>
      </c>
      <c r="E200">
        <v>0</v>
      </c>
      <c r="F200">
        <v>0</v>
      </c>
      <c r="G200">
        <v>0</v>
      </c>
      <c r="H200">
        <v>0</v>
      </c>
      <c r="I200" t="s">
        <v>197</v>
      </c>
      <c r="J200" s="73">
        <v>0.2076736111111111</v>
      </c>
      <c r="K200" s="73">
        <v>0.60424768518518523</v>
      </c>
      <c r="L200">
        <v>7.55</v>
      </c>
      <c r="M200" t="s">
        <v>983</v>
      </c>
      <c r="N200" t="s">
        <v>11118</v>
      </c>
      <c r="O200" t="s">
        <v>984</v>
      </c>
      <c r="P200" t="s">
        <v>1087</v>
      </c>
      <c r="Q200" t="s">
        <v>10764</v>
      </c>
      <c r="R200">
        <v>45730.208333333336</v>
      </c>
      <c r="S200">
        <v>45730.207673611112</v>
      </c>
      <c r="T200">
        <v>45730.604166666664</v>
      </c>
      <c r="U200">
        <v>45730.606006944443</v>
      </c>
      <c r="V200" t="s">
        <v>984</v>
      </c>
      <c r="W200" t="s">
        <v>986</v>
      </c>
      <c r="X200">
        <v>9.56</v>
      </c>
      <c r="Y200">
        <v>9.5</v>
      </c>
      <c r="Z200">
        <v>21.73</v>
      </c>
      <c r="AA200">
        <v>20.67</v>
      </c>
      <c r="AB200">
        <v>11.26</v>
      </c>
      <c r="AC200">
        <v>10.94</v>
      </c>
      <c r="AD200">
        <v>0</v>
      </c>
      <c r="AE200" t="s">
        <v>984</v>
      </c>
      <c r="AF200">
        <v>0.51472222222222219</v>
      </c>
      <c r="AG200">
        <v>1</v>
      </c>
      <c r="AH200">
        <v>0.5</v>
      </c>
      <c r="AI200">
        <v>0.12</v>
      </c>
      <c r="AJ200" t="s">
        <v>11119</v>
      </c>
      <c r="AK200" t="s">
        <v>1228</v>
      </c>
      <c r="AL200" t="s">
        <v>1228</v>
      </c>
      <c r="AM200" t="s">
        <v>988</v>
      </c>
      <c r="AN200" t="s">
        <v>1197</v>
      </c>
      <c r="AO200">
        <v>0</v>
      </c>
      <c r="AP200">
        <v>0</v>
      </c>
      <c r="AQ200" t="s">
        <v>990</v>
      </c>
      <c r="AR200">
        <v>5</v>
      </c>
      <c r="AS200">
        <v>5</v>
      </c>
      <c r="AT200">
        <v>0</v>
      </c>
      <c r="AU200">
        <v>0</v>
      </c>
      <c r="AV200">
        <v>0</v>
      </c>
      <c r="AW200">
        <v>0</v>
      </c>
      <c r="AX200">
        <v>0</v>
      </c>
      <c r="AY200" t="s">
        <v>1293</v>
      </c>
      <c r="AZ200">
        <v>0.51472222222222219</v>
      </c>
      <c r="BA200">
        <v>50</v>
      </c>
      <c r="BB200">
        <v>9.517777777777777</v>
      </c>
      <c r="BC200">
        <v>7.55</v>
      </c>
      <c r="BD200">
        <v>0</v>
      </c>
      <c r="BS200"/>
    </row>
    <row r="201" spans="1:71" x14ac:dyDescent="0.25">
      <c r="A201" t="s">
        <v>1292</v>
      </c>
      <c r="B201" t="s">
        <v>127</v>
      </c>
      <c r="C201">
        <v>45732</v>
      </c>
      <c r="D201">
        <v>9.0661111111111108</v>
      </c>
      <c r="E201">
        <v>0</v>
      </c>
      <c r="F201">
        <v>0</v>
      </c>
      <c r="G201">
        <v>0</v>
      </c>
      <c r="H201">
        <v>0</v>
      </c>
      <c r="I201" t="s">
        <v>197</v>
      </c>
      <c r="J201" s="73">
        <v>0.20556712962962964</v>
      </c>
      <c r="K201" s="73">
        <v>0.60478009259259258</v>
      </c>
      <c r="L201">
        <v>3.02</v>
      </c>
      <c r="M201" t="s">
        <v>983</v>
      </c>
      <c r="N201" t="s">
        <v>11120</v>
      </c>
      <c r="O201" t="s">
        <v>984</v>
      </c>
      <c r="P201" t="s">
        <v>1294</v>
      </c>
      <c r="Q201" t="s">
        <v>1706</v>
      </c>
      <c r="R201">
        <v>45732.208333333336</v>
      </c>
      <c r="S201">
        <v>45732.205567129633</v>
      </c>
      <c r="T201">
        <v>45732.604166666664</v>
      </c>
      <c r="U201">
        <v>45732.605671296296</v>
      </c>
      <c r="V201" t="s">
        <v>984</v>
      </c>
      <c r="W201" t="s">
        <v>986</v>
      </c>
      <c r="X201">
        <v>9.6</v>
      </c>
      <c r="Y201">
        <v>9.5</v>
      </c>
      <c r="Z201">
        <v>26.41</v>
      </c>
      <c r="AA201">
        <v>19.59</v>
      </c>
      <c r="AB201">
        <v>22.02</v>
      </c>
      <c r="AC201">
        <v>14.48</v>
      </c>
      <c r="AD201">
        <v>0</v>
      </c>
      <c r="AE201" t="s">
        <v>984</v>
      </c>
      <c r="AF201">
        <v>0.51500000000000001</v>
      </c>
      <c r="AG201">
        <v>1</v>
      </c>
      <c r="AH201">
        <v>0.5</v>
      </c>
      <c r="AI201">
        <v>1.0900000000000001</v>
      </c>
      <c r="AJ201" t="s">
        <v>11121</v>
      </c>
      <c r="AK201" t="s">
        <v>1228</v>
      </c>
      <c r="AL201" t="s">
        <v>1228</v>
      </c>
      <c r="AM201" t="s">
        <v>988</v>
      </c>
      <c r="AN201" t="s">
        <v>1197</v>
      </c>
      <c r="AO201">
        <v>0</v>
      </c>
      <c r="AP201">
        <v>0</v>
      </c>
      <c r="AQ201" t="s">
        <v>990</v>
      </c>
      <c r="AR201">
        <v>5</v>
      </c>
      <c r="AS201">
        <v>5</v>
      </c>
      <c r="AT201">
        <v>0</v>
      </c>
      <c r="AU201">
        <v>0</v>
      </c>
      <c r="AV201">
        <v>0</v>
      </c>
      <c r="AW201">
        <v>0</v>
      </c>
      <c r="AX201">
        <v>0</v>
      </c>
      <c r="AY201" t="s">
        <v>1293</v>
      </c>
      <c r="AZ201">
        <v>0.51500000000000001</v>
      </c>
      <c r="BA201">
        <v>50</v>
      </c>
      <c r="BB201">
        <v>9.5811111111111114</v>
      </c>
      <c r="BC201">
        <v>3.02</v>
      </c>
      <c r="BD201">
        <v>0</v>
      </c>
      <c r="BS201"/>
    </row>
    <row r="202" spans="1:71" x14ac:dyDescent="0.25">
      <c r="A202" t="s">
        <v>1297</v>
      </c>
      <c r="B202" t="s">
        <v>127</v>
      </c>
      <c r="C202">
        <v>45726</v>
      </c>
      <c r="D202">
        <v>2.0736111111111111</v>
      </c>
      <c r="E202">
        <v>0</v>
      </c>
      <c r="F202">
        <v>0</v>
      </c>
      <c r="G202">
        <v>0</v>
      </c>
      <c r="H202">
        <v>0</v>
      </c>
      <c r="I202" t="s">
        <v>142</v>
      </c>
      <c r="J202" s="73">
        <v>0.91363425925925923</v>
      </c>
      <c r="K202" s="73">
        <v>3.4722222222222222E-5</v>
      </c>
      <c r="L202">
        <v>0.24</v>
      </c>
      <c r="M202" t="s">
        <v>983</v>
      </c>
      <c r="N202" t="s">
        <v>11123</v>
      </c>
      <c r="O202" t="s">
        <v>984</v>
      </c>
      <c r="P202" t="s">
        <v>1015</v>
      </c>
      <c r="Q202" t="s">
        <v>11124</v>
      </c>
      <c r="R202">
        <v>45726.916666666664</v>
      </c>
      <c r="S202">
        <v>45726.913634259261</v>
      </c>
      <c r="T202">
        <v>45726.999305555553</v>
      </c>
      <c r="U202">
        <v>45727.000034722223</v>
      </c>
      <c r="V202" t="s">
        <v>984</v>
      </c>
      <c r="W202" t="s">
        <v>986</v>
      </c>
      <c r="X202">
        <v>2.0699999999999998</v>
      </c>
      <c r="Y202">
        <v>1.98</v>
      </c>
      <c r="Z202">
        <v>14.22</v>
      </c>
      <c r="AA202">
        <v>7.24</v>
      </c>
      <c r="AB202">
        <v>6.98</v>
      </c>
      <c r="AC202">
        <v>1.86</v>
      </c>
      <c r="AD202">
        <v>0</v>
      </c>
      <c r="AE202" t="s">
        <v>984</v>
      </c>
      <c r="AF202">
        <v>0</v>
      </c>
      <c r="AG202">
        <v>0</v>
      </c>
      <c r="AH202">
        <v>0</v>
      </c>
      <c r="AI202">
        <v>0</v>
      </c>
      <c r="AJ202" t="s">
        <v>984</v>
      </c>
      <c r="AK202" t="s">
        <v>1080</v>
      </c>
      <c r="AL202" t="s">
        <v>1080</v>
      </c>
      <c r="AM202" t="s">
        <v>988</v>
      </c>
      <c r="AN202" t="s">
        <v>1197</v>
      </c>
      <c r="AO202">
        <v>0</v>
      </c>
      <c r="AP202">
        <v>0</v>
      </c>
      <c r="AQ202" t="s">
        <v>990</v>
      </c>
      <c r="AR202">
        <v>1</v>
      </c>
      <c r="AS202">
        <v>0</v>
      </c>
      <c r="AT202">
        <v>0</v>
      </c>
      <c r="AU202">
        <v>0</v>
      </c>
      <c r="AV202">
        <v>1</v>
      </c>
      <c r="AW202">
        <v>0</v>
      </c>
      <c r="AX202">
        <v>0</v>
      </c>
      <c r="AY202" t="s">
        <v>1298</v>
      </c>
      <c r="AZ202">
        <v>0</v>
      </c>
      <c r="BA202">
        <v>50</v>
      </c>
      <c r="BB202">
        <v>2.0736111111111111</v>
      </c>
      <c r="BC202">
        <v>0.24</v>
      </c>
      <c r="BD202">
        <v>0</v>
      </c>
      <c r="BS202"/>
    </row>
    <row r="203" spans="1:71" x14ac:dyDescent="0.25">
      <c r="A203" t="s">
        <v>1297</v>
      </c>
      <c r="B203" t="s">
        <v>127</v>
      </c>
      <c r="C203">
        <v>45726</v>
      </c>
      <c r="D203">
        <v>7.378333333333333</v>
      </c>
      <c r="E203">
        <v>6.5162037037037037E-3</v>
      </c>
      <c r="F203">
        <v>0</v>
      </c>
      <c r="G203">
        <v>50</v>
      </c>
      <c r="H203">
        <v>0</v>
      </c>
      <c r="I203" t="s">
        <v>142</v>
      </c>
      <c r="J203" s="73">
        <v>0.52734953703703702</v>
      </c>
      <c r="K203" s="73">
        <v>0.83478009259259256</v>
      </c>
      <c r="L203">
        <v>7.15</v>
      </c>
      <c r="M203" t="s">
        <v>983</v>
      </c>
      <c r="N203" t="s">
        <v>11122</v>
      </c>
      <c r="O203" t="s">
        <v>984</v>
      </c>
      <c r="P203" t="s">
        <v>1009</v>
      </c>
      <c r="Q203" t="s">
        <v>10792</v>
      </c>
      <c r="R203">
        <v>45726.520833333336</v>
      </c>
      <c r="S203">
        <v>45726.527349537035</v>
      </c>
      <c r="T203">
        <v>45726.833333333336</v>
      </c>
      <c r="U203">
        <v>45726.834780092591</v>
      </c>
      <c r="V203" t="s">
        <v>984</v>
      </c>
      <c r="W203" t="s">
        <v>986</v>
      </c>
      <c r="X203">
        <v>7.38</v>
      </c>
      <c r="Y203">
        <v>7.5</v>
      </c>
      <c r="Z203">
        <v>191.5</v>
      </c>
      <c r="AA203">
        <v>182.82</v>
      </c>
      <c r="AB203">
        <v>78.959999999999994</v>
      </c>
      <c r="AC203">
        <v>3.07</v>
      </c>
      <c r="AD203">
        <v>0</v>
      </c>
      <c r="AE203" t="s">
        <v>984</v>
      </c>
      <c r="AF203">
        <v>0</v>
      </c>
      <c r="AG203">
        <v>0</v>
      </c>
      <c r="AH203">
        <v>0</v>
      </c>
      <c r="AI203">
        <v>0</v>
      </c>
      <c r="AJ203" t="s">
        <v>984</v>
      </c>
      <c r="AK203" t="s">
        <v>1008</v>
      </c>
      <c r="AL203" t="s">
        <v>1008</v>
      </c>
      <c r="AM203" t="s">
        <v>988</v>
      </c>
      <c r="AN203" t="s">
        <v>1191</v>
      </c>
      <c r="AO203">
        <v>0</v>
      </c>
      <c r="AP203">
        <v>0</v>
      </c>
      <c r="AQ203" t="s">
        <v>990</v>
      </c>
      <c r="AR203">
        <v>23</v>
      </c>
      <c r="AS203">
        <v>18</v>
      </c>
      <c r="AT203">
        <v>0</v>
      </c>
      <c r="AU203">
        <v>0</v>
      </c>
      <c r="AV203">
        <v>5</v>
      </c>
      <c r="AW203">
        <v>0</v>
      </c>
      <c r="AX203">
        <v>0</v>
      </c>
      <c r="AY203" t="s">
        <v>1298</v>
      </c>
      <c r="AZ203">
        <v>0</v>
      </c>
      <c r="BA203">
        <v>50</v>
      </c>
      <c r="BB203">
        <v>7.378333333333333</v>
      </c>
      <c r="BC203">
        <v>7.15</v>
      </c>
      <c r="BD203">
        <v>50</v>
      </c>
      <c r="BS203"/>
    </row>
    <row r="204" spans="1:71" x14ac:dyDescent="0.25">
      <c r="A204" t="s">
        <v>1297</v>
      </c>
      <c r="B204" t="s">
        <v>127</v>
      </c>
      <c r="C204">
        <v>45729</v>
      </c>
      <c r="D204">
        <v>9.0122222222222206</v>
      </c>
      <c r="E204">
        <v>0</v>
      </c>
      <c r="F204">
        <v>1.3425925925925925E-3</v>
      </c>
      <c r="G204">
        <v>0</v>
      </c>
      <c r="H204">
        <v>50</v>
      </c>
      <c r="I204" t="s">
        <v>142</v>
      </c>
      <c r="J204" s="73">
        <v>0.60094907407407405</v>
      </c>
      <c r="K204" s="73">
        <v>0.99796296296296294</v>
      </c>
      <c r="L204">
        <v>8.16</v>
      </c>
      <c r="M204" t="s">
        <v>983</v>
      </c>
      <c r="N204" t="s">
        <v>11125</v>
      </c>
      <c r="O204" t="s">
        <v>984</v>
      </c>
      <c r="P204" t="s">
        <v>1000</v>
      </c>
      <c r="Q204" t="s">
        <v>10862</v>
      </c>
      <c r="R204">
        <v>45729.604166666664</v>
      </c>
      <c r="S204">
        <v>45729.600949074076</v>
      </c>
      <c r="T204">
        <v>45729.999305555553</v>
      </c>
      <c r="U204">
        <v>45729.99800925926</v>
      </c>
      <c r="V204" t="s">
        <v>984</v>
      </c>
      <c r="W204" t="s">
        <v>986</v>
      </c>
      <c r="X204">
        <v>9.5299999999999994</v>
      </c>
      <c r="Y204">
        <v>9.48</v>
      </c>
      <c r="Z204">
        <v>221.8</v>
      </c>
      <c r="AA204">
        <v>213.38</v>
      </c>
      <c r="AB204">
        <v>97.02</v>
      </c>
      <c r="AC204">
        <v>6.31</v>
      </c>
      <c r="AD204">
        <v>0</v>
      </c>
      <c r="AE204" t="s">
        <v>984</v>
      </c>
      <c r="AF204">
        <v>0.51611111111111108</v>
      </c>
      <c r="AG204">
        <v>1</v>
      </c>
      <c r="AH204">
        <v>0.5</v>
      </c>
      <c r="AI204">
        <v>2.06</v>
      </c>
      <c r="AJ204" t="s">
        <v>11126</v>
      </c>
      <c r="AK204" t="s">
        <v>1071</v>
      </c>
      <c r="AL204" t="s">
        <v>1071</v>
      </c>
      <c r="AM204" t="s">
        <v>988</v>
      </c>
      <c r="AN204" t="s">
        <v>1191</v>
      </c>
      <c r="AO204">
        <v>0</v>
      </c>
      <c r="AP204">
        <v>0</v>
      </c>
      <c r="AQ204" t="s">
        <v>990</v>
      </c>
      <c r="AR204">
        <v>25</v>
      </c>
      <c r="AS204">
        <v>20</v>
      </c>
      <c r="AT204">
        <v>0</v>
      </c>
      <c r="AU204">
        <v>0</v>
      </c>
      <c r="AV204">
        <v>5</v>
      </c>
      <c r="AW204">
        <v>0</v>
      </c>
      <c r="AX204">
        <v>0</v>
      </c>
      <c r="AY204" t="s">
        <v>1298</v>
      </c>
      <c r="AZ204">
        <v>0.51611111111111108</v>
      </c>
      <c r="BA204">
        <v>50</v>
      </c>
      <c r="BB204">
        <v>9.5283333333333324</v>
      </c>
      <c r="BC204">
        <v>8.16</v>
      </c>
      <c r="BD204">
        <v>50</v>
      </c>
      <c r="BS204"/>
    </row>
    <row r="205" spans="1:71" x14ac:dyDescent="0.25">
      <c r="A205" t="s">
        <v>173</v>
      </c>
      <c r="B205" t="s">
        <v>127</v>
      </c>
      <c r="C205">
        <v>45729</v>
      </c>
      <c r="D205">
        <v>8.9236111111111107</v>
      </c>
      <c r="E205">
        <v>5.0810185185185186E-3</v>
      </c>
      <c r="F205">
        <v>0</v>
      </c>
      <c r="G205">
        <v>50</v>
      </c>
      <c r="H205">
        <v>0</v>
      </c>
      <c r="I205" t="s">
        <v>129</v>
      </c>
      <c r="J205" s="73">
        <v>0.21341435185185184</v>
      </c>
      <c r="K205" s="73">
        <v>0.60614583333333338</v>
      </c>
      <c r="L205">
        <v>8.59</v>
      </c>
      <c r="M205" t="s">
        <v>983</v>
      </c>
      <c r="N205" t="s">
        <v>11127</v>
      </c>
      <c r="O205" t="s">
        <v>984</v>
      </c>
      <c r="P205" t="s">
        <v>1023</v>
      </c>
      <c r="Q205" t="s">
        <v>10761</v>
      </c>
      <c r="R205">
        <v>45729.208333333336</v>
      </c>
      <c r="S205">
        <v>45729.205000000002</v>
      </c>
      <c r="T205">
        <v>45729.604166666664</v>
      </c>
      <c r="U205">
        <v>45729.606157407405</v>
      </c>
      <c r="V205" t="s">
        <v>984</v>
      </c>
      <c r="W205" t="s">
        <v>986</v>
      </c>
      <c r="X205">
        <v>9.6300000000000008</v>
      </c>
      <c r="Y205">
        <v>9.5</v>
      </c>
      <c r="Z205">
        <v>260.41000000000003</v>
      </c>
      <c r="AA205">
        <v>237.03</v>
      </c>
      <c r="AB205">
        <v>150.87</v>
      </c>
      <c r="AC205">
        <v>7.09</v>
      </c>
      <c r="AD205">
        <v>0</v>
      </c>
      <c r="AE205" t="s">
        <v>984</v>
      </c>
      <c r="AF205">
        <v>0.50194444444444442</v>
      </c>
      <c r="AG205">
        <v>1</v>
      </c>
      <c r="AH205">
        <v>0.5</v>
      </c>
      <c r="AI205">
        <v>2.87</v>
      </c>
      <c r="AJ205" t="s">
        <v>11128</v>
      </c>
      <c r="AK205" t="s">
        <v>1121</v>
      </c>
      <c r="AL205" t="s">
        <v>1121</v>
      </c>
      <c r="AM205" t="s">
        <v>988</v>
      </c>
      <c r="AN205" t="s">
        <v>1178</v>
      </c>
      <c r="AO205">
        <v>0</v>
      </c>
      <c r="AP205">
        <v>0</v>
      </c>
      <c r="AQ205" t="s">
        <v>990</v>
      </c>
      <c r="AR205">
        <v>25</v>
      </c>
      <c r="AS205">
        <v>22</v>
      </c>
      <c r="AT205">
        <v>0</v>
      </c>
      <c r="AU205">
        <v>0</v>
      </c>
      <c r="AV205">
        <v>3</v>
      </c>
      <c r="AW205">
        <v>0</v>
      </c>
      <c r="AX205">
        <v>0</v>
      </c>
      <c r="AY205" t="s">
        <v>1122</v>
      </c>
      <c r="AZ205">
        <v>0.50194444444444442</v>
      </c>
      <c r="BA205">
        <v>50</v>
      </c>
      <c r="BB205">
        <v>9.4255555555555546</v>
      </c>
      <c r="BC205">
        <v>8.59</v>
      </c>
      <c r="BD205">
        <v>50</v>
      </c>
      <c r="BE205">
        <v>5</v>
      </c>
      <c r="BF205">
        <v>45</v>
      </c>
      <c r="BG205">
        <v>38.880000000000003</v>
      </c>
      <c r="BH205">
        <v>6.12</v>
      </c>
      <c r="BI205">
        <v>4.32</v>
      </c>
      <c r="BS205"/>
    </row>
    <row r="206" spans="1:71" x14ac:dyDescent="0.25">
      <c r="A206" t="s">
        <v>1432</v>
      </c>
      <c r="B206" t="s">
        <v>127</v>
      </c>
      <c r="C206">
        <v>45726</v>
      </c>
      <c r="D206">
        <v>9.0691666666666659</v>
      </c>
      <c r="E206">
        <v>0</v>
      </c>
      <c r="F206">
        <v>0</v>
      </c>
      <c r="G206">
        <v>0</v>
      </c>
      <c r="H206">
        <v>0</v>
      </c>
      <c r="I206" t="s">
        <v>153</v>
      </c>
      <c r="J206" s="73">
        <v>0.20627314814814815</v>
      </c>
      <c r="K206" s="73">
        <v>0.60562499999999997</v>
      </c>
      <c r="L206">
        <v>8.5500000000000007</v>
      </c>
      <c r="M206" t="s">
        <v>983</v>
      </c>
      <c r="N206" t="s">
        <v>11129</v>
      </c>
      <c r="O206" t="s">
        <v>984</v>
      </c>
      <c r="P206" t="s">
        <v>1282</v>
      </c>
      <c r="Q206" t="s">
        <v>1607</v>
      </c>
      <c r="R206">
        <v>45726.208333333336</v>
      </c>
      <c r="S206">
        <v>45726.206273148149</v>
      </c>
      <c r="T206">
        <v>45726.604166666664</v>
      </c>
      <c r="U206">
        <v>45726.60564814815</v>
      </c>
      <c r="V206" t="s">
        <v>984</v>
      </c>
      <c r="W206" t="s">
        <v>986</v>
      </c>
      <c r="X206">
        <v>9.59</v>
      </c>
      <c r="Y206">
        <v>9.5</v>
      </c>
      <c r="Z206">
        <v>208.54</v>
      </c>
      <c r="AA206">
        <v>200.12</v>
      </c>
      <c r="AB206">
        <v>118.02</v>
      </c>
      <c r="AC206">
        <v>6.71</v>
      </c>
      <c r="AD206">
        <v>0</v>
      </c>
      <c r="AE206" t="s">
        <v>984</v>
      </c>
      <c r="AF206">
        <v>0.51527777777777772</v>
      </c>
      <c r="AG206">
        <v>1</v>
      </c>
      <c r="AH206">
        <v>0.5</v>
      </c>
      <c r="AI206">
        <v>6.54</v>
      </c>
      <c r="AJ206" t="s">
        <v>11130</v>
      </c>
      <c r="AK206" t="s">
        <v>1098</v>
      </c>
      <c r="AL206" t="s">
        <v>1098</v>
      </c>
      <c r="AM206" t="s">
        <v>988</v>
      </c>
      <c r="AN206" t="s">
        <v>1221</v>
      </c>
      <c r="AO206">
        <v>0</v>
      </c>
      <c r="AP206">
        <v>0</v>
      </c>
      <c r="AQ206" t="s">
        <v>990</v>
      </c>
      <c r="AR206">
        <v>26</v>
      </c>
      <c r="AS206">
        <v>16</v>
      </c>
      <c r="AT206">
        <v>0</v>
      </c>
      <c r="AU206">
        <v>0</v>
      </c>
      <c r="AV206">
        <v>10</v>
      </c>
      <c r="AW206">
        <v>0</v>
      </c>
      <c r="AX206">
        <v>0</v>
      </c>
      <c r="AY206" t="s">
        <v>1433</v>
      </c>
      <c r="AZ206">
        <v>0.51527777777777772</v>
      </c>
      <c r="BA206">
        <v>50</v>
      </c>
      <c r="BB206">
        <v>9.5844444444444434</v>
      </c>
      <c r="BC206">
        <v>8.5500000000000007</v>
      </c>
      <c r="BD206">
        <v>0</v>
      </c>
      <c r="BS206"/>
    </row>
    <row r="207" spans="1:71" x14ac:dyDescent="0.25">
      <c r="A207" t="s">
        <v>1432</v>
      </c>
      <c r="B207" t="s">
        <v>127</v>
      </c>
      <c r="C207">
        <v>45727</v>
      </c>
      <c r="D207">
        <v>9.0897222222222229</v>
      </c>
      <c r="E207">
        <v>0</v>
      </c>
      <c r="F207">
        <v>0</v>
      </c>
      <c r="G207">
        <v>0</v>
      </c>
      <c r="H207">
        <v>0</v>
      </c>
      <c r="I207" t="s">
        <v>153</v>
      </c>
      <c r="J207" s="73">
        <v>0.20553240740740741</v>
      </c>
      <c r="K207" s="73">
        <v>0.60571759259259261</v>
      </c>
      <c r="L207">
        <v>8.3000000000000007</v>
      </c>
      <c r="M207" t="s">
        <v>983</v>
      </c>
      <c r="N207" t="s">
        <v>11131</v>
      </c>
      <c r="O207" t="s">
        <v>984</v>
      </c>
      <c r="P207" t="s">
        <v>1282</v>
      </c>
      <c r="Q207" t="s">
        <v>10756</v>
      </c>
      <c r="R207">
        <v>45727.208333333336</v>
      </c>
      <c r="S207">
        <v>45727.20553240741</v>
      </c>
      <c r="T207">
        <v>45727.604166666664</v>
      </c>
      <c r="U207">
        <v>45727.605763888889</v>
      </c>
      <c r="V207" t="s">
        <v>984</v>
      </c>
      <c r="W207" t="s">
        <v>986</v>
      </c>
      <c r="X207">
        <v>9.61</v>
      </c>
      <c r="Y207">
        <v>9.5</v>
      </c>
      <c r="Z207">
        <v>210.04</v>
      </c>
      <c r="AA207">
        <v>195.11</v>
      </c>
      <c r="AB207">
        <v>101.14</v>
      </c>
      <c r="AC207">
        <v>6.63</v>
      </c>
      <c r="AD207">
        <v>0</v>
      </c>
      <c r="AE207" t="s">
        <v>984</v>
      </c>
      <c r="AF207">
        <v>0.51472222222222219</v>
      </c>
      <c r="AG207">
        <v>1</v>
      </c>
      <c r="AH207">
        <v>0.5</v>
      </c>
      <c r="AI207">
        <v>3.53</v>
      </c>
      <c r="AJ207" t="s">
        <v>11132</v>
      </c>
      <c r="AK207" t="s">
        <v>1098</v>
      </c>
      <c r="AL207" t="s">
        <v>1098</v>
      </c>
      <c r="AM207" t="s">
        <v>988</v>
      </c>
      <c r="AN207" t="s">
        <v>1221</v>
      </c>
      <c r="AO207">
        <v>0</v>
      </c>
      <c r="AP207">
        <v>0</v>
      </c>
      <c r="AQ207" t="s">
        <v>990</v>
      </c>
      <c r="AR207">
        <v>24</v>
      </c>
      <c r="AS207">
        <v>20</v>
      </c>
      <c r="AT207">
        <v>0</v>
      </c>
      <c r="AU207">
        <v>0</v>
      </c>
      <c r="AV207">
        <v>4</v>
      </c>
      <c r="AW207">
        <v>0</v>
      </c>
      <c r="AX207">
        <v>0</v>
      </c>
      <c r="AY207" t="s">
        <v>1433</v>
      </c>
      <c r="AZ207">
        <v>0.51472222222222219</v>
      </c>
      <c r="BA207">
        <v>50</v>
      </c>
      <c r="BB207">
        <v>9.6044444444444448</v>
      </c>
      <c r="BC207">
        <v>8.3000000000000007</v>
      </c>
      <c r="BD207">
        <v>0</v>
      </c>
      <c r="BS207"/>
    </row>
    <row r="208" spans="1:71" x14ac:dyDescent="0.25">
      <c r="A208" t="s">
        <v>1432</v>
      </c>
      <c r="B208" t="s">
        <v>127</v>
      </c>
      <c r="C208">
        <v>45731</v>
      </c>
      <c r="D208">
        <v>9.0555555555555554</v>
      </c>
      <c r="E208">
        <v>0</v>
      </c>
      <c r="F208">
        <v>0</v>
      </c>
      <c r="G208">
        <v>0</v>
      </c>
      <c r="H208">
        <v>0</v>
      </c>
      <c r="I208" t="s">
        <v>153</v>
      </c>
      <c r="J208" s="73">
        <v>0.20677083333333332</v>
      </c>
      <c r="K208" s="73">
        <v>0.60560185185185189</v>
      </c>
      <c r="L208">
        <v>7.92</v>
      </c>
      <c r="M208" t="s">
        <v>983</v>
      </c>
      <c r="N208" t="s">
        <v>11133</v>
      </c>
      <c r="O208" t="s">
        <v>984</v>
      </c>
      <c r="P208" t="s">
        <v>1248</v>
      </c>
      <c r="Q208" t="s">
        <v>1712</v>
      </c>
      <c r="R208">
        <v>45731.208333333336</v>
      </c>
      <c r="S208">
        <v>45731.206770833334</v>
      </c>
      <c r="T208">
        <v>45731.604166666664</v>
      </c>
      <c r="U208">
        <v>45731.60564814815</v>
      </c>
      <c r="V208" t="s">
        <v>984</v>
      </c>
      <c r="W208" t="s">
        <v>986</v>
      </c>
      <c r="X208">
        <v>9.57</v>
      </c>
      <c r="Y208">
        <v>9.5</v>
      </c>
      <c r="Z208">
        <v>173.62</v>
      </c>
      <c r="AA208">
        <v>164</v>
      </c>
      <c r="AB208">
        <v>85.19</v>
      </c>
      <c r="AC208">
        <v>6.97</v>
      </c>
      <c r="AD208">
        <v>0</v>
      </c>
      <c r="AE208" t="s">
        <v>984</v>
      </c>
      <c r="AF208">
        <v>0.5163888888888889</v>
      </c>
      <c r="AG208">
        <v>1</v>
      </c>
      <c r="AH208">
        <v>0.5</v>
      </c>
      <c r="AI208">
        <v>0.37</v>
      </c>
      <c r="AJ208" t="s">
        <v>11134</v>
      </c>
      <c r="AK208" t="s">
        <v>1126</v>
      </c>
      <c r="AL208" t="s">
        <v>1126</v>
      </c>
      <c r="AM208" t="s">
        <v>988</v>
      </c>
      <c r="AN208" t="s">
        <v>1221</v>
      </c>
      <c r="AO208">
        <v>0</v>
      </c>
      <c r="AP208">
        <v>0</v>
      </c>
      <c r="AQ208" t="s">
        <v>990</v>
      </c>
      <c r="AR208">
        <v>23</v>
      </c>
      <c r="AS208">
        <v>17</v>
      </c>
      <c r="AT208">
        <v>0</v>
      </c>
      <c r="AU208">
        <v>0</v>
      </c>
      <c r="AV208">
        <v>6</v>
      </c>
      <c r="AW208">
        <v>0</v>
      </c>
      <c r="AX208">
        <v>0</v>
      </c>
      <c r="AY208" t="s">
        <v>1433</v>
      </c>
      <c r="AZ208">
        <v>0.5163888888888889</v>
      </c>
      <c r="BA208">
        <v>50</v>
      </c>
      <c r="BB208">
        <v>9.5719444444444441</v>
      </c>
      <c r="BC208">
        <v>7.92</v>
      </c>
      <c r="BD208">
        <v>0</v>
      </c>
      <c r="BS208"/>
    </row>
    <row r="209" spans="1:71" x14ac:dyDescent="0.25">
      <c r="A209" t="s">
        <v>1432</v>
      </c>
      <c r="B209" t="s">
        <v>127</v>
      </c>
      <c r="C209">
        <v>45732</v>
      </c>
      <c r="D209">
        <v>9.091666666666665</v>
      </c>
      <c r="E209">
        <v>0</v>
      </c>
      <c r="F209">
        <v>0</v>
      </c>
      <c r="G209">
        <v>0</v>
      </c>
      <c r="H209">
        <v>0</v>
      </c>
      <c r="I209" t="s">
        <v>153</v>
      </c>
      <c r="J209" s="73">
        <v>0.20592592592592593</v>
      </c>
      <c r="K209" s="73">
        <v>0.60559027777777774</v>
      </c>
      <c r="L209">
        <v>8.5</v>
      </c>
      <c r="M209" t="s">
        <v>983</v>
      </c>
      <c r="N209" t="s">
        <v>11135</v>
      </c>
      <c r="O209" t="s">
        <v>984</v>
      </c>
      <c r="P209" t="s">
        <v>1248</v>
      </c>
      <c r="Q209" t="s">
        <v>1711</v>
      </c>
      <c r="R209">
        <v>45732.208333333336</v>
      </c>
      <c r="S209">
        <v>45732.205925925926</v>
      </c>
      <c r="T209">
        <v>45732.604166666664</v>
      </c>
      <c r="U209">
        <v>45732.605613425927</v>
      </c>
      <c r="V209" t="s">
        <v>984</v>
      </c>
      <c r="W209" t="s">
        <v>986</v>
      </c>
      <c r="X209">
        <v>9.59</v>
      </c>
      <c r="Y209">
        <v>9.5</v>
      </c>
      <c r="Z209">
        <v>252.35</v>
      </c>
      <c r="AA209">
        <v>230.27</v>
      </c>
      <c r="AB209">
        <v>146.41999999999999</v>
      </c>
      <c r="AC209">
        <v>7.46</v>
      </c>
      <c r="AD209">
        <v>0</v>
      </c>
      <c r="AE209" t="s">
        <v>984</v>
      </c>
      <c r="AF209">
        <v>0.50027777777777782</v>
      </c>
      <c r="AG209">
        <v>1</v>
      </c>
      <c r="AH209">
        <v>0.5</v>
      </c>
      <c r="AI209">
        <v>2.37</v>
      </c>
      <c r="AJ209" t="s">
        <v>11136</v>
      </c>
      <c r="AK209" t="s">
        <v>1126</v>
      </c>
      <c r="AL209" t="s">
        <v>1126</v>
      </c>
      <c r="AM209" t="s">
        <v>988</v>
      </c>
      <c r="AN209" t="s">
        <v>1186</v>
      </c>
      <c r="AO209">
        <v>0</v>
      </c>
      <c r="AP209">
        <v>0</v>
      </c>
      <c r="AQ209" t="s">
        <v>990</v>
      </c>
      <c r="AR209">
        <v>17</v>
      </c>
      <c r="AS209">
        <v>16</v>
      </c>
      <c r="AT209">
        <v>0</v>
      </c>
      <c r="AU209">
        <v>0</v>
      </c>
      <c r="AV209">
        <v>1</v>
      </c>
      <c r="AW209">
        <v>0</v>
      </c>
      <c r="AX209">
        <v>0</v>
      </c>
      <c r="AY209" t="s">
        <v>1433</v>
      </c>
      <c r="AZ209">
        <v>0.50027777777777782</v>
      </c>
      <c r="BA209">
        <v>50</v>
      </c>
      <c r="BB209">
        <v>9.5919444444444437</v>
      </c>
      <c r="BC209">
        <v>8.5</v>
      </c>
      <c r="BD209">
        <v>0</v>
      </c>
      <c r="BS209"/>
    </row>
    <row r="210" spans="1:71" x14ac:dyDescent="0.25">
      <c r="A210" t="s">
        <v>1702</v>
      </c>
      <c r="B210" t="s">
        <v>127</v>
      </c>
      <c r="C210">
        <v>45726</v>
      </c>
      <c r="D210">
        <v>9.0977777777777789</v>
      </c>
      <c r="E210">
        <v>0</v>
      </c>
      <c r="F210">
        <v>0</v>
      </c>
      <c r="G210">
        <v>0</v>
      </c>
      <c r="H210">
        <v>0</v>
      </c>
      <c r="I210" t="s">
        <v>193</v>
      </c>
      <c r="J210" s="73">
        <v>0.20501157407407408</v>
      </c>
      <c r="K210" s="73">
        <v>0.6049768518518519</v>
      </c>
      <c r="L210">
        <v>8.51</v>
      </c>
      <c r="M210" t="s">
        <v>983</v>
      </c>
      <c r="N210" t="s">
        <v>11137</v>
      </c>
      <c r="O210" t="s">
        <v>984</v>
      </c>
      <c r="P210" t="s">
        <v>1172</v>
      </c>
      <c r="Q210" t="s">
        <v>10752</v>
      </c>
      <c r="R210">
        <v>45726.208333333336</v>
      </c>
      <c r="S210">
        <v>45726.205011574071</v>
      </c>
      <c r="T210">
        <v>45726.604166666664</v>
      </c>
      <c r="U210">
        <v>45726.60565972222</v>
      </c>
      <c r="V210" t="s">
        <v>984</v>
      </c>
      <c r="W210" t="s">
        <v>986</v>
      </c>
      <c r="X210">
        <v>9.6199999999999992</v>
      </c>
      <c r="Y210">
        <v>9.5</v>
      </c>
      <c r="Z210">
        <v>158.01</v>
      </c>
      <c r="AA210">
        <v>153.96</v>
      </c>
      <c r="AB210">
        <v>75.349999999999994</v>
      </c>
      <c r="AC210">
        <v>6.23</v>
      </c>
      <c r="AD210">
        <v>0</v>
      </c>
      <c r="AE210" t="s">
        <v>984</v>
      </c>
      <c r="AF210">
        <v>0.50138888888888888</v>
      </c>
      <c r="AG210">
        <v>1</v>
      </c>
      <c r="AH210">
        <v>0.5</v>
      </c>
      <c r="AI210">
        <v>1.22</v>
      </c>
      <c r="AJ210" t="s">
        <v>11138</v>
      </c>
      <c r="AK210" t="s">
        <v>1176</v>
      </c>
      <c r="AL210" t="s">
        <v>1176</v>
      </c>
      <c r="AM210" t="s">
        <v>988</v>
      </c>
      <c r="AN210" t="s">
        <v>1173</v>
      </c>
      <c r="AO210">
        <v>0</v>
      </c>
      <c r="AP210">
        <v>0</v>
      </c>
      <c r="AQ210" t="s">
        <v>990</v>
      </c>
      <c r="AR210">
        <v>34</v>
      </c>
      <c r="AS210">
        <v>34</v>
      </c>
      <c r="AT210">
        <v>0</v>
      </c>
      <c r="AU210">
        <v>0</v>
      </c>
      <c r="AV210">
        <v>0</v>
      </c>
      <c r="AW210">
        <v>0</v>
      </c>
      <c r="AX210">
        <v>0</v>
      </c>
      <c r="AY210" t="s">
        <v>1703</v>
      </c>
      <c r="AZ210">
        <v>0.50138888888888888</v>
      </c>
      <c r="BA210">
        <v>50</v>
      </c>
      <c r="BB210">
        <v>9.5991666666666671</v>
      </c>
      <c r="BC210">
        <v>8.51</v>
      </c>
      <c r="BD210">
        <v>0</v>
      </c>
      <c r="BS210"/>
    </row>
    <row r="211" spans="1:71" x14ac:dyDescent="0.25">
      <c r="A211" t="s">
        <v>1702</v>
      </c>
      <c r="B211" t="s">
        <v>127</v>
      </c>
      <c r="C211">
        <v>45727</v>
      </c>
      <c r="D211">
        <v>7.6099999999999994</v>
      </c>
      <c r="E211">
        <v>0</v>
      </c>
      <c r="F211">
        <v>0</v>
      </c>
      <c r="G211">
        <v>0</v>
      </c>
      <c r="H211">
        <v>0</v>
      </c>
      <c r="I211" t="s">
        <v>193</v>
      </c>
      <c r="J211" s="73">
        <v>0.20515046296296297</v>
      </c>
      <c r="K211" s="73">
        <v>0.52223379629629629</v>
      </c>
      <c r="L211">
        <v>6.67</v>
      </c>
      <c r="M211" t="s">
        <v>983</v>
      </c>
      <c r="N211" t="s">
        <v>11139</v>
      </c>
      <c r="O211" t="s">
        <v>984</v>
      </c>
      <c r="P211" t="s">
        <v>1175</v>
      </c>
      <c r="Q211" t="s">
        <v>10756</v>
      </c>
      <c r="R211">
        <v>45727.208333333336</v>
      </c>
      <c r="S211">
        <v>45727.205150462964</v>
      </c>
      <c r="T211">
        <v>45727.520833333336</v>
      </c>
      <c r="U211">
        <v>45727.522372685184</v>
      </c>
      <c r="V211" t="s">
        <v>984</v>
      </c>
      <c r="W211" t="s">
        <v>986</v>
      </c>
      <c r="X211">
        <v>7.61</v>
      </c>
      <c r="Y211">
        <v>7.5</v>
      </c>
      <c r="Z211">
        <v>117.13</v>
      </c>
      <c r="AA211">
        <v>116.09</v>
      </c>
      <c r="AB211">
        <v>46.84</v>
      </c>
      <c r="AC211">
        <v>4.26</v>
      </c>
      <c r="AD211">
        <v>0</v>
      </c>
      <c r="AE211" t="s">
        <v>984</v>
      </c>
      <c r="AF211">
        <v>0</v>
      </c>
      <c r="AG211">
        <v>0</v>
      </c>
      <c r="AH211">
        <v>0</v>
      </c>
      <c r="AI211">
        <v>0</v>
      </c>
      <c r="AJ211" t="s">
        <v>984</v>
      </c>
      <c r="AK211" t="s">
        <v>1176</v>
      </c>
      <c r="AL211" t="s">
        <v>1176</v>
      </c>
      <c r="AM211" t="s">
        <v>988</v>
      </c>
      <c r="AN211" t="s">
        <v>1173</v>
      </c>
      <c r="AO211">
        <v>0</v>
      </c>
      <c r="AP211">
        <v>0</v>
      </c>
      <c r="AQ211" t="s">
        <v>990</v>
      </c>
      <c r="AR211">
        <v>26</v>
      </c>
      <c r="AS211">
        <v>24</v>
      </c>
      <c r="AT211">
        <v>0</v>
      </c>
      <c r="AU211">
        <v>0</v>
      </c>
      <c r="AV211">
        <v>2</v>
      </c>
      <c r="AW211">
        <v>0</v>
      </c>
      <c r="AX211">
        <v>0</v>
      </c>
      <c r="AY211" t="s">
        <v>1703</v>
      </c>
      <c r="AZ211">
        <v>0</v>
      </c>
      <c r="BA211">
        <v>50</v>
      </c>
      <c r="BB211">
        <v>7.6099999999999994</v>
      </c>
      <c r="BC211">
        <v>6.67</v>
      </c>
      <c r="BD211">
        <v>0</v>
      </c>
      <c r="BS211"/>
    </row>
    <row r="212" spans="1:71" x14ac:dyDescent="0.25">
      <c r="A212" t="s">
        <v>1702</v>
      </c>
      <c r="B212" t="s">
        <v>127</v>
      </c>
      <c r="C212">
        <v>45728</v>
      </c>
      <c r="D212">
        <v>9.0772222222222219</v>
      </c>
      <c r="E212">
        <v>0</v>
      </c>
      <c r="F212">
        <v>0</v>
      </c>
      <c r="G212">
        <v>0</v>
      </c>
      <c r="H212">
        <v>0</v>
      </c>
      <c r="I212" t="s">
        <v>193</v>
      </c>
      <c r="J212" s="73">
        <v>0.20497685185185185</v>
      </c>
      <c r="K212" s="73">
        <v>0.60421296296296301</v>
      </c>
      <c r="L212">
        <v>8.4499999999999993</v>
      </c>
      <c r="M212" t="s">
        <v>983</v>
      </c>
      <c r="N212" t="s">
        <v>11140</v>
      </c>
      <c r="O212" t="s">
        <v>984</v>
      </c>
      <c r="P212" t="s">
        <v>1172</v>
      </c>
      <c r="Q212" t="s">
        <v>10726</v>
      </c>
      <c r="R212">
        <v>45728.208333333336</v>
      </c>
      <c r="S212">
        <v>45728.204976851855</v>
      </c>
      <c r="T212">
        <v>45728.604166666664</v>
      </c>
      <c r="U212">
        <v>45728.605752314812</v>
      </c>
      <c r="V212" t="s">
        <v>984</v>
      </c>
      <c r="W212" t="s">
        <v>986</v>
      </c>
      <c r="X212">
        <v>9.6199999999999992</v>
      </c>
      <c r="Y212">
        <v>9.5</v>
      </c>
      <c r="Z212">
        <v>158.41999999999999</v>
      </c>
      <c r="AA212">
        <v>152.13</v>
      </c>
      <c r="AB212">
        <v>74.260000000000005</v>
      </c>
      <c r="AC212">
        <v>6.31</v>
      </c>
      <c r="AD212">
        <v>0</v>
      </c>
      <c r="AE212" t="s">
        <v>984</v>
      </c>
      <c r="AF212">
        <v>0.50444444444444447</v>
      </c>
      <c r="AG212">
        <v>1</v>
      </c>
      <c r="AH212">
        <v>0.5</v>
      </c>
      <c r="AI212">
        <v>3.23</v>
      </c>
      <c r="AJ212" t="s">
        <v>11141</v>
      </c>
      <c r="AK212" t="s">
        <v>1176</v>
      </c>
      <c r="AL212" t="s">
        <v>1176</v>
      </c>
      <c r="AM212" t="s">
        <v>988</v>
      </c>
      <c r="AN212" t="s">
        <v>1173</v>
      </c>
      <c r="AO212">
        <v>0</v>
      </c>
      <c r="AP212">
        <v>0</v>
      </c>
      <c r="AQ212" t="s">
        <v>990</v>
      </c>
      <c r="AR212">
        <v>31</v>
      </c>
      <c r="AS212">
        <v>29</v>
      </c>
      <c r="AT212">
        <v>0</v>
      </c>
      <c r="AU212">
        <v>0</v>
      </c>
      <c r="AV212">
        <v>2</v>
      </c>
      <c r="AW212">
        <v>0</v>
      </c>
      <c r="AX212">
        <v>0</v>
      </c>
      <c r="AY212" t="s">
        <v>1703</v>
      </c>
      <c r="AZ212">
        <v>0.50444444444444447</v>
      </c>
      <c r="BA212">
        <v>50</v>
      </c>
      <c r="BB212">
        <v>9.581666666666667</v>
      </c>
      <c r="BC212">
        <v>8.4499999999999993</v>
      </c>
      <c r="BD212">
        <v>0</v>
      </c>
      <c r="BS212"/>
    </row>
    <row r="213" spans="1:71" x14ac:dyDescent="0.25">
      <c r="A213" t="s">
        <v>1299</v>
      </c>
      <c r="B213" t="s">
        <v>127</v>
      </c>
      <c r="C213">
        <v>45728</v>
      </c>
      <c r="D213">
        <v>8.8844444444444441</v>
      </c>
      <c r="E213">
        <v>0</v>
      </c>
      <c r="F213">
        <v>1.1574074074074073E-5</v>
      </c>
      <c r="G213">
        <v>0</v>
      </c>
      <c r="H213">
        <v>0</v>
      </c>
      <c r="I213" t="s">
        <v>153</v>
      </c>
      <c r="J213" s="73">
        <v>0.20498842592592592</v>
      </c>
      <c r="K213" s="73">
        <v>0.60415509259259259</v>
      </c>
      <c r="L213">
        <v>8.4600000000000009</v>
      </c>
      <c r="M213" t="s">
        <v>983</v>
      </c>
      <c r="N213" t="s">
        <v>11142</v>
      </c>
      <c r="O213" t="s">
        <v>984</v>
      </c>
      <c r="P213" t="s">
        <v>1282</v>
      </c>
      <c r="Q213" t="s">
        <v>10726</v>
      </c>
      <c r="R213">
        <v>45728.208333333336</v>
      </c>
      <c r="S213">
        <v>45728.204988425925</v>
      </c>
      <c r="T213">
        <v>45728.604166666664</v>
      </c>
      <c r="U213">
        <v>45728.604212962964</v>
      </c>
      <c r="V213" t="s">
        <v>984</v>
      </c>
      <c r="W213" t="s">
        <v>986</v>
      </c>
      <c r="X213">
        <v>9.58</v>
      </c>
      <c r="Y213">
        <v>9.5</v>
      </c>
      <c r="Z213">
        <v>103.74</v>
      </c>
      <c r="AA213">
        <v>99.82</v>
      </c>
      <c r="AB213">
        <v>50.02</v>
      </c>
      <c r="AC213">
        <v>6.35</v>
      </c>
      <c r="AD213">
        <v>10.95</v>
      </c>
      <c r="AE213" t="s">
        <v>984</v>
      </c>
      <c r="AF213">
        <v>0.5130555555555556</v>
      </c>
      <c r="AG213">
        <v>1</v>
      </c>
      <c r="AH213">
        <v>0.5</v>
      </c>
      <c r="AI213">
        <v>1.51</v>
      </c>
      <c r="AJ213" t="s">
        <v>11143</v>
      </c>
      <c r="AK213" t="s">
        <v>1098</v>
      </c>
      <c r="AL213" t="s">
        <v>1098</v>
      </c>
      <c r="AM213" t="s">
        <v>988</v>
      </c>
      <c r="AN213" t="s">
        <v>1221</v>
      </c>
      <c r="AO213">
        <v>0</v>
      </c>
      <c r="AP213">
        <v>0</v>
      </c>
      <c r="AQ213" t="s">
        <v>990</v>
      </c>
      <c r="AR213">
        <v>29</v>
      </c>
      <c r="AS213">
        <v>23</v>
      </c>
      <c r="AT213">
        <v>0</v>
      </c>
      <c r="AU213">
        <v>0</v>
      </c>
      <c r="AV213">
        <v>6</v>
      </c>
      <c r="AW213">
        <v>0</v>
      </c>
      <c r="AX213">
        <v>0</v>
      </c>
      <c r="AY213" t="s">
        <v>1300</v>
      </c>
      <c r="AZ213">
        <v>0.69555555555555559</v>
      </c>
      <c r="BA213">
        <v>50</v>
      </c>
      <c r="BB213">
        <v>9.58</v>
      </c>
      <c r="BC213">
        <v>8.4600000000000009</v>
      </c>
      <c r="BD213">
        <v>0</v>
      </c>
      <c r="BS213"/>
    </row>
    <row r="214" spans="1:71" x14ac:dyDescent="0.25">
      <c r="A214" t="s">
        <v>1299</v>
      </c>
      <c r="B214" t="s">
        <v>127</v>
      </c>
      <c r="C214">
        <v>45729</v>
      </c>
      <c r="D214">
        <v>9.0480555555555551</v>
      </c>
      <c r="E214">
        <v>0</v>
      </c>
      <c r="F214">
        <v>0</v>
      </c>
      <c r="G214">
        <v>0</v>
      </c>
      <c r="H214">
        <v>0</v>
      </c>
      <c r="I214" t="s">
        <v>153</v>
      </c>
      <c r="J214" s="73">
        <v>0.20584490740740741</v>
      </c>
      <c r="K214" s="73">
        <v>0.60449074074074072</v>
      </c>
      <c r="L214">
        <v>8.2899999999999991</v>
      </c>
      <c r="M214" t="s">
        <v>983</v>
      </c>
      <c r="N214" t="s">
        <v>11144</v>
      </c>
      <c r="O214" t="s">
        <v>984</v>
      </c>
      <c r="P214" t="s">
        <v>1282</v>
      </c>
      <c r="Q214" t="s">
        <v>10761</v>
      </c>
      <c r="R214">
        <v>45729.208333333336</v>
      </c>
      <c r="S214">
        <v>45729.20584490741</v>
      </c>
      <c r="T214">
        <v>45729.604166666664</v>
      </c>
      <c r="U214">
        <v>45729.604548611111</v>
      </c>
      <c r="V214" t="s">
        <v>984</v>
      </c>
      <c r="W214" t="s">
        <v>986</v>
      </c>
      <c r="X214">
        <v>9.57</v>
      </c>
      <c r="Y214">
        <v>9.5</v>
      </c>
      <c r="Z214">
        <v>109.97</v>
      </c>
      <c r="AA214">
        <v>101.86</v>
      </c>
      <c r="AB214">
        <v>57.63</v>
      </c>
      <c r="AC214">
        <v>5.98</v>
      </c>
      <c r="AD214">
        <v>0</v>
      </c>
      <c r="AE214" t="s">
        <v>984</v>
      </c>
      <c r="AF214">
        <v>0.51944444444444449</v>
      </c>
      <c r="AG214">
        <v>1</v>
      </c>
      <c r="AH214">
        <v>0.5</v>
      </c>
      <c r="AI214">
        <v>1.83</v>
      </c>
      <c r="AJ214" t="s">
        <v>11145</v>
      </c>
      <c r="AK214" t="s">
        <v>1098</v>
      </c>
      <c r="AL214" t="s">
        <v>1098</v>
      </c>
      <c r="AM214" t="s">
        <v>988</v>
      </c>
      <c r="AN214" t="s">
        <v>1221</v>
      </c>
      <c r="AO214">
        <v>0</v>
      </c>
      <c r="AP214">
        <v>0</v>
      </c>
      <c r="AQ214" t="s">
        <v>990</v>
      </c>
      <c r="AR214">
        <v>23</v>
      </c>
      <c r="AS214">
        <v>19</v>
      </c>
      <c r="AT214">
        <v>0</v>
      </c>
      <c r="AU214">
        <v>0</v>
      </c>
      <c r="AV214">
        <v>4</v>
      </c>
      <c r="AW214">
        <v>0</v>
      </c>
      <c r="AX214">
        <v>0</v>
      </c>
      <c r="AY214" t="s">
        <v>1300</v>
      </c>
      <c r="AZ214">
        <v>0.51944444444444449</v>
      </c>
      <c r="BA214">
        <v>50</v>
      </c>
      <c r="BB214">
        <v>9.567499999999999</v>
      </c>
      <c r="BC214">
        <v>8.2899999999999991</v>
      </c>
      <c r="BD214">
        <v>0</v>
      </c>
      <c r="BS214"/>
    </row>
    <row r="215" spans="1:71" x14ac:dyDescent="0.25">
      <c r="A215" t="s">
        <v>1299</v>
      </c>
      <c r="B215" t="s">
        <v>127</v>
      </c>
      <c r="C215">
        <v>45732</v>
      </c>
      <c r="D215">
        <v>9.0905555555555555</v>
      </c>
      <c r="E215">
        <v>0</v>
      </c>
      <c r="F215">
        <v>0</v>
      </c>
      <c r="G215">
        <v>0</v>
      </c>
      <c r="H215">
        <v>0</v>
      </c>
      <c r="I215" t="s">
        <v>153</v>
      </c>
      <c r="J215" s="73">
        <v>0.20506944444444444</v>
      </c>
      <c r="K215" s="73">
        <v>0.60467592592592589</v>
      </c>
      <c r="L215">
        <v>7.79</v>
      </c>
      <c r="M215" t="s">
        <v>983</v>
      </c>
      <c r="N215" t="s">
        <v>11146</v>
      </c>
      <c r="O215" t="s">
        <v>984</v>
      </c>
      <c r="P215" t="s">
        <v>1282</v>
      </c>
      <c r="Q215" t="s">
        <v>1717</v>
      </c>
      <c r="R215">
        <v>45732.208333333336</v>
      </c>
      <c r="S215">
        <v>45732.205069444448</v>
      </c>
      <c r="T215">
        <v>45732.604166666664</v>
      </c>
      <c r="U215">
        <v>45732.604687500003</v>
      </c>
      <c r="V215" t="s">
        <v>984</v>
      </c>
      <c r="W215" t="s">
        <v>986</v>
      </c>
      <c r="X215">
        <v>9.59</v>
      </c>
      <c r="Y215">
        <v>9.5</v>
      </c>
      <c r="Z215">
        <v>103.9</v>
      </c>
      <c r="AA215">
        <v>99.49</v>
      </c>
      <c r="AB215">
        <v>54.52</v>
      </c>
      <c r="AC215">
        <v>7.06</v>
      </c>
      <c r="AD215">
        <v>0</v>
      </c>
      <c r="AE215" t="s">
        <v>984</v>
      </c>
      <c r="AF215">
        <v>0.5</v>
      </c>
      <c r="AG215">
        <v>1</v>
      </c>
      <c r="AH215">
        <v>0.5</v>
      </c>
      <c r="AI215">
        <v>0.33</v>
      </c>
      <c r="AJ215" t="s">
        <v>11147</v>
      </c>
      <c r="AK215" t="s">
        <v>1098</v>
      </c>
      <c r="AL215" t="s">
        <v>1098</v>
      </c>
      <c r="AM215" t="s">
        <v>988</v>
      </c>
      <c r="AN215" t="s">
        <v>1221</v>
      </c>
      <c r="AO215">
        <v>0</v>
      </c>
      <c r="AP215">
        <v>0</v>
      </c>
      <c r="AQ215" t="s">
        <v>990</v>
      </c>
      <c r="AR215">
        <v>18</v>
      </c>
      <c r="AS215">
        <v>18</v>
      </c>
      <c r="AT215">
        <v>0</v>
      </c>
      <c r="AU215">
        <v>0</v>
      </c>
      <c r="AV215">
        <v>0</v>
      </c>
      <c r="AW215">
        <v>0</v>
      </c>
      <c r="AX215">
        <v>0</v>
      </c>
      <c r="AY215" t="s">
        <v>1300</v>
      </c>
      <c r="AZ215">
        <v>0.5</v>
      </c>
      <c r="BA215">
        <v>50</v>
      </c>
      <c r="BB215">
        <v>9.5905555555555555</v>
      </c>
      <c r="BC215">
        <v>7.79</v>
      </c>
      <c r="BD215">
        <v>0</v>
      </c>
      <c r="BS215"/>
    </row>
    <row r="216" spans="1:71" x14ac:dyDescent="0.25">
      <c r="A216" t="s">
        <v>1171</v>
      </c>
      <c r="B216" t="s">
        <v>128</v>
      </c>
      <c r="C216">
        <v>45734</v>
      </c>
      <c r="D216">
        <v>9.1080555555555556</v>
      </c>
      <c r="E216">
        <v>0</v>
      </c>
      <c r="F216">
        <v>0</v>
      </c>
      <c r="G216">
        <v>0</v>
      </c>
      <c r="H216">
        <v>0</v>
      </c>
      <c r="I216" t="s">
        <v>193</v>
      </c>
      <c r="J216" s="73">
        <v>0.2049074074074074</v>
      </c>
      <c r="K216" s="73">
        <v>0.6058796296296296</v>
      </c>
      <c r="L216">
        <v>8.48</v>
      </c>
      <c r="M216" t="s">
        <v>983</v>
      </c>
      <c r="N216" t="s">
        <v>11148</v>
      </c>
      <c r="O216" t="s">
        <v>984</v>
      </c>
      <c r="P216" t="s">
        <v>1172</v>
      </c>
      <c r="Q216" t="s">
        <v>11149</v>
      </c>
      <c r="R216">
        <v>45734.208333333336</v>
      </c>
      <c r="S216">
        <v>45734.204907407409</v>
      </c>
      <c r="T216">
        <v>45734.604166666664</v>
      </c>
      <c r="U216">
        <v>45734.605891203704</v>
      </c>
      <c r="V216" t="s">
        <v>984</v>
      </c>
      <c r="W216" t="s">
        <v>986</v>
      </c>
      <c r="X216">
        <v>9.6199999999999992</v>
      </c>
      <c r="Y216">
        <v>9.5</v>
      </c>
      <c r="Z216">
        <v>208.56</v>
      </c>
      <c r="AA216">
        <v>203.7</v>
      </c>
      <c r="AB216">
        <v>95.22</v>
      </c>
      <c r="AC216">
        <v>5.92</v>
      </c>
      <c r="AD216">
        <v>0</v>
      </c>
      <c r="AE216" t="s">
        <v>984</v>
      </c>
      <c r="AF216">
        <v>0.51527777777777772</v>
      </c>
      <c r="AG216">
        <v>1</v>
      </c>
      <c r="AH216">
        <v>0.5</v>
      </c>
      <c r="AI216">
        <v>1.18</v>
      </c>
      <c r="AJ216" t="s">
        <v>11150</v>
      </c>
      <c r="AK216" t="s">
        <v>1176</v>
      </c>
      <c r="AL216" t="s">
        <v>1176</v>
      </c>
      <c r="AM216" t="s">
        <v>988</v>
      </c>
      <c r="AN216" t="s">
        <v>1173</v>
      </c>
      <c r="AO216">
        <v>0</v>
      </c>
      <c r="AP216">
        <v>0</v>
      </c>
      <c r="AQ216" t="s">
        <v>990</v>
      </c>
      <c r="AR216">
        <v>31</v>
      </c>
      <c r="AS216">
        <v>31</v>
      </c>
      <c r="AT216">
        <v>0</v>
      </c>
      <c r="AU216">
        <v>0</v>
      </c>
      <c r="AV216">
        <v>0</v>
      </c>
      <c r="AW216">
        <v>0</v>
      </c>
      <c r="AX216">
        <v>0</v>
      </c>
      <c r="AY216" t="s">
        <v>1174</v>
      </c>
      <c r="AZ216">
        <v>0.51527777777777772</v>
      </c>
      <c r="BA216">
        <v>50</v>
      </c>
      <c r="BB216">
        <v>9.6233333333333331</v>
      </c>
      <c r="BC216">
        <v>8.48</v>
      </c>
      <c r="BD216">
        <v>0</v>
      </c>
      <c r="BS216"/>
    </row>
    <row r="217" spans="1:71" x14ac:dyDescent="0.25">
      <c r="A217" t="s">
        <v>1171</v>
      </c>
      <c r="B217" t="s">
        <v>128</v>
      </c>
      <c r="C217">
        <v>45735</v>
      </c>
      <c r="D217">
        <v>7.6119444444444442</v>
      </c>
      <c r="E217">
        <v>0</v>
      </c>
      <c r="F217">
        <v>0</v>
      </c>
      <c r="G217">
        <v>0</v>
      </c>
      <c r="H217">
        <v>0</v>
      </c>
      <c r="I217" t="s">
        <v>193</v>
      </c>
      <c r="J217" s="73">
        <v>0.2056712962962963</v>
      </c>
      <c r="K217" s="73">
        <v>0.5228356481481482</v>
      </c>
      <c r="L217">
        <v>6.69</v>
      </c>
      <c r="M217" t="s">
        <v>983</v>
      </c>
      <c r="N217" t="s">
        <v>11151</v>
      </c>
      <c r="O217" t="s">
        <v>984</v>
      </c>
      <c r="P217" t="s">
        <v>1175</v>
      </c>
      <c r="Q217" t="s">
        <v>11152</v>
      </c>
      <c r="R217">
        <v>45735.208333333336</v>
      </c>
      <c r="S217">
        <v>45735.205671296295</v>
      </c>
      <c r="T217">
        <v>45735.520833333336</v>
      </c>
      <c r="U217">
        <v>45735.522928240738</v>
      </c>
      <c r="V217" t="s">
        <v>984</v>
      </c>
      <c r="W217" t="s">
        <v>986</v>
      </c>
      <c r="X217">
        <v>7.61</v>
      </c>
      <c r="Y217">
        <v>7.5</v>
      </c>
      <c r="Z217">
        <v>119.26</v>
      </c>
      <c r="AA217">
        <v>117.85</v>
      </c>
      <c r="AB217">
        <v>43.14</v>
      </c>
      <c r="AC217">
        <v>3.96</v>
      </c>
      <c r="AD217">
        <v>0</v>
      </c>
      <c r="AE217" t="s">
        <v>984</v>
      </c>
      <c r="AF217">
        <v>0</v>
      </c>
      <c r="AG217">
        <v>0</v>
      </c>
      <c r="AH217">
        <v>0</v>
      </c>
      <c r="AI217">
        <v>0</v>
      </c>
      <c r="AJ217" t="s">
        <v>984</v>
      </c>
      <c r="AK217" t="s">
        <v>1068</v>
      </c>
      <c r="AL217" t="s">
        <v>1068</v>
      </c>
      <c r="AM217" t="s">
        <v>988</v>
      </c>
      <c r="AN217" t="s">
        <v>1173</v>
      </c>
      <c r="AO217">
        <v>0</v>
      </c>
      <c r="AP217">
        <v>0</v>
      </c>
      <c r="AQ217" t="s">
        <v>990</v>
      </c>
      <c r="AR217">
        <v>33</v>
      </c>
      <c r="AS217">
        <v>32</v>
      </c>
      <c r="AT217">
        <v>0</v>
      </c>
      <c r="AU217">
        <v>0</v>
      </c>
      <c r="AV217">
        <v>1</v>
      </c>
      <c r="AW217">
        <v>0</v>
      </c>
      <c r="AX217">
        <v>0</v>
      </c>
      <c r="AY217" t="s">
        <v>1174</v>
      </c>
      <c r="AZ217">
        <v>0</v>
      </c>
      <c r="BA217">
        <v>50</v>
      </c>
      <c r="BB217">
        <v>7.6119444444444442</v>
      </c>
      <c r="BC217">
        <v>6.69</v>
      </c>
      <c r="BD217">
        <v>0</v>
      </c>
      <c r="BS217"/>
    </row>
    <row r="218" spans="1:71" x14ac:dyDescent="0.25">
      <c r="A218" t="s">
        <v>1171</v>
      </c>
      <c r="B218" t="s">
        <v>128</v>
      </c>
      <c r="C218">
        <v>45736</v>
      </c>
      <c r="D218">
        <v>7.6194444444444445</v>
      </c>
      <c r="E218">
        <v>0</v>
      </c>
      <c r="F218">
        <v>0</v>
      </c>
      <c r="G218">
        <v>0</v>
      </c>
      <c r="H218">
        <v>0</v>
      </c>
      <c r="I218" t="s">
        <v>193</v>
      </c>
      <c r="J218" s="73">
        <v>0.20495370370370369</v>
      </c>
      <c r="K218" s="73">
        <v>0.52243055555555551</v>
      </c>
      <c r="L218">
        <v>6.77</v>
      </c>
      <c r="M218" t="s">
        <v>983</v>
      </c>
      <c r="N218" t="s">
        <v>11153</v>
      </c>
      <c r="O218" t="s">
        <v>984</v>
      </c>
      <c r="P218" t="s">
        <v>1172</v>
      </c>
      <c r="Q218" t="s">
        <v>11154</v>
      </c>
      <c r="R218">
        <v>45736.208333333336</v>
      </c>
      <c r="S218">
        <v>45736.204965277779</v>
      </c>
      <c r="T218">
        <v>45736.520833333336</v>
      </c>
      <c r="U218">
        <v>45736.522430555553</v>
      </c>
      <c r="V218" t="s">
        <v>984</v>
      </c>
      <c r="W218" t="s">
        <v>986</v>
      </c>
      <c r="X218">
        <v>7.62</v>
      </c>
      <c r="Y218">
        <v>7.5</v>
      </c>
      <c r="Z218">
        <v>134.63</v>
      </c>
      <c r="AA218">
        <v>133.04</v>
      </c>
      <c r="AB218">
        <v>55.83</v>
      </c>
      <c r="AC218">
        <v>3.98</v>
      </c>
      <c r="AD218">
        <v>0</v>
      </c>
      <c r="AE218" t="s">
        <v>984</v>
      </c>
      <c r="AF218">
        <v>0</v>
      </c>
      <c r="AG218">
        <v>0</v>
      </c>
      <c r="AH218">
        <v>0</v>
      </c>
      <c r="AI218">
        <v>0</v>
      </c>
      <c r="AJ218" t="s">
        <v>984</v>
      </c>
      <c r="AK218" t="s">
        <v>1068</v>
      </c>
      <c r="AL218" t="s">
        <v>1068</v>
      </c>
      <c r="AM218" t="s">
        <v>988</v>
      </c>
      <c r="AN218" t="s">
        <v>1173</v>
      </c>
      <c r="AO218">
        <v>0</v>
      </c>
      <c r="AP218">
        <v>0</v>
      </c>
      <c r="AQ218" t="s">
        <v>990</v>
      </c>
      <c r="AR218">
        <v>33</v>
      </c>
      <c r="AS218">
        <v>31</v>
      </c>
      <c r="AT218">
        <v>0</v>
      </c>
      <c r="AU218">
        <v>0</v>
      </c>
      <c r="AV218">
        <v>2</v>
      </c>
      <c r="AW218">
        <v>0</v>
      </c>
      <c r="AX218">
        <v>0</v>
      </c>
      <c r="AY218" t="s">
        <v>1174</v>
      </c>
      <c r="AZ218">
        <v>0</v>
      </c>
      <c r="BA218">
        <v>50</v>
      </c>
      <c r="BB218">
        <v>7.6194444444444445</v>
      </c>
      <c r="BC218">
        <v>6.77</v>
      </c>
      <c r="BD218">
        <v>0</v>
      </c>
      <c r="BS218"/>
    </row>
    <row r="219" spans="1:71" x14ac:dyDescent="0.25">
      <c r="A219" t="s">
        <v>1177</v>
      </c>
      <c r="B219" t="s">
        <v>128</v>
      </c>
      <c r="C219">
        <v>45733</v>
      </c>
      <c r="D219">
        <v>9.0524999999999984</v>
      </c>
      <c r="E219">
        <v>0</v>
      </c>
      <c r="F219">
        <v>0</v>
      </c>
      <c r="G219">
        <v>0</v>
      </c>
      <c r="H219">
        <v>0</v>
      </c>
      <c r="I219" t="s">
        <v>197</v>
      </c>
      <c r="J219" s="73">
        <v>0.60204861111111108</v>
      </c>
      <c r="K219" s="73">
        <v>7.407407407407407E-4</v>
      </c>
      <c r="L219">
        <v>8.24</v>
      </c>
      <c r="M219" t="s">
        <v>983</v>
      </c>
      <c r="N219" t="s">
        <v>11155</v>
      </c>
      <c r="O219" t="s">
        <v>984</v>
      </c>
      <c r="P219" t="s">
        <v>1136</v>
      </c>
      <c r="Q219" t="s">
        <v>11156</v>
      </c>
      <c r="R219">
        <v>45733.604166666664</v>
      </c>
      <c r="S219">
        <v>45733.602048611108</v>
      </c>
      <c r="T219">
        <v>45733.999305555553</v>
      </c>
      <c r="U219">
        <v>45734.000810185185</v>
      </c>
      <c r="V219" t="s">
        <v>984</v>
      </c>
      <c r="W219" t="s">
        <v>986</v>
      </c>
      <c r="X219">
        <v>9.57</v>
      </c>
      <c r="Y219">
        <v>9.48</v>
      </c>
      <c r="Z219">
        <v>141.07</v>
      </c>
      <c r="AA219">
        <v>136.96</v>
      </c>
      <c r="AB219">
        <v>76.5</v>
      </c>
      <c r="AC219">
        <v>6.7</v>
      </c>
      <c r="AD219">
        <v>0</v>
      </c>
      <c r="AE219" t="s">
        <v>984</v>
      </c>
      <c r="AF219">
        <v>0.51611111111111108</v>
      </c>
      <c r="AG219">
        <v>1</v>
      </c>
      <c r="AH219">
        <v>0.5</v>
      </c>
      <c r="AI219">
        <v>0.6</v>
      </c>
      <c r="AJ219" t="s">
        <v>11157</v>
      </c>
      <c r="AK219" t="s">
        <v>1182</v>
      </c>
      <c r="AL219" t="s">
        <v>1182</v>
      </c>
      <c r="AM219" t="s">
        <v>988</v>
      </c>
      <c r="AN219" t="s">
        <v>1178</v>
      </c>
      <c r="AO219">
        <v>0</v>
      </c>
      <c r="AP219">
        <v>0</v>
      </c>
      <c r="AQ219" t="s">
        <v>990</v>
      </c>
      <c r="AR219">
        <v>29</v>
      </c>
      <c r="AS219">
        <v>26</v>
      </c>
      <c r="AT219">
        <v>0</v>
      </c>
      <c r="AU219">
        <v>0</v>
      </c>
      <c r="AV219">
        <v>3</v>
      </c>
      <c r="AW219">
        <v>0</v>
      </c>
      <c r="AX219">
        <v>0</v>
      </c>
      <c r="AY219" t="s">
        <v>1179</v>
      </c>
      <c r="AZ219">
        <v>0.51611111111111108</v>
      </c>
      <c r="BA219">
        <v>50</v>
      </c>
      <c r="BB219">
        <v>9.5686111111111103</v>
      </c>
      <c r="BC219">
        <v>8.24</v>
      </c>
      <c r="BD219">
        <v>0</v>
      </c>
      <c r="BS219"/>
    </row>
    <row r="220" spans="1:71" x14ac:dyDescent="0.25">
      <c r="A220" t="s">
        <v>1177</v>
      </c>
      <c r="B220" t="s">
        <v>128</v>
      </c>
      <c r="C220">
        <v>45734</v>
      </c>
      <c r="D220">
        <v>8.9280555555555559</v>
      </c>
      <c r="E220">
        <v>0</v>
      </c>
      <c r="F220">
        <v>0</v>
      </c>
      <c r="G220">
        <v>0</v>
      </c>
      <c r="H220">
        <v>0</v>
      </c>
      <c r="I220" t="s">
        <v>197</v>
      </c>
      <c r="J220" s="73">
        <v>0.60089120370370375</v>
      </c>
      <c r="K220" s="73">
        <v>6.9444444444444447E-4</v>
      </c>
      <c r="L220">
        <v>8.69</v>
      </c>
      <c r="M220" t="s">
        <v>983</v>
      </c>
      <c r="N220" t="s">
        <v>11158</v>
      </c>
      <c r="O220" t="s">
        <v>984</v>
      </c>
      <c r="P220" t="s">
        <v>992</v>
      </c>
      <c r="Q220" t="s">
        <v>11159</v>
      </c>
      <c r="R220">
        <v>45734.604166666664</v>
      </c>
      <c r="S220">
        <v>45734.600891203707</v>
      </c>
      <c r="T220">
        <v>45734.999305555553</v>
      </c>
      <c r="U220">
        <v>45735.000740740739</v>
      </c>
      <c r="V220" t="s">
        <v>984</v>
      </c>
      <c r="W220" t="s">
        <v>986</v>
      </c>
      <c r="X220">
        <v>9.6</v>
      </c>
      <c r="Y220">
        <v>9.48</v>
      </c>
      <c r="Z220">
        <v>163.26</v>
      </c>
      <c r="AA220">
        <v>154.72</v>
      </c>
      <c r="AB220">
        <v>83.45</v>
      </c>
      <c r="AC220">
        <v>6.32</v>
      </c>
      <c r="AD220">
        <v>10</v>
      </c>
      <c r="AE220" t="s">
        <v>984</v>
      </c>
      <c r="AF220">
        <v>0.50055555555555553</v>
      </c>
      <c r="AG220">
        <v>1</v>
      </c>
      <c r="AH220">
        <v>0.5</v>
      </c>
      <c r="AI220">
        <v>0.13</v>
      </c>
      <c r="AJ220" t="s">
        <v>11160</v>
      </c>
      <c r="AK220" t="s">
        <v>1182</v>
      </c>
      <c r="AL220" t="s">
        <v>1182</v>
      </c>
      <c r="AM220" t="s">
        <v>988</v>
      </c>
      <c r="AN220" t="s">
        <v>1180</v>
      </c>
      <c r="AO220">
        <v>0</v>
      </c>
      <c r="AP220">
        <v>0</v>
      </c>
      <c r="AQ220" t="s">
        <v>990</v>
      </c>
      <c r="AR220">
        <v>29</v>
      </c>
      <c r="AS220">
        <v>28</v>
      </c>
      <c r="AT220">
        <v>0</v>
      </c>
      <c r="AU220">
        <v>0</v>
      </c>
      <c r="AV220">
        <v>1</v>
      </c>
      <c r="AW220">
        <v>0</v>
      </c>
      <c r="AX220">
        <v>0</v>
      </c>
      <c r="AY220" t="s">
        <v>1179</v>
      </c>
      <c r="AZ220">
        <v>0.66722222222222216</v>
      </c>
      <c r="BA220">
        <v>50</v>
      </c>
      <c r="BB220">
        <v>9.5952777777777776</v>
      </c>
      <c r="BC220">
        <v>8.69</v>
      </c>
      <c r="BD220">
        <v>0</v>
      </c>
      <c r="BS220"/>
    </row>
    <row r="221" spans="1:71" x14ac:dyDescent="0.25">
      <c r="A221" t="s">
        <v>1177</v>
      </c>
      <c r="B221" t="s">
        <v>128</v>
      </c>
      <c r="C221">
        <v>45735</v>
      </c>
      <c r="D221">
        <v>9.0888888888888886</v>
      </c>
      <c r="E221">
        <v>0</v>
      </c>
      <c r="F221">
        <v>0</v>
      </c>
      <c r="G221">
        <v>0</v>
      </c>
      <c r="H221">
        <v>0</v>
      </c>
      <c r="I221" t="s">
        <v>197</v>
      </c>
      <c r="J221" s="73">
        <v>0.60121527777777772</v>
      </c>
      <c r="K221" s="73">
        <v>7.6388888888888893E-4</v>
      </c>
      <c r="L221">
        <v>8.5500000000000007</v>
      </c>
      <c r="M221" t="s">
        <v>983</v>
      </c>
      <c r="N221" t="s">
        <v>11161</v>
      </c>
      <c r="O221" t="s">
        <v>984</v>
      </c>
      <c r="P221" t="s">
        <v>1136</v>
      </c>
      <c r="Q221" t="s">
        <v>8632</v>
      </c>
      <c r="R221">
        <v>45735.604166666664</v>
      </c>
      <c r="S221">
        <v>45735.601215277777</v>
      </c>
      <c r="T221">
        <v>45735.999305555553</v>
      </c>
      <c r="U221">
        <v>45736.000775462962</v>
      </c>
      <c r="V221" t="s">
        <v>984</v>
      </c>
      <c r="W221" t="s">
        <v>986</v>
      </c>
      <c r="X221">
        <v>9.59</v>
      </c>
      <c r="Y221">
        <v>9.48</v>
      </c>
      <c r="Z221">
        <v>145.08000000000001</v>
      </c>
      <c r="AA221">
        <v>141.38999999999999</v>
      </c>
      <c r="AB221">
        <v>78.400000000000006</v>
      </c>
      <c r="AC221">
        <v>6.67</v>
      </c>
      <c r="AD221">
        <v>0</v>
      </c>
      <c r="AE221" t="s">
        <v>984</v>
      </c>
      <c r="AF221">
        <v>0.50027777777777782</v>
      </c>
      <c r="AG221">
        <v>1</v>
      </c>
      <c r="AH221">
        <v>0.5</v>
      </c>
      <c r="AI221">
        <v>1.58</v>
      </c>
      <c r="AJ221" t="s">
        <v>11162</v>
      </c>
      <c r="AK221" t="s">
        <v>1181</v>
      </c>
      <c r="AL221" t="s">
        <v>1181</v>
      </c>
      <c r="AM221" t="s">
        <v>988</v>
      </c>
      <c r="AN221" t="s">
        <v>1178</v>
      </c>
      <c r="AO221">
        <v>0</v>
      </c>
      <c r="AP221">
        <v>0</v>
      </c>
      <c r="AQ221" t="s">
        <v>990</v>
      </c>
      <c r="AR221">
        <v>33</v>
      </c>
      <c r="AS221">
        <v>29</v>
      </c>
      <c r="AT221">
        <v>0</v>
      </c>
      <c r="AU221">
        <v>0</v>
      </c>
      <c r="AV221">
        <v>4</v>
      </c>
      <c r="AW221">
        <v>0</v>
      </c>
      <c r="AX221">
        <v>0</v>
      </c>
      <c r="AY221" t="s">
        <v>1179</v>
      </c>
      <c r="AZ221">
        <v>0.50027777777777782</v>
      </c>
      <c r="BA221">
        <v>50</v>
      </c>
      <c r="BB221">
        <v>9.5891666666666655</v>
      </c>
      <c r="BC221">
        <v>8.5500000000000007</v>
      </c>
      <c r="BD221">
        <v>0</v>
      </c>
      <c r="BS221"/>
    </row>
    <row r="222" spans="1:71" x14ac:dyDescent="0.25">
      <c r="A222" t="s">
        <v>1177</v>
      </c>
      <c r="B222" t="s">
        <v>128</v>
      </c>
      <c r="C222">
        <v>45736</v>
      </c>
      <c r="D222">
        <v>9.0555555555555536</v>
      </c>
      <c r="E222">
        <v>0</v>
      </c>
      <c r="F222">
        <v>0</v>
      </c>
      <c r="G222">
        <v>0</v>
      </c>
      <c r="H222">
        <v>0</v>
      </c>
      <c r="I222" t="s">
        <v>197</v>
      </c>
      <c r="J222" s="73">
        <v>0.60259259259259257</v>
      </c>
      <c r="K222" s="73">
        <v>7.5231481481481482E-4</v>
      </c>
      <c r="L222">
        <v>8.34</v>
      </c>
      <c r="M222" t="s">
        <v>983</v>
      </c>
      <c r="N222" t="s">
        <v>11163</v>
      </c>
      <c r="O222" t="s">
        <v>984</v>
      </c>
      <c r="P222" t="s">
        <v>1115</v>
      </c>
      <c r="Q222" t="s">
        <v>11164</v>
      </c>
      <c r="R222">
        <v>45736.604166666664</v>
      </c>
      <c r="S222">
        <v>45736.600914351853</v>
      </c>
      <c r="T222">
        <v>45736.999305555553</v>
      </c>
      <c r="U222">
        <v>45737.000763888886</v>
      </c>
      <c r="V222" t="s">
        <v>984</v>
      </c>
      <c r="W222" t="s">
        <v>986</v>
      </c>
      <c r="X222">
        <v>9.6</v>
      </c>
      <c r="Y222">
        <v>9.48</v>
      </c>
      <c r="Z222">
        <v>164.55</v>
      </c>
      <c r="AA222">
        <v>162.86000000000001</v>
      </c>
      <c r="AB222">
        <v>55.03</v>
      </c>
      <c r="AC222">
        <v>4.91</v>
      </c>
      <c r="AD222">
        <v>0</v>
      </c>
      <c r="AE222" t="s">
        <v>984</v>
      </c>
      <c r="AF222">
        <v>0.50027777777777782</v>
      </c>
      <c r="AG222">
        <v>1</v>
      </c>
      <c r="AH222">
        <v>0.5</v>
      </c>
      <c r="AI222">
        <v>2.21</v>
      </c>
      <c r="AJ222" t="s">
        <v>11165</v>
      </c>
      <c r="AK222" t="s">
        <v>1091</v>
      </c>
      <c r="AL222" t="s">
        <v>1091</v>
      </c>
      <c r="AM222" t="s">
        <v>988</v>
      </c>
      <c r="AN222" t="s">
        <v>1193</v>
      </c>
      <c r="AO222">
        <v>0</v>
      </c>
      <c r="AP222">
        <v>0</v>
      </c>
      <c r="AQ222" t="s">
        <v>990</v>
      </c>
      <c r="AR222">
        <v>25</v>
      </c>
      <c r="AS222">
        <v>24</v>
      </c>
      <c r="AT222">
        <v>0</v>
      </c>
      <c r="AU222">
        <v>0</v>
      </c>
      <c r="AV222">
        <v>1</v>
      </c>
      <c r="AW222">
        <v>0</v>
      </c>
      <c r="AX222">
        <v>0</v>
      </c>
      <c r="AY222" t="s">
        <v>1179</v>
      </c>
      <c r="AZ222">
        <v>0.50027777777777782</v>
      </c>
      <c r="BA222">
        <v>50</v>
      </c>
      <c r="BB222">
        <v>9.5558333333333323</v>
      </c>
      <c r="BC222">
        <v>8.34</v>
      </c>
      <c r="BD222">
        <v>0</v>
      </c>
      <c r="BS222"/>
    </row>
    <row r="223" spans="1:71" x14ac:dyDescent="0.25">
      <c r="A223" t="s">
        <v>1177</v>
      </c>
      <c r="B223" t="s">
        <v>128</v>
      </c>
      <c r="C223">
        <v>45737</v>
      </c>
      <c r="D223">
        <v>9.067499999999999</v>
      </c>
      <c r="E223">
        <v>0</v>
      </c>
      <c r="F223">
        <v>0</v>
      </c>
      <c r="G223">
        <v>0</v>
      </c>
      <c r="H223">
        <v>0</v>
      </c>
      <c r="I223" t="s">
        <v>197</v>
      </c>
      <c r="J223" s="73">
        <v>0.60219907407407403</v>
      </c>
      <c r="K223" s="73">
        <v>8.4490740740740739E-4</v>
      </c>
      <c r="L223">
        <v>8.73</v>
      </c>
      <c r="M223" t="s">
        <v>983</v>
      </c>
      <c r="N223" t="s">
        <v>11166</v>
      </c>
      <c r="O223" t="s">
        <v>984</v>
      </c>
      <c r="P223" t="s">
        <v>1125</v>
      </c>
      <c r="Q223" t="s">
        <v>11167</v>
      </c>
      <c r="R223">
        <v>45737.604166666664</v>
      </c>
      <c r="S223">
        <v>45737.602210648147</v>
      </c>
      <c r="T223">
        <v>45737.999305555553</v>
      </c>
      <c r="U223">
        <v>45738.000856481478</v>
      </c>
      <c r="V223" t="s">
        <v>984</v>
      </c>
      <c r="W223" t="s">
        <v>986</v>
      </c>
      <c r="X223">
        <v>9.57</v>
      </c>
      <c r="Y223">
        <v>9.48</v>
      </c>
      <c r="Z223">
        <v>156.19</v>
      </c>
      <c r="AA223">
        <v>153.93</v>
      </c>
      <c r="AB223">
        <v>67.849999999999994</v>
      </c>
      <c r="AC223">
        <v>5.44</v>
      </c>
      <c r="AD223">
        <v>0</v>
      </c>
      <c r="AE223" t="s">
        <v>984</v>
      </c>
      <c r="AF223">
        <v>0.5</v>
      </c>
      <c r="AG223">
        <v>1</v>
      </c>
      <c r="AH223">
        <v>0.5</v>
      </c>
      <c r="AI223">
        <v>1.1399999999999999</v>
      </c>
      <c r="AJ223" t="s">
        <v>11168</v>
      </c>
      <c r="AK223" t="s">
        <v>1135</v>
      </c>
      <c r="AL223" t="s">
        <v>1135</v>
      </c>
      <c r="AM223" t="s">
        <v>988</v>
      </c>
      <c r="AN223" t="s">
        <v>1183</v>
      </c>
      <c r="AO223">
        <v>0</v>
      </c>
      <c r="AP223">
        <v>0</v>
      </c>
      <c r="AQ223" t="s">
        <v>990</v>
      </c>
      <c r="AR223">
        <v>41</v>
      </c>
      <c r="AS223">
        <v>39</v>
      </c>
      <c r="AT223">
        <v>0</v>
      </c>
      <c r="AU223">
        <v>0</v>
      </c>
      <c r="AV223">
        <v>2</v>
      </c>
      <c r="AW223">
        <v>0</v>
      </c>
      <c r="AX223">
        <v>0</v>
      </c>
      <c r="AY223" t="s">
        <v>1179</v>
      </c>
      <c r="AZ223">
        <v>0.5</v>
      </c>
      <c r="BA223">
        <v>50</v>
      </c>
      <c r="BB223">
        <v>9.567499999999999</v>
      </c>
      <c r="BC223">
        <v>8.73</v>
      </c>
      <c r="BD223">
        <v>0</v>
      </c>
      <c r="BS223"/>
    </row>
    <row r="224" spans="1:71" x14ac:dyDescent="0.25">
      <c r="A224" t="s">
        <v>234</v>
      </c>
      <c r="B224" t="s">
        <v>128</v>
      </c>
      <c r="C224">
        <v>45734</v>
      </c>
      <c r="D224">
        <v>4.1072222222222221</v>
      </c>
      <c r="E224">
        <v>0</v>
      </c>
      <c r="F224">
        <v>0</v>
      </c>
      <c r="G224">
        <v>0</v>
      </c>
      <c r="H224">
        <v>0</v>
      </c>
      <c r="I224" t="s">
        <v>153</v>
      </c>
      <c r="J224" s="73">
        <v>0.20546296296296296</v>
      </c>
      <c r="K224" s="73">
        <v>0.40769675925925924</v>
      </c>
      <c r="L224">
        <v>2.63</v>
      </c>
      <c r="M224" t="s">
        <v>983</v>
      </c>
      <c r="N224" t="s">
        <v>11169</v>
      </c>
      <c r="O224" t="s">
        <v>984</v>
      </c>
      <c r="P224" t="s">
        <v>1250</v>
      </c>
      <c r="Q224" t="s">
        <v>11170</v>
      </c>
      <c r="R224">
        <v>45734.208333333336</v>
      </c>
      <c r="S224">
        <v>45734.205462962964</v>
      </c>
      <c r="T224">
        <v>45734.40625</v>
      </c>
      <c r="U224">
        <v>45734.407696759263</v>
      </c>
      <c r="V224" t="s">
        <v>984</v>
      </c>
      <c r="W224" t="s">
        <v>986</v>
      </c>
      <c r="X224">
        <v>4.8499999999999996</v>
      </c>
      <c r="Y224">
        <v>4.75</v>
      </c>
      <c r="Z224">
        <v>72.19</v>
      </c>
      <c r="AA224">
        <v>52.31</v>
      </c>
      <c r="AB224">
        <v>44.61</v>
      </c>
      <c r="AC224">
        <v>3.6</v>
      </c>
      <c r="AD224">
        <v>41.55</v>
      </c>
      <c r="AE224" t="s">
        <v>11171</v>
      </c>
      <c r="AF224">
        <v>5.3888888888888889E-2</v>
      </c>
      <c r="AG224">
        <v>1</v>
      </c>
      <c r="AH224">
        <v>0.5</v>
      </c>
      <c r="AI224">
        <v>0</v>
      </c>
      <c r="AJ224" t="s">
        <v>11172</v>
      </c>
      <c r="AK224" t="s">
        <v>1729</v>
      </c>
      <c r="AL224" t="s">
        <v>1729</v>
      </c>
      <c r="AM224" t="s">
        <v>988</v>
      </c>
      <c r="AN224" t="s">
        <v>1186</v>
      </c>
      <c r="AO224">
        <v>0</v>
      </c>
      <c r="AP224">
        <v>0</v>
      </c>
      <c r="AQ224" t="s">
        <v>990</v>
      </c>
      <c r="AR224">
        <v>7</v>
      </c>
      <c r="AS224">
        <v>7</v>
      </c>
      <c r="AT224">
        <v>0</v>
      </c>
      <c r="AU224">
        <v>0</v>
      </c>
      <c r="AV224">
        <v>0</v>
      </c>
      <c r="AW224">
        <v>0</v>
      </c>
      <c r="AX224">
        <v>0</v>
      </c>
      <c r="AY224" t="s">
        <v>994</v>
      </c>
      <c r="AZ224">
        <v>0.74638888888888888</v>
      </c>
      <c r="BA224">
        <v>50</v>
      </c>
      <c r="BB224">
        <v>4.8536111111111113</v>
      </c>
      <c r="BC224">
        <v>2.63</v>
      </c>
      <c r="BD224">
        <v>0</v>
      </c>
      <c r="BS224"/>
    </row>
    <row r="225" spans="1:71" x14ac:dyDescent="0.25">
      <c r="A225" t="s">
        <v>234</v>
      </c>
      <c r="B225" t="s">
        <v>128</v>
      </c>
      <c r="C225">
        <v>45738</v>
      </c>
      <c r="D225">
        <v>8.1563333333333325</v>
      </c>
      <c r="E225">
        <v>2.4155092592592593E-2</v>
      </c>
      <c r="F225">
        <v>0</v>
      </c>
      <c r="G225">
        <v>50</v>
      </c>
      <c r="H225">
        <v>0</v>
      </c>
      <c r="I225" t="s">
        <v>153</v>
      </c>
      <c r="J225" s="73">
        <v>0.23248842592592592</v>
      </c>
      <c r="K225" s="73">
        <v>0.60423611111111108</v>
      </c>
      <c r="L225">
        <v>7.66</v>
      </c>
      <c r="M225" t="s">
        <v>983</v>
      </c>
      <c r="N225" t="s">
        <v>11173</v>
      </c>
      <c r="O225" t="s">
        <v>984</v>
      </c>
      <c r="P225" t="s">
        <v>1248</v>
      </c>
      <c r="Q225" t="s">
        <v>11174</v>
      </c>
      <c r="R225">
        <v>45738.208333333336</v>
      </c>
      <c r="S225">
        <v>45738.220949074072</v>
      </c>
      <c r="T225">
        <v>45738.604166666664</v>
      </c>
      <c r="U225">
        <v>45738.60428240741</v>
      </c>
      <c r="V225" t="s">
        <v>984</v>
      </c>
      <c r="W225" t="s">
        <v>986</v>
      </c>
      <c r="X225">
        <v>9.1999999999999993</v>
      </c>
      <c r="Y225">
        <v>9.5</v>
      </c>
      <c r="Z225">
        <v>107.99</v>
      </c>
      <c r="AA225">
        <v>84.16</v>
      </c>
      <c r="AB225">
        <v>71.430000000000007</v>
      </c>
      <c r="AC225">
        <v>7.44</v>
      </c>
      <c r="AD225">
        <v>14.92</v>
      </c>
      <c r="AE225" t="s">
        <v>984</v>
      </c>
      <c r="AF225">
        <v>0.51694444444444443</v>
      </c>
      <c r="AG225">
        <v>1</v>
      </c>
      <c r="AH225">
        <v>0.5</v>
      </c>
      <c r="AI225">
        <v>3.12</v>
      </c>
      <c r="AJ225" t="s">
        <v>11175</v>
      </c>
      <c r="AK225" t="s">
        <v>993</v>
      </c>
      <c r="AL225" t="s">
        <v>993</v>
      </c>
      <c r="AM225" t="s">
        <v>988</v>
      </c>
      <c r="AN225" t="s">
        <v>1221</v>
      </c>
      <c r="AO225">
        <v>0</v>
      </c>
      <c r="AP225">
        <v>0</v>
      </c>
      <c r="AQ225" t="s">
        <v>990</v>
      </c>
      <c r="AR225">
        <v>13</v>
      </c>
      <c r="AS225">
        <v>11</v>
      </c>
      <c r="AT225">
        <v>0</v>
      </c>
      <c r="AU225">
        <v>0</v>
      </c>
      <c r="AV225">
        <v>2</v>
      </c>
      <c r="AW225">
        <v>0</v>
      </c>
      <c r="AX225">
        <v>0</v>
      </c>
      <c r="AY225" t="s">
        <v>994</v>
      </c>
      <c r="AZ225">
        <v>0.76561111111111113</v>
      </c>
      <c r="BA225">
        <v>50</v>
      </c>
      <c r="BB225">
        <v>8.9219444444444438</v>
      </c>
      <c r="BC225">
        <v>7.66</v>
      </c>
      <c r="BD225">
        <v>50</v>
      </c>
      <c r="BS225"/>
    </row>
    <row r="226" spans="1:71" x14ac:dyDescent="0.25">
      <c r="A226" t="s">
        <v>140</v>
      </c>
      <c r="B226" t="s">
        <v>128</v>
      </c>
      <c r="C226">
        <v>45739</v>
      </c>
      <c r="D226">
        <v>7.5639444444444441</v>
      </c>
      <c r="E226">
        <v>3.0682870370370371E-2</v>
      </c>
      <c r="F226">
        <v>0</v>
      </c>
      <c r="G226">
        <v>50</v>
      </c>
      <c r="H226">
        <v>0</v>
      </c>
      <c r="I226" t="s">
        <v>126</v>
      </c>
      <c r="J226" s="73">
        <v>0.63484953703703706</v>
      </c>
      <c r="K226" s="73">
        <v>9.2592592592592588E-5</v>
      </c>
      <c r="L226">
        <v>7.01</v>
      </c>
      <c r="M226" t="s">
        <v>983</v>
      </c>
      <c r="N226" t="s">
        <v>11176</v>
      </c>
      <c r="O226" t="s">
        <v>984</v>
      </c>
      <c r="P226" t="s">
        <v>1184</v>
      </c>
      <c r="Q226" t="s">
        <v>11177</v>
      </c>
      <c r="R226">
        <v>45739.604166666664</v>
      </c>
      <c r="S226">
        <v>45739.611087962963</v>
      </c>
      <c r="T226">
        <v>45739.999305555553</v>
      </c>
      <c r="U226">
        <v>45740.000138888892</v>
      </c>
      <c r="V226" t="s">
        <v>984</v>
      </c>
      <c r="W226" t="s">
        <v>986</v>
      </c>
      <c r="X226">
        <v>9.34</v>
      </c>
      <c r="Y226">
        <v>9.48</v>
      </c>
      <c r="Z226">
        <v>268.51</v>
      </c>
      <c r="AA226">
        <v>212.81</v>
      </c>
      <c r="AB226">
        <v>161.66999999999999</v>
      </c>
      <c r="AC226">
        <v>6.56</v>
      </c>
      <c r="AD226">
        <v>41.13</v>
      </c>
      <c r="AE226" t="s">
        <v>984</v>
      </c>
      <c r="AF226">
        <v>0.5163888888888889</v>
      </c>
      <c r="AG226">
        <v>1</v>
      </c>
      <c r="AH226">
        <v>0.5</v>
      </c>
      <c r="AI226">
        <v>7.18</v>
      </c>
      <c r="AJ226" t="s">
        <v>11178</v>
      </c>
      <c r="AK226" t="s">
        <v>1004</v>
      </c>
      <c r="AL226" t="s">
        <v>1004</v>
      </c>
      <c r="AM226" t="s">
        <v>988</v>
      </c>
      <c r="AN226" t="s">
        <v>1180</v>
      </c>
      <c r="AO226">
        <v>0</v>
      </c>
      <c r="AP226">
        <v>0</v>
      </c>
      <c r="AQ226" t="s">
        <v>990</v>
      </c>
      <c r="AR226">
        <v>32</v>
      </c>
      <c r="AS226">
        <v>31</v>
      </c>
      <c r="AT226">
        <v>0</v>
      </c>
      <c r="AU226">
        <v>0</v>
      </c>
      <c r="AV226">
        <v>1</v>
      </c>
      <c r="AW226">
        <v>0</v>
      </c>
      <c r="AX226">
        <v>0</v>
      </c>
      <c r="AY226" t="s">
        <v>1005</v>
      </c>
      <c r="AZ226">
        <v>1.201888888888889</v>
      </c>
      <c r="BA226">
        <v>50</v>
      </c>
      <c r="BB226">
        <v>8.7658333333333331</v>
      </c>
      <c r="BC226">
        <v>7.01</v>
      </c>
      <c r="BD226">
        <v>50</v>
      </c>
      <c r="BE226">
        <v>5</v>
      </c>
      <c r="BF226">
        <v>45</v>
      </c>
      <c r="BG226">
        <v>40.94</v>
      </c>
      <c r="BH226">
        <v>4.0600000000000005</v>
      </c>
      <c r="BI226">
        <v>4.5488888888888885</v>
      </c>
      <c r="BS226"/>
    </row>
    <row r="227" spans="1:71" x14ac:dyDescent="0.25">
      <c r="A227" t="s">
        <v>1189</v>
      </c>
      <c r="B227" t="s">
        <v>128</v>
      </c>
      <c r="C227">
        <v>45733</v>
      </c>
      <c r="D227">
        <v>9.1091666666666669</v>
      </c>
      <c r="E227">
        <v>0</v>
      </c>
      <c r="F227">
        <v>0</v>
      </c>
      <c r="G227">
        <v>0</v>
      </c>
      <c r="H227">
        <v>0</v>
      </c>
      <c r="I227" t="s">
        <v>197</v>
      </c>
      <c r="J227" s="73">
        <v>0.20497685185185185</v>
      </c>
      <c r="K227" s="73">
        <v>0.60564814814814816</v>
      </c>
      <c r="L227">
        <v>8.34</v>
      </c>
      <c r="M227" t="s">
        <v>983</v>
      </c>
      <c r="N227" t="s">
        <v>11179</v>
      </c>
      <c r="O227" t="s">
        <v>984</v>
      </c>
      <c r="P227" t="s">
        <v>1023</v>
      </c>
      <c r="Q227" t="s">
        <v>11180</v>
      </c>
      <c r="R227">
        <v>45733.208333333336</v>
      </c>
      <c r="S227">
        <v>45733.204976851855</v>
      </c>
      <c r="T227">
        <v>45733.604166666664</v>
      </c>
      <c r="U227">
        <v>45733.605694444443</v>
      </c>
      <c r="V227" t="s">
        <v>984</v>
      </c>
      <c r="W227" t="s">
        <v>986</v>
      </c>
      <c r="X227">
        <v>9.6199999999999992</v>
      </c>
      <c r="Y227">
        <v>9.5</v>
      </c>
      <c r="Z227">
        <v>128.35</v>
      </c>
      <c r="AA227">
        <v>119.38</v>
      </c>
      <c r="AB227">
        <v>72.62</v>
      </c>
      <c r="AC227">
        <v>7.06</v>
      </c>
      <c r="AD227">
        <v>0</v>
      </c>
      <c r="AE227" t="s">
        <v>984</v>
      </c>
      <c r="AF227">
        <v>0.50694444444444442</v>
      </c>
      <c r="AG227">
        <v>1</v>
      </c>
      <c r="AH227">
        <v>0.5</v>
      </c>
      <c r="AI227">
        <v>2.65</v>
      </c>
      <c r="AJ227" t="s">
        <v>11181</v>
      </c>
      <c r="AK227" t="s">
        <v>1182</v>
      </c>
      <c r="AL227" t="s">
        <v>1182</v>
      </c>
      <c r="AM227" t="s">
        <v>988</v>
      </c>
      <c r="AN227" t="s">
        <v>1178</v>
      </c>
      <c r="AO227">
        <v>0</v>
      </c>
      <c r="AP227">
        <v>0</v>
      </c>
      <c r="AQ227" t="s">
        <v>990</v>
      </c>
      <c r="AR227">
        <v>26</v>
      </c>
      <c r="AS227">
        <v>18</v>
      </c>
      <c r="AT227">
        <v>0</v>
      </c>
      <c r="AU227">
        <v>0</v>
      </c>
      <c r="AV227">
        <v>8</v>
      </c>
      <c r="AW227">
        <v>0</v>
      </c>
      <c r="AX227">
        <v>0</v>
      </c>
      <c r="AY227" t="s">
        <v>1190</v>
      </c>
      <c r="AZ227">
        <v>0.50694444444444442</v>
      </c>
      <c r="BA227">
        <v>50</v>
      </c>
      <c r="BB227">
        <v>9.6161111111111115</v>
      </c>
      <c r="BC227">
        <v>8.34</v>
      </c>
      <c r="BD227">
        <v>0</v>
      </c>
      <c r="BS227"/>
    </row>
    <row r="228" spans="1:71" x14ac:dyDescent="0.25">
      <c r="A228" t="s">
        <v>1189</v>
      </c>
      <c r="B228" t="s">
        <v>128</v>
      </c>
      <c r="C228">
        <v>45734</v>
      </c>
      <c r="D228">
        <v>9.0436111111111099</v>
      </c>
      <c r="E228">
        <v>0</v>
      </c>
      <c r="F228">
        <v>0</v>
      </c>
      <c r="G228">
        <v>0</v>
      </c>
      <c r="H228">
        <v>0</v>
      </c>
      <c r="I228" t="s">
        <v>197</v>
      </c>
      <c r="J228" s="73">
        <v>0.20668981481481483</v>
      </c>
      <c r="K228" s="73">
        <v>0.60436342592592596</v>
      </c>
      <c r="L228">
        <v>8.43</v>
      </c>
      <c r="M228" t="s">
        <v>983</v>
      </c>
      <c r="N228" t="s">
        <v>11182</v>
      </c>
      <c r="O228" t="s">
        <v>984</v>
      </c>
      <c r="P228" t="s">
        <v>1023</v>
      </c>
      <c r="Q228" t="s">
        <v>11170</v>
      </c>
      <c r="R228">
        <v>45734.208333333336</v>
      </c>
      <c r="S228">
        <v>45734.206689814811</v>
      </c>
      <c r="T228">
        <v>45734.604166666664</v>
      </c>
      <c r="U228">
        <v>45734.605868055558</v>
      </c>
      <c r="V228" t="s">
        <v>984</v>
      </c>
      <c r="W228" t="s">
        <v>986</v>
      </c>
      <c r="X228">
        <v>9.58</v>
      </c>
      <c r="Y228">
        <v>9.5</v>
      </c>
      <c r="Z228">
        <v>152.76</v>
      </c>
      <c r="AA228">
        <v>148.76</v>
      </c>
      <c r="AB228">
        <v>71.5</v>
      </c>
      <c r="AC228">
        <v>5.97</v>
      </c>
      <c r="AD228">
        <v>0</v>
      </c>
      <c r="AE228" t="s">
        <v>984</v>
      </c>
      <c r="AF228">
        <v>0.50055555555555553</v>
      </c>
      <c r="AG228">
        <v>1</v>
      </c>
      <c r="AH228">
        <v>0.5</v>
      </c>
      <c r="AI228">
        <v>1.66</v>
      </c>
      <c r="AJ228" t="s">
        <v>11183</v>
      </c>
      <c r="AK228" t="s">
        <v>1181</v>
      </c>
      <c r="AL228" t="s">
        <v>1181</v>
      </c>
      <c r="AM228" t="s">
        <v>988</v>
      </c>
      <c r="AN228" t="s">
        <v>1178</v>
      </c>
      <c r="AO228">
        <v>0</v>
      </c>
      <c r="AP228">
        <v>0</v>
      </c>
      <c r="AQ228" t="s">
        <v>990</v>
      </c>
      <c r="AR228">
        <v>34</v>
      </c>
      <c r="AS228">
        <v>30</v>
      </c>
      <c r="AT228">
        <v>0</v>
      </c>
      <c r="AU228">
        <v>0</v>
      </c>
      <c r="AV228">
        <v>4</v>
      </c>
      <c r="AW228">
        <v>0</v>
      </c>
      <c r="AX228">
        <v>0</v>
      </c>
      <c r="AY228" t="s">
        <v>1190</v>
      </c>
      <c r="AZ228">
        <v>0.50055555555555553</v>
      </c>
      <c r="BA228">
        <v>50</v>
      </c>
      <c r="BB228">
        <v>9.5441666666666656</v>
      </c>
      <c r="BC228">
        <v>8.43</v>
      </c>
      <c r="BD228">
        <v>0</v>
      </c>
      <c r="BS228"/>
    </row>
    <row r="229" spans="1:71" x14ac:dyDescent="0.25">
      <c r="A229" t="s">
        <v>1189</v>
      </c>
      <c r="B229" t="s">
        <v>128</v>
      </c>
      <c r="C229">
        <v>45735</v>
      </c>
      <c r="D229">
        <v>9.0716666666666654</v>
      </c>
      <c r="E229">
        <v>0</v>
      </c>
      <c r="F229">
        <v>0</v>
      </c>
      <c r="G229">
        <v>0</v>
      </c>
      <c r="H229">
        <v>0</v>
      </c>
      <c r="I229" t="s">
        <v>197</v>
      </c>
      <c r="J229" s="73">
        <v>0.20627314814814815</v>
      </c>
      <c r="K229" s="73">
        <v>0.60569444444444442</v>
      </c>
      <c r="L229">
        <v>8.74</v>
      </c>
      <c r="M229" t="s">
        <v>983</v>
      </c>
      <c r="N229" t="s">
        <v>11184</v>
      </c>
      <c r="O229" t="s">
        <v>984</v>
      </c>
      <c r="P229" t="s">
        <v>1023</v>
      </c>
      <c r="Q229" t="s">
        <v>11185</v>
      </c>
      <c r="R229">
        <v>45735.208333333336</v>
      </c>
      <c r="S229">
        <v>45735.206273148149</v>
      </c>
      <c r="T229">
        <v>45735.604166666664</v>
      </c>
      <c r="U229">
        <v>45735.605868055558</v>
      </c>
      <c r="V229" t="s">
        <v>984</v>
      </c>
      <c r="W229" t="s">
        <v>986</v>
      </c>
      <c r="X229">
        <v>9.59</v>
      </c>
      <c r="Y229">
        <v>9.5</v>
      </c>
      <c r="Z229">
        <v>150.83000000000001</v>
      </c>
      <c r="AA229">
        <v>146.66</v>
      </c>
      <c r="AB229">
        <v>71.34</v>
      </c>
      <c r="AC229">
        <v>6.01</v>
      </c>
      <c r="AD229">
        <v>0</v>
      </c>
      <c r="AE229" t="s">
        <v>984</v>
      </c>
      <c r="AF229">
        <v>0.51444444444444448</v>
      </c>
      <c r="AG229">
        <v>1</v>
      </c>
      <c r="AH229">
        <v>0.5</v>
      </c>
      <c r="AI229">
        <v>4.3899999999999997</v>
      </c>
      <c r="AJ229" t="s">
        <v>11186</v>
      </c>
      <c r="AK229" t="s">
        <v>1181</v>
      </c>
      <c r="AL229" t="s">
        <v>1181</v>
      </c>
      <c r="AM229" t="s">
        <v>988</v>
      </c>
      <c r="AN229" t="s">
        <v>1178</v>
      </c>
      <c r="AO229">
        <v>0</v>
      </c>
      <c r="AP229">
        <v>0</v>
      </c>
      <c r="AQ229" t="s">
        <v>990</v>
      </c>
      <c r="AR229">
        <v>35</v>
      </c>
      <c r="AS229">
        <v>32</v>
      </c>
      <c r="AT229">
        <v>0</v>
      </c>
      <c r="AU229">
        <v>0</v>
      </c>
      <c r="AV229">
        <v>3</v>
      </c>
      <c r="AW229">
        <v>0</v>
      </c>
      <c r="AX229">
        <v>0</v>
      </c>
      <c r="AY229" t="s">
        <v>1190</v>
      </c>
      <c r="AZ229">
        <v>0.51444444444444448</v>
      </c>
      <c r="BA229">
        <v>50</v>
      </c>
      <c r="BB229">
        <v>9.5861111111111104</v>
      </c>
      <c r="BC229">
        <v>8.74</v>
      </c>
      <c r="BD229">
        <v>0</v>
      </c>
      <c r="BS229"/>
    </row>
    <row r="230" spans="1:71" x14ac:dyDescent="0.25">
      <c r="A230" t="s">
        <v>1189</v>
      </c>
      <c r="B230" t="s">
        <v>128</v>
      </c>
      <c r="C230">
        <v>45736</v>
      </c>
      <c r="D230">
        <v>8.9420000000000002</v>
      </c>
      <c r="E230">
        <v>0</v>
      </c>
      <c r="F230">
        <v>0</v>
      </c>
      <c r="G230">
        <v>0</v>
      </c>
      <c r="H230">
        <v>0</v>
      </c>
      <c r="I230" t="s">
        <v>197</v>
      </c>
      <c r="J230" s="73">
        <v>0.20491898148148149</v>
      </c>
      <c r="K230" s="73">
        <v>0.60578703703703707</v>
      </c>
      <c r="L230">
        <v>7.8</v>
      </c>
      <c r="M230" t="s">
        <v>983</v>
      </c>
      <c r="N230" t="s">
        <v>11187</v>
      </c>
      <c r="O230" t="s">
        <v>984</v>
      </c>
      <c r="P230" t="s">
        <v>1034</v>
      </c>
      <c r="Q230" t="s">
        <v>11188</v>
      </c>
      <c r="R230">
        <v>45736.208333333336</v>
      </c>
      <c r="S230">
        <v>45736.204918981479</v>
      </c>
      <c r="T230">
        <v>45736.604166666664</v>
      </c>
      <c r="U230">
        <v>45736.605821759258</v>
      </c>
      <c r="V230" t="s">
        <v>984</v>
      </c>
      <c r="W230" t="s">
        <v>986</v>
      </c>
      <c r="X230">
        <v>9.6199999999999992</v>
      </c>
      <c r="Y230">
        <v>9.5</v>
      </c>
      <c r="Z230">
        <v>141.99</v>
      </c>
      <c r="AA230">
        <v>134.61000000000001</v>
      </c>
      <c r="AB230">
        <v>62.57</v>
      </c>
      <c r="AC230">
        <v>6.23</v>
      </c>
      <c r="AD230">
        <v>10.73</v>
      </c>
      <c r="AE230" t="s">
        <v>11189</v>
      </c>
      <c r="AF230">
        <v>0.5</v>
      </c>
      <c r="AG230">
        <v>1</v>
      </c>
      <c r="AH230">
        <v>0.5</v>
      </c>
      <c r="AI230">
        <v>3.61</v>
      </c>
      <c r="AJ230" t="s">
        <v>11190</v>
      </c>
      <c r="AK230" t="s">
        <v>1071</v>
      </c>
      <c r="AL230" t="s">
        <v>1071</v>
      </c>
      <c r="AM230" t="s">
        <v>988</v>
      </c>
      <c r="AN230" t="s">
        <v>1191</v>
      </c>
      <c r="AO230">
        <v>0</v>
      </c>
      <c r="AP230">
        <v>0</v>
      </c>
      <c r="AQ230" t="s">
        <v>990</v>
      </c>
      <c r="AR230">
        <v>31</v>
      </c>
      <c r="AS230">
        <v>29</v>
      </c>
      <c r="AT230">
        <v>0</v>
      </c>
      <c r="AU230">
        <v>0</v>
      </c>
      <c r="AV230">
        <v>2</v>
      </c>
      <c r="AW230">
        <v>0</v>
      </c>
      <c r="AX230">
        <v>0</v>
      </c>
      <c r="AY230" t="s">
        <v>1190</v>
      </c>
      <c r="AZ230">
        <v>0.6788333333333334</v>
      </c>
      <c r="BA230">
        <v>50</v>
      </c>
      <c r="BB230">
        <v>9.6208333333333336</v>
      </c>
      <c r="BC230">
        <v>7.8</v>
      </c>
      <c r="BD230">
        <v>0</v>
      </c>
      <c r="BS230"/>
    </row>
    <row r="231" spans="1:71" x14ac:dyDescent="0.25">
      <c r="A231" t="s">
        <v>1189</v>
      </c>
      <c r="B231" t="s">
        <v>128</v>
      </c>
      <c r="C231">
        <v>45737</v>
      </c>
      <c r="D231">
        <v>9.0844444444444434</v>
      </c>
      <c r="E231">
        <v>0</v>
      </c>
      <c r="F231">
        <v>0</v>
      </c>
      <c r="G231">
        <v>0</v>
      </c>
      <c r="H231">
        <v>0</v>
      </c>
      <c r="I231" t="s">
        <v>197</v>
      </c>
      <c r="J231" s="73">
        <v>0.20506944444444444</v>
      </c>
      <c r="K231" s="73">
        <v>0.60502314814814817</v>
      </c>
      <c r="L231">
        <v>7.58</v>
      </c>
      <c r="M231" t="s">
        <v>983</v>
      </c>
      <c r="N231" t="s">
        <v>11191</v>
      </c>
      <c r="O231" t="s">
        <v>984</v>
      </c>
      <c r="P231" t="s">
        <v>1038</v>
      </c>
      <c r="Q231" t="s">
        <v>11192</v>
      </c>
      <c r="R231">
        <v>45737.208333333336</v>
      </c>
      <c r="S231">
        <v>45737.205069444448</v>
      </c>
      <c r="T231">
        <v>45737.604166666664</v>
      </c>
      <c r="U231">
        <v>45737.605069444442</v>
      </c>
      <c r="V231" t="s">
        <v>984</v>
      </c>
      <c r="W231" t="s">
        <v>986</v>
      </c>
      <c r="X231">
        <v>9.6</v>
      </c>
      <c r="Y231">
        <v>9.5</v>
      </c>
      <c r="Z231">
        <v>146.55000000000001</v>
      </c>
      <c r="AA231">
        <v>132.18</v>
      </c>
      <c r="AB231">
        <v>64.33</v>
      </c>
      <c r="AC231">
        <v>5.97</v>
      </c>
      <c r="AD231">
        <v>0</v>
      </c>
      <c r="AE231" t="s">
        <v>984</v>
      </c>
      <c r="AF231">
        <v>0.51444444444444448</v>
      </c>
      <c r="AG231">
        <v>1</v>
      </c>
      <c r="AH231">
        <v>0.5</v>
      </c>
      <c r="AI231">
        <v>0.41</v>
      </c>
      <c r="AJ231" t="s">
        <v>11193</v>
      </c>
      <c r="AK231" t="s">
        <v>1137</v>
      </c>
      <c r="AL231" t="s">
        <v>1137</v>
      </c>
      <c r="AM231" t="s">
        <v>988</v>
      </c>
      <c r="AN231" t="s">
        <v>1180</v>
      </c>
      <c r="AO231">
        <v>0</v>
      </c>
      <c r="AP231">
        <v>0</v>
      </c>
      <c r="AQ231" t="s">
        <v>990</v>
      </c>
      <c r="AR231">
        <v>21</v>
      </c>
      <c r="AS231">
        <v>20</v>
      </c>
      <c r="AT231">
        <v>0</v>
      </c>
      <c r="AU231">
        <v>0</v>
      </c>
      <c r="AV231">
        <v>1</v>
      </c>
      <c r="AW231">
        <v>0</v>
      </c>
      <c r="AX231">
        <v>0</v>
      </c>
      <c r="AY231" t="s">
        <v>1190</v>
      </c>
      <c r="AZ231">
        <v>0.51444444444444448</v>
      </c>
      <c r="BA231">
        <v>50</v>
      </c>
      <c r="BB231">
        <v>9.5988888888888884</v>
      </c>
      <c r="BC231">
        <v>7.58</v>
      </c>
      <c r="BD231">
        <v>0</v>
      </c>
      <c r="BS231"/>
    </row>
    <row r="232" spans="1:71" x14ac:dyDescent="0.25">
      <c r="A232" t="s">
        <v>1192</v>
      </c>
      <c r="B232" t="s">
        <v>128</v>
      </c>
      <c r="C232">
        <v>45733</v>
      </c>
      <c r="D232">
        <v>9.0749999999999993</v>
      </c>
      <c r="E232">
        <v>0</v>
      </c>
      <c r="F232">
        <v>0</v>
      </c>
      <c r="G232">
        <v>0</v>
      </c>
      <c r="H232">
        <v>0</v>
      </c>
      <c r="I232" t="s">
        <v>197</v>
      </c>
      <c r="J232" s="73">
        <v>0.60181712962962963</v>
      </c>
      <c r="K232" s="73">
        <v>7.7546296296296293E-4</v>
      </c>
      <c r="L232">
        <v>7.7</v>
      </c>
      <c r="M232" t="s">
        <v>983</v>
      </c>
      <c r="N232" t="s">
        <v>11194</v>
      </c>
      <c r="O232" t="s">
        <v>984</v>
      </c>
      <c r="P232" t="s">
        <v>1115</v>
      </c>
      <c r="Q232" t="s">
        <v>11156</v>
      </c>
      <c r="R232">
        <v>45733.604166666664</v>
      </c>
      <c r="S232">
        <v>45733.601504629631</v>
      </c>
      <c r="T232">
        <v>45733.999305555553</v>
      </c>
      <c r="U232">
        <v>45734.000821759262</v>
      </c>
      <c r="V232" t="s">
        <v>984</v>
      </c>
      <c r="W232" t="s">
        <v>986</v>
      </c>
      <c r="X232">
        <v>9.58</v>
      </c>
      <c r="Y232">
        <v>9.48</v>
      </c>
      <c r="Z232">
        <v>131.49</v>
      </c>
      <c r="AA232">
        <v>114.33</v>
      </c>
      <c r="AB232">
        <v>61.16</v>
      </c>
      <c r="AC232">
        <v>7.1</v>
      </c>
      <c r="AD232">
        <v>0</v>
      </c>
      <c r="AE232" t="s">
        <v>984</v>
      </c>
      <c r="AF232">
        <v>0.5</v>
      </c>
      <c r="AG232">
        <v>1</v>
      </c>
      <c r="AH232">
        <v>0.5</v>
      </c>
      <c r="AI232">
        <v>0.52</v>
      </c>
      <c r="AJ232" t="s">
        <v>11195</v>
      </c>
      <c r="AK232" t="s">
        <v>1135</v>
      </c>
      <c r="AL232" t="s">
        <v>1135</v>
      </c>
      <c r="AM232" t="s">
        <v>988</v>
      </c>
      <c r="AN232" t="s">
        <v>1193</v>
      </c>
      <c r="AO232">
        <v>0</v>
      </c>
      <c r="AP232">
        <v>0</v>
      </c>
      <c r="AQ232" t="s">
        <v>990</v>
      </c>
      <c r="AR232">
        <v>18</v>
      </c>
      <c r="AS232">
        <v>16</v>
      </c>
      <c r="AT232">
        <v>0</v>
      </c>
      <c r="AU232">
        <v>0</v>
      </c>
      <c r="AV232">
        <v>2</v>
      </c>
      <c r="AW232">
        <v>0</v>
      </c>
      <c r="AX232">
        <v>0</v>
      </c>
      <c r="AY232" t="s">
        <v>1194</v>
      </c>
      <c r="AZ232">
        <v>0.5</v>
      </c>
      <c r="BA232">
        <v>50</v>
      </c>
      <c r="BB232">
        <v>9.5749999999999993</v>
      </c>
      <c r="BC232">
        <v>7.7</v>
      </c>
      <c r="BD232">
        <v>0</v>
      </c>
      <c r="BS232"/>
    </row>
    <row r="233" spans="1:71" x14ac:dyDescent="0.25">
      <c r="A233" t="s">
        <v>1192</v>
      </c>
      <c r="B233" t="s">
        <v>128</v>
      </c>
      <c r="C233">
        <v>45736</v>
      </c>
      <c r="D233">
        <v>8.9586111111111109</v>
      </c>
      <c r="E233">
        <v>1.7824074074074075E-3</v>
      </c>
      <c r="F233">
        <v>0</v>
      </c>
      <c r="G233">
        <v>50</v>
      </c>
      <c r="H233">
        <v>0</v>
      </c>
      <c r="I233" t="s">
        <v>197</v>
      </c>
      <c r="J233" s="73">
        <v>0.60594907407407406</v>
      </c>
      <c r="K233" s="73">
        <v>7.0601851851851847E-4</v>
      </c>
      <c r="L233">
        <v>8.5299999999999994</v>
      </c>
      <c r="M233" t="s">
        <v>983</v>
      </c>
      <c r="N233" t="s">
        <v>11196</v>
      </c>
      <c r="O233" t="s">
        <v>984</v>
      </c>
      <c r="P233" t="s">
        <v>1000</v>
      </c>
      <c r="Q233" t="s">
        <v>11197</v>
      </c>
      <c r="R233">
        <v>45736.604166666664</v>
      </c>
      <c r="S233">
        <v>45736.605949074074</v>
      </c>
      <c r="T233">
        <v>45736.999305555553</v>
      </c>
      <c r="U233">
        <v>45737.000740740739</v>
      </c>
      <c r="V233" t="s">
        <v>984</v>
      </c>
      <c r="W233" t="s">
        <v>986</v>
      </c>
      <c r="X233">
        <v>9.48</v>
      </c>
      <c r="Y233">
        <v>9.48</v>
      </c>
      <c r="Z233">
        <v>97.49</v>
      </c>
      <c r="AA233">
        <v>93.64</v>
      </c>
      <c r="AB233">
        <v>41.57</v>
      </c>
      <c r="AC233">
        <v>6.75</v>
      </c>
      <c r="AD233">
        <v>0</v>
      </c>
      <c r="AE233" t="s">
        <v>984</v>
      </c>
      <c r="AF233">
        <v>0.51555555555555554</v>
      </c>
      <c r="AG233">
        <v>1</v>
      </c>
      <c r="AH233">
        <v>0.5</v>
      </c>
      <c r="AI233">
        <v>0</v>
      </c>
      <c r="AJ233" t="s">
        <v>11198</v>
      </c>
      <c r="AK233" t="s">
        <v>1071</v>
      </c>
      <c r="AL233" t="s">
        <v>1071</v>
      </c>
      <c r="AM233" t="s">
        <v>988</v>
      </c>
      <c r="AN233" t="s">
        <v>1191</v>
      </c>
      <c r="AO233">
        <v>0</v>
      </c>
      <c r="AP233">
        <v>0</v>
      </c>
      <c r="AQ233" t="s">
        <v>990</v>
      </c>
      <c r="AR233">
        <v>26</v>
      </c>
      <c r="AS233">
        <v>19</v>
      </c>
      <c r="AT233">
        <v>0</v>
      </c>
      <c r="AU233">
        <v>0</v>
      </c>
      <c r="AV233">
        <v>7</v>
      </c>
      <c r="AW233">
        <v>0</v>
      </c>
      <c r="AX233">
        <v>0</v>
      </c>
      <c r="AY233" t="s">
        <v>1194</v>
      </c>
      <c r="AZ233">
        <v>0.51555555555555554</v>
      </c>
      <c r="BA233">
        <v>50</v>
      </c>
      <c r="BB233">
        <v>9.4741666666666671</v>
      </c>
      <c r="BC233">
        <v>8.5299999999999994</v>
      </c>
      <c r="BD233">
        <v>50</v>
      </c>
      <c r="BS233"/>
    </row>
    <row r="234" spans="1:71" x14ac:dyDescent="0.25">
      <c r="A234" t="s">
        <v>1192</v>
      </c>
      <c r="B234" t="s">
        <v>128</v>
      </c>
      <c r="C234">
        <v>45737</v>
      </c>
      <c r="D234">
        <v>9.0666666666666664</v>
      </c>
      <c r="E234">
        <v>0</v>
      </c>
      <c r="F234">
        <v>0</v>
      </c>
      <c r="G234">
        <v>0</v>
      </c>
      <c r="H234">
        <v>0</v>
      </c>
      <c r="I234" t="s">
        <v>197</v>
      </c>
      <c r="J234" s="73">
        <v>0.60151620370370373</v>
      </c>
      <c r="K234" s="73">
        <v>7.291666666666667E-4</v>
      </c>
      <c r="L234">
        <v>8.67</v>
      </c>
      <c r="M234" t="s">
        <v>983</v>
      </c>
      <c r="N234" t="s">
        <v>11199</v>
      </c>
      <c r="O234" t="s">
        <v>984</v>
      </c>
      <c r="P234" t="s">
        <v>1198</v>
      </c>
      <c r="Q234" t="s">
        <v>11200</v>
      </c>
      <c r="R234">
        <v>45737.604166666664</v>
      </c>
      <c r="S234">
        <v>45737.600972222222</v>
      </c>
      <c r="T234">
        <v>45737.999305555553</v>
      </c>
      <c r="U234">
        <v>45738.000833333332</v>
      </c>
      <c r="V234" t="s">
        <v>984</v>
      </c>
      <c r="W234" t="s">
        <v>986</v>
      </c>
      <c r="X234">
        <v>9.6</v>
      </c>
      <c r="Y234">
        <v>9.48</v>
      </c>
      <c r="Z234">
        <v>143.35</v>
      </c>
      <c r="AA234">
        <v>135.54</v>
      </c>
      <c r="AB234">
        <v>76.739999999999995</v>
      </c>
      <c r="AC234">
        <v>6.71</v>
      </c>
      <c r="AD234">
        <v>0</v>
      </c>
      <c r="AE234" t="s">
        <v>984</v>
      </c>
      <c r="AF234">
        <v>0.51444444444444448</v>
      </c>
      <c r="AG234">
        <v>1</v>
      </c>
      <c r="AH234">
        <v>0.5</v>
      </c>
      <c r="AI234">
        <v>1.47</v>
      </c>
      <c r="AJ234" t="s">
        <v>11201</v>
      </c>
      <c r="AK234" t="s">
        <v>1182</v>
      </c>
      <c r="AL234" t="s">
        <v>1182</v>
      </c>
      <c r="AM234" t="s">
        <v>988</v>
      </c>
      <c r="AN234" t="s">
        <v>1199</v>
      </c>
      <c r="AO234">
        <v>0</v>
      </c>
      <c r="AP234">
        <v>0</v>
      </c>
      <c r="AQ234" t="s">
        <v>990</v>
      </c>
      <c r="AR234">
        <v>22</v>
      </c>
      <c r="AS234">
        <v>21</v>
      </c>
      <c r="AT234">
        <v>0</v>
      </c>
      <c r="AU234">
        <v>0</v>
      </c>
      <c r="AV234">
        <v>1</v>
      </c>
      <c r="AW234">
        <v>0</v>
      </c>
      <c r="AX234">
        <v>0</v>
      </c>
      <c r="AY234" t="s">
        <v>1194</v>
      </c>
      <c r="AZ234">
        <v>0.51444444444444448</v>
      </c>
      <c r="BA234">
        <v>50</v>
      </c>
      <c r="BB234">
        <v>9.5811111111111114</v>
      </c>
      <c r="BC234">
        <v>8.67</v>
      </c>
      <c r="BD234">
        <v>0</v>
      </c>
      <c r="BS234"/>
    </row>
    <row r="235" spans="1:71" x14ac:dyDescent="0.25">
      <c r="A235" t="s">
        <v>1192</v>
      </c>
      <c r="B235" t="s">
        <v>128</v>
      </c>
      <c r="C235">
        <v>45738</v>
      </c>
      <c r="D235">
        <v>9.0833333333333321</v>
      </c>
      <c r="E235">
        <v>0</v>
      </c>
      <c r="F235">
        <v>0</v>
      </c>
      <c r="G235">
        <v>0</v>
      </c>
      <c r="H235">
        <v>0</v>
      </c>
      <c r="I235" t="s">
        <v>197</v>
      </c>
      <c r="J235" s="73">
        <v>0.60077546296296291</v>
      </c>
      <c r="K235" s="73">
        <v>9.2592592592592588E-5</v>
      </c>
      <c r="L235">
        <v>8.1300000000000008</v>
      </c>
      <c r="M235" t="s">
        <v>983</v>
      </c>
      <c r="N235" t="s">
        <v>11202</v>
      </c>
      <c r="O235" t="s">
        <v>984</v>
      </c>
      <c r="P235" t="s">
        <v>1195</v>
      </c>
      <c r="Q235" t="s">
        <v>11203</v>
      </c>
      <c r="R235">
        <v>45738.604166666664</v>
      </c>
      <c r="S235">
        <v>45738.600787037038</v>
      </c>
      <c r="T235">
        <v>45738.999305555553</v>
      </c>
      <c r="U235">
        <v>45739.000185185185</v>
      </c>
      <c r="V235" t="s">
        <v>984</v>
      </c>
      <c r="W235" t="s">
        <v>986</v>
      </c>
      <c r="X235">
        <v>9.59</v>
      </c>
      <c r="Y235">
        <v>9.48</v>
      </c>
      <c r="Z235">
        <v>141.32</v>
      </c>
      <c r="AA235">
        <v>128.81</v>
      </c>
      <c r="AB235">
        <v>86.72</v>
      </c>
      <c r="AC235">
        <v>7.13</v>
      </c>
      <c r="AD235">
        <v>0</v>
      </c>
      <c r="AE235" t="s">
        <v>984</v>
      </c>
      <c r="AF235">
        <v>0.50027777777777782</v>
      </c>
      <c r="AG235">
        <v>1</v>
      </c>
      <c r="AH235">
        <v>0.5</v>
      </c>
      <c r="AI235">
        <v>0.7</v>
      </c>
      <c r="AJ235" t="s">
        <v>11204</v>
      </c>
      <c r="AK235" t="s">
        <v>1071</v>
      </c>
      <c r="AL235" t="s">
        <v>1071</v>
      </c>
      <c r="AM235" t="s">
        <v>988</v>
      </c>
      <c r="AN235" t="s">
        <v>1186</v>
      </c>
      <c r="AO235">
        <v>0</v>
      </c>
      <c r="AP235">
        <v>0</v>
      </c>
      <c r="AQ235" t="s">
        <v>990</v>
      </c>
      <c r="AR235">
        <v>22</v>
      </c>
      <c r="AS235">
        <v>18</v>
      </c>
      <c r="AT235">
        <v>0</v>
      </c>
      <c r="AU235">
        <v>0</v>
      </c>
      <c r="AV235">
        <v>4</v>
      </c>
      <c r="AW235">
        <v>0</v>
      </c>
      <c r="AX235">
        <v>0</v>
      </c>
      <c r="AY235" t="s">
        <v>1194</v>
      </c>
      <c r="AZ235">
        <v>0.50027777777777782</v>
      </c>
      <c r="BA235">
        <v>50</v>
      </c>
      <c r="BB235">
        <v>9.5836111111111109</v>
      </c>
      <c r="BC235">
        <v>8.1300000000000008</v>
      </c>
      <c r="BD235">
        <v>0</v>
      </c>
      <c r="BS235"/>
    </row>
    <row r="236" spans="1:71" x14ac:dyDescent="0.25">
      <c r="A236" t="s">
        <v>262</v>
      </c>
      <c r="B236" t="s">
        <v>128</v>
      </c>
      <c r="C236">
        <v>45734</v>
      </c>
      <c r="D236">
        <v>9.0886111111111099</v>
      </c>
      <c r="E236">
        <v>0</v>
      </c>
      <c r="F236">
        <v>0</v>
      </c>
      <c r="G236">
        <v>0</v>
      </c>
      <c r="H236">
        <v>0</v>
      </c>
      <c r="I236" t="s">
        <v>193</v>
      </c>
      <c r="J236" s="73">
        <v>0.60122685185185187</v>
      </c>
      <c r="K236" s="73">
        <v>7.5231481481481482E-4</v>
      </c>
      <c r="L236">
        <v>8.61</v>
      </c>
      <c r="M236" t="s">
        <v>983</v>
      </c>
      <c r="N236" t="s">
        <v>11205</v>
      </c>
      <c r="O236" t="s">
        <v>984</v>
      </c>
      <c r="P236" t="s">
        <v>1201</v>
      </c>
      <c r="Q236" t="s">
        <v>11206</v>
      </c>
      <c r="R236">
        <v>45734.604166666664</v>
      </c>
      <c r="S236">
        <v>45734.601226851853</v>
      </c>
      <c r="T236">
        <v>45734.999305555553</v>
      </c>
      <c r="U236">
        <v>45735.000763888886</v>
      </c>
      <c r="V236" t="s">
        <v>984</v>
      </c>
      <c r="W236" t="s">
        <v>986</v>
      </c>
      <c r="X236">
        <v>9.59</v>
      </c>
      <c r="Y236">
        <v>9.48</v>
      </c>
      <c r="Z236">
        <v>141.53</v>
      </c>
      <c r="AA236">
        <v>136.69999999999999</v>
      </c>
      <c r="AB236">
        <v>52.8</v>
      </c>
      <c r="AC236">
        <v>5.42</v>
      </c>
      <c r="AD236">
        <v>0</v>
      </c>
      <c r="AE236" t="s">
        <v>984</v>
      </c>
      <c r="AF236">
        <v>0.5</v>
      </c>
      <c r="AG236">
        <v>1</v>
      </c>
      <c r="AH236">
        <v>0.5</v>
      </c>
      <c r="AI236">
        <v>0.42</v>
      </c>
      <c r="AJ236" t="s">
        <v>11207</v>
      </c>
      <c r="AK236" t="s">
        <v>1176</v>
      </c>
      <c r="AL236" t="s">
        <v>1176</v>
      </c>
      <c r="AM236" t="s">
        <v>988</v>
      </c>
      <c r="AN236" t="s">
        <v>1173</v>
      </c>
      <c r="AO236">
        <v>0</v>
      </c>
      <c r="AP236">
        <v>0</v>
      </c>
      <c r="AQ236" t="s">
        <v>990</v>
      </c>
      <c r="AR236">
        <v>29</v>
      </c>
      <c r="AS236">
        <v>29</v>
      </c>
      <c r="AT236">
        <v>0</v>
      </c>
      <c r="AU236">
        <v>0</v>
      </c>
      <c r="AV236">
        <v>0</v>
      </c>
      <c r="AW236">
        <v>0</v>
      </c>
      <c r="AX236">
        <v>0</v>
      </c>
      <c r="AY236" t="s">
        <v>1019</v>
      </c>
      <c r="AZ236">
        <v>0.5</v>
      </c>
      <c r="BA236">
        <v>50</v>
      </c>
      <c r="BB236">
        <v>9.5886111111111099</v>
      </c>
      <c r="BC236">
        <v>8.61</v>
      </c>
      <c r="BD236">
        <v>0</v>
      </c>
      <c r="BS236"/>
    </row>
    <row r="237" spans="1:71" x14ac:dyDescent="0.25">
      <c r="A237" t="s">
        <v>262</v>
      </c>
      <c r="B237" t="s">
        <v>128</v>
      </c>
      <c r="C237">
        <v>45735</v>
      </c>
      <c r="D237">
        <v>7.6197222222222223</v>
      </c>
      <c r="E237">
        <v>0</v>
      </c>
      <c r="F237">
        <v>0</v>
      </c>
      <c r="G237">
        <v>0</v>
      </c>
      <c r="H237">
        <v>0</v>
      </c>
      <c r="I237" t="s">
        <v>193</v>
      </c>
      <c r="J237" s="73">
        <v>0.51747685185185188</v>
      </c>
      <c r="K237" s="73">
        <v>0.83496527777777774</v>
      </c>
      <c r="L237">
        <v>6.86</v>
      </c>
      <c r="M237" t="s">
        <v>983</v>
      </c>
      <c r="N237" t="s">
        <v>11208</v>
      </c>
      <c r="O237" t="s">
        <v>984</v>
      </c>
      <c r="P237" t="s">
        <v>1201</v>
      </c>
      <c r="Q237" t="s">
        <v>11209</v>
      </c>
      <c r="R237">
        <v>45735.520833333336</v>
      </c>
      <c r="S237">
        <v>45735.517476851855</v>
      </c>
      <c r="T237">
        <v>45735.833333333336</v>
      </c>
      <c r="U237">
        <v>45735.834988425922</v>
      </c>
      <c r="V237" t="s">
        <v>984</v>
      </c>
      <c r="W237" t="s">
        <v>986</v>
      </c>
      <c r="X237">
        <v>7.62</v>
      </c>
      <c r="Y237">
        <v>7.5</v>
      </c>
      <c r="Z237">
        <v>101.28</v>
      </c>
      <c r="AA237">
        <v>99.56</v>
      </c>
      <c r="AB237">
        <v>36.58</v>
      </c>
      <c r="AC237">
        <v>3.83</v>
      </c>
      <c r="AD237">
        <v>0</v>
      </c>
      <c r="AE237" t="s">
        <v>984</v>
      </c>
      <c r="AF237">
        <v>0</v>
      </c>
      <c r="AG237">
        <v>0</v>
      </c>
      <c r="AH237">
        <v>0</v>
      </c>
      <c r="AI237">
        <v>0</v>
      </c>
      <c r="AJ237" t="s">
        <v>984</v>
      </c>
      <c r="AK237" t="s">
        <v>1068</v>
      </c>
      <c r="AL237" t="s">
        <v>1068</v>
      </c>
      <c r="AM237" t="s">
        <v>988</v>
      </c>
      <c r="AN237" t="s">
        <v>1173</v>
      </c>
      <c r="AO237">
        <v>0</v>
      </c>
      <c r="AP237">
        <v>0</v>
      </c>
      <c r="AQ237" t="s">
        <v>990</v>
      </c>
      <c r="AR237">
        <v>22</v>
      </c>
      <c r="AS237">
        <v>19</v>
      </c>
      <c r="AT237">
        <v>0</v>
      </c>
      <c r="AU237">
        <v>0</v>
      </c>
      <c r="AV237">
        <v>3</v>
      </c>
      <c r="AW237">
        <v>0</v>
      </c>
      <c r="AX237">
        <v>0</v>
      </c>
      <c r="AY237" t="s">
        <v>1019</v>
      </c>
      <c r="AZ237">
        <v>0</v>
      </c>
      <c r="BA237">
        <v>50</v>
      </c>
      <c r="BB237">
        <v>7.6197222222222223</v>
      </c>
      <c r="BC237">
        <v>6.86</v>
      </c>
      <c r="BD237">
        <v>0</v>
      </c>
      <c r="BS237"/>
    </row>
    <row r="238" spans="1:71" x14ac:dyDescent="0.25">
      <c r="A238" t="s">
        <v>262</v>
      </c>
      <c r="B238" t="s">
        <v>128</v>
      </c>
      <c r="C238">
        <v>45736</v>
      </c>
      <c r="D238">
        <v>7.6072222222222221</v>
      </c>
      <c r="E238">
        <v>0</v>
      </c>
      <c r="F238">
        <v>0</v>
      </c>
      <c r="G238">
        <v>0</v>
      </c>
      <c r="H238">
        <v>0</v>
      </c>
      <c r="I238" t="s">
        <v>193</v>
      </c>
      <c r="J238" s="73">
        <v>0.51791666666666669</v>
      </c>
      <c r="K238" s="73">
        <v>0.83488425925925924</v>
      </c>
      <c r="L238">
        <v>6.95</v>
      </c>
      <c r="M238" t="s">
        <v>983</v>
      </c>
      <c r="N238" t="s">
        <v>11210</v>
      </c>
      <c r="O238" t="s">
        <v>984</v>
      </c>
      <c r="P238" t="s">
        <v>1201</v>
      </c>
      <c r="Q238" t="s">
        <v>11197</v>
      </c>
      <c r="R238">
        <v>45736.520833333336</v>
      </c>
      <c r="S238">
        <v>45736.517916666664</v>
      </c>
      <c r="T238">
        <v>45736.833333333336</v>
      </c>
      <c r="U238">
        <v>45736.834918981483</v>
      </c>
      <c r="V238" t="s">
        <v>984</v>
      </c>
      <c r="W238" t="s">
        <v>986</v>
      </c>
      <c r="X238">
        <v>7.61</v>
      </c>
      <c r="Y238">
        <v>7.5</v>
      </c>
      <c r="Z238">
        <v>99.02</v>
      </c>
      <c r="AA238">
        <v>92.46</v>
      </c>
      <c r="AB238">
        <v>46.64</v>
      </c>
      <c r="AC238">
        <v>4.46</v>
      </c>
      <c r="AD238">
        <v>0</v>
      </c>
      <c r="AE238" t="s">
        <v>984</v>
      </c>
      <c r="AF238">
        <v>0</v>
      </c>
      <c r="AG238">
        <v>0</v>
      </c>
      <c r="AH238">
        <v>0</v>
      </c>
      <c r="AI238">
        <v>0</v>
      </c>
      <c r="AJ238" t="s">
        <v>984</v>
      </c>
      <c r="AK238" t="s">
        <v>1068</v>
      </c>
      <c r="AL238" t="s">
        <v>1068</v>
      </c>
      <c r="AM238" t="s">
        <v>988</v>
      </c>
      <c r="AN238" t="s">
        <v>1173</v>
      </c>
      <c r="AO238">
        <v>0</v>
      </c>
      <c r="AP238">
        <v>0</v>
      </c>
      <c r="AQ238" t="s">
        <v>990</v>
      </c>
      <c r="AR238">
        <v>21</v>
      </c>
      <c r="AS238">
        <v>20</v>
      </c>
      <c r="AT238">
        <v>0</v>
      </c>
      <c r="AU238">
        <v>0</v>
      </c>
      <c r="AV238">
        <v>1</v>
      </c>
      <c r="AW238">
        <v>0</v>
      </c>
      <c r="AX238">
        <v>0</v>
      </c>
      <c r="AY238" t="s">
        <v>1019</v>
      </c>
      <c r="AZ238">
        <v>0</v>
      </c>
      <c r="BA238">
        <v>50</v>
      </c>
      <c r="BB238">
        <v>7.6072222222222221</v>
      </c>
      <c r="BC238">
        <v>6.95</v>
      </c>
      <c r="BD238">
        <v>0</v>
      </c>
      <c r="BS238"/>
    </row>
    <row r="239" spans="1:71" x14ac:dyDescent="0.25">
      <c r="A239" t="s">
        <v>262</v>
      </c>
      <c r="B239" t="s">
        <v>128</v>
      </c>
      <c r="C239">
        <v>45737</v>
      </c>
      <c r="D239">
        <v>7.6172222222222219</v>
      </c>
      <c r="E239">
        <v>0</v>
      </c>
      <c r="F239">
        <v>0</v>
      </c>
      <c r="G239">
        <v>0</v>
      </c>
      <c r="H239">
        <v>0</v>
      </c>
      <c r="I239" t="s">
        <v>193</v>
      </c>
      <c r="J239" s="73">
        <v>0.5174305555555555</v>
      </c>
      <c r="K239" s="73">
        <v>0.83481481481481479</v>
      </c>
      <c r="L239">
        <v>6.74</v>
      </c>
      <c r="M239" t="s">
        <v>983</v>
      </c>
      <c r="N239" t="s">
        <v>11211</v>
      </c>
      <c r="O239" t="s">
        <v>984</v>
      </c>
      <c r="P239" t="s">
        <v>1201</v>
      </c>
      <c r="Q239" t="s">
        <v>11167</v>
      </c>
      <c r="R239">
        <v>45737.520833333336</v>
      </c>
      <c r="S239">
        <v>45737.517430555556</v>
      </c>
      <c r="T239">
        <v>45737.833333333336</v>
      </c>
      <c r="U239">
        <v>45737.834861111114</v>
      </c>
      <c r="V239" t="s">
        <v>984</v>
      </c>
      <c r="W239" t="s">
        <v>986</v>
      </c>
      <c r="X239">
        <v>7.62</v>
      </c>
      <c r="Y239">
        <v>7.5</v>
      </c>
      <c r="Z239">
        <v>101.53</v>
      </c>
      <c r="AA239">
        <v>91.74</v>
      </c>
      <c r="AB239">
        <v>42.7</v>
      </c>
      <c r="AC239">
        <v>4.43</v>
      </c>
      <c r="AD239">
        <v>0</v>
      </c>
      <c r="AE239" t="s">
        <v>984</v>
      </c>
      <c r="AF239">
        <v>0</v>
      </c>
      <c r="AG239">
        <v>0</v>
      </c>
      <c r="AH239">
        <v>0</v>
      </c>
      <c r="AI239">
        <v>0</v>
      </c>
      <c r="AJ239" t="s">
        <v>984</v>
      </c>
      <c r="AK239" t="s">
        <v>1068</v>
      </c>
      <c r="AL239" t="s">
        <v>1068</v>
      </c>
      <c r="AM239" t="s">
        <v>988</v>
      </c>
      <c r="AN239" t="s">
        <v>1173</v>
      </c>
      <c r="AO239">
        <v>0</v>
      </c>
      <c r="AP239">
        <v>0</v>
      </c>
      <c r="AQ239" t="s">
        <v>990</v>
      </c>
      <c r="AR239">
        <v>21</v>
      </c>
      <c r="AS239">
        <v>21</v>
      </c>
      <c r="AT239">
        <v>0</v>
      </c>
      <c r="AU239">
        <v>0</v>
      </c>
      <c r="AV239">
        <v>0</v>
      </c>
      <c r="AW239">
        <v>0</v>
      </c>
      <c r="AX239">
        <v>0</v>
      </c>
      <c r="AY239" t="s">
        <v>1019</v>
      </c>
      <c r="AZ239">
        <v>0</v>
      </c>
      <c r="BA239">
        <v>50</v>
      </c>
      <c r="BB239">
        <v>7.6172222222222219</v>
      </c>
      <c r="BC239">
        <v>6.74</v>
      </c>
      <c r="BD239">
        <v>0</v>
      </c>
      <c r="BS239"/>
    </row>
    <row r="240" spans="1:71" x14ac:dyDescent="0.25">
      <c r="A240" t="s">
        <v>1301</v>
      </c>
      <c r="B240" t="s">
        <v>128</v>
      </c>
      <c r="C240">
        <v>45735</v>
      </c>
      <c r="D240">
        <v>9.0783333333333331</v>
      </c>
      <c r="E240">
        <v>0</v>
      </c>
      <c r="F240">
        <v>3.4722222222222222E-5</v>
      </c>
      <c r="G240">
        <v>0</v>
      </c>
      <c r="H240">
        <v>0</v>
      </c>
      <c r="I240" t="s">
        <v>153</v>
      </c>
      <c r="J240" s="73">
        <v>0.20493055555555556</v>
      </c>
      <c r="K240" s="73">
        <v>0.6041319444444444</v>
      </c>
      <c r="L240">
        <v>8.24</v>
      </c>
      <c r="M240" t="s">
        <v>983</v>
      </c>
      <c r="N240" t="s">
        <v>11212</v>
      </c>
      <c r="O240" t="s">
        <v>984</v>
      </c>
      <c r="P240" t="s">
        <v>1248</v>
      </c>
      <c r="Q240" t="s">
        <v>11213</v>
      </c>
      <c r="R240">
        <v>45735.208333333336</v>
      </c>
      <c r="S240">
        <v>45735.204930555556</v>
      </c>
      <c r="T240">
        <v>45735.604166666664</v>
      </c>
      <c r="U240">
        <v>45735.604247685187</v>
      </c>
      <c r="V240" t="s">
        <v>984</v>
      </c>
      <c r="W240" t="s">
        <v>986</v>
      </c>
      <c r="X240">
        <v>9.58</v>
      </c>
      <c r="Y240">
        <v>9.5</v>
      </c>
      <c r="Z240">
        <v>143.62</v>
      </c>
      <c r="AA240">
        <v>136.57</v>
      </c>
      <c r="AB240">
        <v>67.69</v>
      </c>
      <c r="AC240">
        <v>6.42</v>
      </c>
      <c r="AD240">
        <v>0</v>
      </c>
      <c r="AE240" t="s">
        <v>984</v>
      </c>
      <c r="AF240">
        <v>0.50249999999999995</v>
      </c>
      <c r="AG240">
        <v>1</v>
      </c>
      <c r="AH240">
        <v>0.5</v>
      </c>
      <c r="AI240">
        <v>0</v>
      </c>
      <c r="AJ240" t="s">
        <v>11214</v>
      </c>
      <c r="AK240" t="s">
        <v>1729</v>
      </c>
      <c r="AL240" t="s">
        <v>1729</v>
      </c>
      <c r="AM240" t="s">
        <v>988</v>
      </c>
      <c r="AN240" t="s">
        <v>1186</v>
      </c>
      <c r="AO240">
        <v>0</v>
      </c>
      <c r="AP240">
        <v>0</v>
      </c>
      <c r="AQ240" t="s">
        <v>990</v>
      </c>
      <c r="AR240">
        <v>18</v>
      </c>
      <c r="AS240">
        <v>13</v>
      </c>
      <c r="AT240">
        <v>0</v>
      </c>
      <c r="AU240">
        <v>0</v>
      </c>
      <c r="AV240">
        <v>5</v>
      </c>
      <c r="AW240">
        <v>0</v>
      </c>
      <c r="AX240">
        <v>0</v>
      </c>
      <c r="AY240" t="s">
        <v>1302</v>
      </c>
      <c r="AZ240">
        <v>0.50249999999999995</v>
      </c>
      <c r="BA240">
        <v>50</v>
      </c>
      <c r="BB240">
        <v>9.5808333333333326</v>
      </c>
      <c r="BC240">
        <v>8.24</v>
      </c>
      <c r="BD240">
        <v>0</v>
      </c>
      <c r="BS240"/>
    </row>
    <row r="241" spans="1:71" x14ac:dyDescent="0.25">
      <c r="A241" t="s">
        <v>1301</v>
      </c>
      <c r="B241" t="s">
        <v>128</v>
      </c>
      <c r="C241">
        <v>45736</v>
      </c>
      <c r="D241">
        <v>9.0788888888888888</v>
      </c>
      <c r="E241">
        <v>0</v>
      </c>
      <c r="F241">
        <v>0</v>
      </c>
      <c r="G241">
        <v>0</v>
      </c>
      <c r="H241">
        <v>0</v>
      </c>
      <c r="I241" t="s">
        <v>153</v>
      </c>
      <c r="J241" s="73">
        <v>0.20493055555555556</v>
      </c>
      <c r="K241" s="73">
        <v>0.60416666666666663</v>
      </c>
      <c r="L241">
        <v>8.43</v>
      </c>
      <c r="M241" t="s">
        <v>983</v>
      </c>
      <c r="N241" t="s">
        <v>11215</v>
      </c>
      <c r="O241" t="s">
        <v>984</v>
      </c>
      <c r="P241" t="s">
        <v>1248</v>
      </c>
      <c r="Q241" t="s">
        <v>11216</v>
      </c>
      <c r="R241">
        <v>45736.208333333336</v>
      </c>
      <c r="S241">
        <v>45736.204942129632</v>
      </c>
      <c r="T241">
        <v>45736.604166666664</v>
      </c>
      <c r="U241">
        <v>45736.605868055558</v>
      </c>
      <c r="V241" t="s">
        <v>984</v>
      </c>
      <c r="W241" t="s">
        <v>986</v>
      </c>
      <c r="X241">
        <v>9.6199999999999992</v>
      </c>
      <c r="Y241">
        <v>9.5</v>
      </c>
      <c r="Z241">
        <v>134.57</v>
      </c>
      <c r="AA241">
        <v>126.17</v>
      </c>
      <c r="AB241">
        <v>61.7</v>
      </c>
      <c r="AC241">
        <v>6.17</v>
      </c>
      <c r="AD241">
        <v>0</v>
      </c>
      <c r="AE241" t="s">
        <v>984</v>
      </c>
      <c r="AF241">
        <v>0.50277777777777777</v>
      </c>
      <c r="AG241">
        <v>1</v>
      </c>
      <c r="AH241">
        <v>0.5</v>
      </c>
      <c r="AI241">
        <v>0.01</v>
      </c>
      <c r="AJ241" t="s">
        <v>11217</v>
      </c>
      <c r="AK241" t="s">
        <v>1729</v>
      </c>
      <c r="AL241" t="s">
        <v>1729</v>
      </c>
      <c r="AM241" t="s">
        <v>988</v>
      </c>
      <c r="AN241" t="s">
        <v>1186</v>
      </c>
      <c r="AO241">
        <v>0</v>
      </c>
      <c r="AP241">
        <v>0</v>
      </c>
      <c r="AQ241" t="s">
        <v>990</v>
      </c>
      <c r="AR241">
        <v>23</v>
      </c>
      <c r="AS241">
        <v>21</v>
      </c>
      <c r="AT241">
        <v>0</v>
      </c>
      <c r="AU241">
        <v>0</v>
      </c>
      <c r="AV241">
        <v>2</v>
      </c>
      <c r="AW241">
        <v>0</v>
      </c>
      <c r="AX241">
        <v>0</v>
      </c>
      <c r="AY241" t="s">
        <v>1302</v>
      </c>
      <c r="AZ241">
        <v>0.50277777777777777</v>
      </c>
      <c r="BA241">
        <v>50</v>
      </c>
      <c r="BB241">
        <v>9.581666666666667</v>
      </c>
      <c r="BC241">
        <v>8.43</v>
      </c>
      <c r="BD241">
        <v>0</v>
      </c>
      <c r="BS241"/>
    </row>
    <row r="242" spans="1:71" x14ac:dyDescent="0.25">
      <c r="A242" t="s">
        <v>1202</v>
      </c>
      <c r="B242" t="s">
        <v>128</v>
      </c>
      <c r="C242">
        <v>45736</v>
      </c>
      <c r="D242">
        <v>7.5405555555555557</v>
      </c>
      <c r="E242">
        <v>0</v>
      </c>
      <c r="F242">
        <v>0</v>
      </c>
      <c r="G242">
        <v>0</v>
      </c>
      <c r="H242">
        <v>0</v>
      </c>
      <c r="I242" t="s">
        <v>197</v>
      </c>
      <c r="J242" s="73">
        <v>0.52059027777777778</v>
      </c>
      <c r="K242" s="73">
        <v>0.83478009259259256</v>
      </c>
      <c r="L242">
        <v>6.89</v>
      </c>
      <c r="M242" t="s">
        <v>983</v>
      </c>
      <c r="N242" t="s">
        <v>11218</v>
      </c>
      <c r="O242" t="s">
        <v>984</v>
      </c>
      <c r="P242" t="s">
        <v>1062</v>
      </c>
      <c r="Q242" t="s">
        <v>11219</v>
      </c>
      <c r="R242">
        <v>45736.520833333336</v>
      </c>
      <c r="S242">
        <v>45736.520590277774</v>
      </c>
      <c r="T242">
        <v>45736.833333333336</v>
      </c>
      <c r="U242">
        <v>45736.834872685184</v>
      </c>
      <c r="V242" t="s">
        <v>984</v>
      </c>
      <c r="W242" t="s">
        <v>986</v>
      </c>
      <c r="X242">
        <v>7.54</v>
      </c>
      <c r="Y242">
        <v>7.5</v>
      </c>
      <c r="Z242">
        <v>132.22</v>
      </c>
      <c r="AA242">
        <v>119.49</v>
      </c>
      <c r="AB242">
        <v>55.98</v>
      </c>
      <c r="AC242">
        <v>3.14</v>
      </c>
      <c r="AD242">
        <v>0</v>
      </c>
      <c r="AE242" t="s">
        <v>984</v>
      </c>
      <c r="AF242">
        <v>0</v>
      </c>
      <c r="AG242">
        <v>0</v>
      </c>
      <c r="AH242">
        <v>0</v>
      </c>
      <c r="AI242">
        <v>0</v>
      </c>
      <c r="AJ242" t="s">
        <v>984</v>
      </c>
      <c r="AK242" t="s">
        <v>1059</v>
      </c>
      <c r="AL242" t="s">
        <v>1059</v>
      </c>
      <c r="AM242" t="s">
        <v>988</v>
      </c>
      <c r="AN242" t="s">
        <v>1183</v>
      </c>
      <c r="AO242">
        <v>0</v>
      </c>
      <c r="AP242">
        <v>0</v>
      </c>
      <c r="AQ242" t="s">
        <v>990</v>
      </c>
      <c r="AR242">
        <v>30</v>
      </c>
      <c r="AS242">
        <v>24</v>
      </c>
      <c r="AT242">
        <v>0</v>
      </c>
      <c r="AU242">
        <v>0</v>
      </c>
      <c r="AV242">
        <v>6</v>
      </c>
      <c r="AW242">
        <v>0</v>
      </c>
      <c r="AX242">
        <v>0</v>
      </c>
      <c r="AY242" t="s">
        <v>1203</v>
      </c>
      <c r="AZ242">
        <v>0</v>
      </c>
      <c r="BA242">
        <v>50</v>
      </c>
      <c r="BB242">
        <v>7.5405555555555557</v>
      </c>
      <c r="BC242">
        <v>6.89</v>
      </c>
      <c r="BD242">
        <v>0</v>
      </c>
      <c r="BS242"/>
    </row>
    <row r="243" spans="1:71" x14ac:dyDescent="0.25">
      <c r="A243" t="s">
        <v>1202</v>
      </c>
      <c r="B243" t="s">
        <v>128</v>
      </c>
      <c r="C243">
        <v>45737</v>
      </c>
      <c r="D243">
        <v>8.8966666666666665</v>
      </c>
      <c r="E243">
        <v>5.0000000000000001E-3</v>
      </c>
      <c r="F243">
        <v>0</v>
      </c>
      <c r="G243">
        <v>50</v>
      </c>
      <c r="H243">
        <v>0</v>
      </c>
      <c r="I243" t="s">
        <v>197</v>
      </c>
      <c r="J243" s="73">
        <v>0.21333333333333335</v>
      </c>
      <c r="K243" s="73">
        <v>0.60554398148148147</v>
      </c>
      <c r="L243">
        <v>8.39</v>
      </c>
      <c r="M243" t="s">
        <v>983</v>
      </c>
      <c r="N243" t="s">
        <v>11220</v>
      </c>
      <c r="O243" t="s">
        <v>984</v>
      </c>
      <c r="P243" t="s">
        <v>1061</v>
      </c>
      <c r="Q243" t="s">
        <v>11167</v>
      </c>
      <c r="R243">
        <v>45737.208333333336</v>
      </c>
      <c r="S243">
        <v>45737.208067129628</v>
      </c>
      <c r="T243">
        <v>45737.604166666664</v>
      </c>
      <c r="U243">
        <v>45737.605671296296</v>
      </c>
      <c r="V243" t="s">
        <v>984</v>
      </c>
      <c r="W243" t="s">
        <v>986</v>
      </c>
      <c r="X243">
        <v>9.5399999999999991</v>
      </c>
      <c r="Y243">
        <v>9.5</v>
      </c>
      <c r="Z243">
        <v>125.26</v>
      </c>
      <c r="AA243">
        <v>110.85</v>
      </c>
      <c r="AB243">
        <v>52.87</v>
      </c>
      <c r="AC243">
        <v>7.08</v>
      </c>
      <c r="AD243">
        <v>0</v>
      </c>
      <c r="AE243" t="s">
        <v>984</v>
      </c>
      <c r="AF243">
        <v>0.5163888888888889</v>
      </c>
      <c r="AG243">
        <v>1</v>
      </c>
      <c r="AH243">
        <v>0.5</v>
      </c>
      <c r="AI243">
        <v>11.17</v>
      </c>
      <c r="AJ243" t="s">
        <v>11221</v>
      </c>
      <c r="AK243" t="s">
        <v>1066</v>
      </c>
      <c r="AL243" t="s">
        <v>1066</v>
      </c>
      <c r="AM243" t="s">
        <v>988</v>
      </c>
      <c r="AN243" t="s">
        <v>1193</v>
      </c>
      <c r="AO243">
        <v>0</v>
      </c>
      <c r="AP243">
        <v>0</v>
      </c>
      <c r="AQ243" t="s">
        <v>990</v>
      </c>
      <c r="AR243">
        <v>14</v>
      </c>
      <c r="AS243">
        <v>13</v>
      </c>
      <c r="AT243">
        <v>0</v>
      </c>
      <c r="AU243">
        <v>0</v>
      </c>
      <c r="AV243">
        <v>1</v>
      </c>
      <c r="AW243">
        <v>0</v>
      </c>
      <c r="AX243">
        <v>0</v>
      </c>
      <c r="AY243" t="s">
        <v>1203</v>
      </c>
      <c r="AZ243">
        <v>0.5163888888888889</v>
      </c>
      <c r="BA243">
        <v>50</v>
      </c>
      <c r="BB243">
        <v>9.4130555555555553</v>
      </c>
      <c r="BC243">
        <v>8.39</v>
      </c>
      <c r="BD243">
        <v>50</v>
      </c>
      <c r="BS243"/>
    </row>
    <row r="244" spans="1:71" x14ac:dyDescent="0.25">
      <c r="A244" t="s">
        <v>1202</v>
      </c>
      <c r="B244" t="s">
        <v>128</v>
      </c>
      <c r="C244">
        <v>45738</v>
      </c>
      <c r="D244">
        <v>8.9769444444444435</v>
      </c>
      <c r="E244">
        <v>2.1527777777777778E-3</v>
      </c>
      <c r="F244">
        <v>0</v>
      </c>
      <c r="G244">
        <v>50</v>
      </c>
      <c r="H244">
        <v>0</v>
      </c>
      <c r="I244" t="s">
        <v>197</v>
      </c>
      <c r="J244" s="73">
        <v>0.21048611111111112</v>
      </c>
      <c r="K244" s="73">
        <v>0.60538194444444449</v>
      </c>
      <c r="L244">
        <v>8.39</v>
      </c>
      <c r="M244" t="s">
        <v>983</v>
      </c>
      <c r="N244" t="s">
        <v>11222</v>
      </c>
      <c r="O244" t="s">
        <v>984</v>
      </c>
      <c r="P244" t="s">
        <v>1258</v>
      </c>
      <c r="Q244" t="s">
        <v>11223</v>
      </c>
      <c r="R244">
        <v>45738.208333333336</v>
      </c>
      <c r="S244">
        <v>45738.208425925928</v>
      </c>
      <c r="T244">
        <v>45738.604166666664</v>
      </c>
      <c r="U244">
        <v>45738.60564814815</v>
      </c>
      <c r="V244" t="s">
        <v>984</v>
      </c>
      <c r="W244" t="s">
        <v>986</v>
      </c>
      <c r="X244">
        <v>9.5299999999999994</v>
      </c>
      <c r="Y244">
        <v>9.5</v>
      </c>
      <c r="Z244">
        <v>181.73</v>
      </c>
      <c r="AA244">
        <v>173.9</v>
      </c>
      <c r="AB244">
        <v>95.07</v>
      </c>
      <c r="AC244">
        <v>5.9</v>
      </c>
      <c r="AD244">
        <v>0</v>
      </c>
      <c r="AE244" t="s">
        <v>984</v>
      </c>
      <c r="AF244">
        <v>0.50055555555555553</v>
      </c>
      <c r="AG244">
        <v>1</v>
      </c>
      <c r="AH244">
        <v>0.5</v>
      </c>
      <c r="AI244">
        <v>11.53</v>
      </c>
      <c r="AJ244" t="s">
        <v>11224</v>
      </c>
      <c r="AK244" t="s">
        <v>1182</v>
      </c>
      <c r="AL244" t="s">
        <v>1182</v>
      </c>
      <c r="AM244" t="s">
        <v>988</v>
      </c>
      <c r="AN244" t="s">
        <v>1180</v>
      </c>
      <c r="AO244">
        <v>0</v>
      </c>
      <c r="AP244">
        <v>0</v>
      </c>
      <c r="AQ244" t="s">
        <v>990</v>
      </c>
      <c r="AR244">
        <v>33</v>
      </c>
      <c r="AS244">
        <v>29</v>
      </c>
      <c r="AT244">
        <v>0</v>
      </c>
      <c r="AU244">
        <v>0</v>
      </c>
      <c r="AV244">
        <v>4</v>
      </c>
      <c r="AW244">
        <v>0</v>
      </c>
      <c r="AX244">
        <v>0</v>
      </c>
      <c r="AY244" t="s">
        <v>1203</v>
      </c>
      <c r="AZ244">
        <v>0.50055555555555553</v>
      </c>
      <c r="BA244">
        <v>50</v>
      </c>
      <c r="BB244">
        <v>9.4774999999999991</v>
      </c>
      <c r="BC244">
        <v>8.39</v>
      </c>
      <c r="BD244">
        <v>50</v>
      </c>
      <c r="BS244"/>
    </row>
    <row r="245" spans="1:71" x14ac:dyDescent="0.25">
      <c r="A245" t="s">
        <v>1202</v>
      </c>
      <c r="B245" t="s">
        <v>128</v>
      </c>
      <c r="C245">
        <v>45739</v>
      </c>
      <c r="D245">
        <v>9.0499999999999989</v>
      </c>
      <c r="E245">
        <v>0</v>
      </c>
      <c r="F245">
        <v>0</v>
      </c>
      <c r="G245">
        <v>0</v>
      </c>
      <c r="H245">
        <v>0</v>
      </c>
      <c r="I245" t="s">
        <v>197</v>
      </c>
      <c r="J245" s="73">
        <v>0.20702546296296295</v>
      </c>
      <c r="K245" s="73">
        <v>0.60556712962962966</v>
      </c>
      <c r="L245">
        <v>3.26</v>
      </c>
      <c r="M245" t="s">
        <v>983</v>
      </c>
      <c r="N245" t="s">
        <v>11225</v>
      </c>
      <c r="O245" t="s">
        <v>984</v>
      </c>
      <c r="P245" t="s">
        <v>1294</v>
      </c>
      <c r="Q245" t="s">
        <v>11226</v>
      </c>
      <c r="R245">
        <v>45739.208333333336</v>
      </c>
      <c r="S245">
        <v>45739.207037037035</v>
      </c>
      <c r="T245">
        <v>45739.604166666664</v>
      </c>
      <c r="U245">
        <v>45739.605590277781</v>
      </c>
      <c r="V245" t="s">
        <v>984</v>
      </c>
      <c r="W245" t="s">
        <v>986</v>
      </c>
      <c r="X245">
        <v>9.57</v>
      </c>
      <c r="Y245">
        <v>9.5</v>
      </c>
      <c r="Z245">
        <v>36.840000000000003</v>
      </c>
      <c r="AA245">
        <v>26.68</v>
      </c>
      <c r="AB245">
        <v>28.63</v>
      </c>
      <c r="AC245">
        <v>14.09</v>
      </c>
      <c r="AD245">
        <v>0</v>
      </c>
      <c r="AE245" t="s">
        <v>984</v>
      </c>
      <c r="AF245">
        <v>0.51500000000000001</v>
      </c>
      <c r="AG245">
        <v>1</v>
      </c>
      <c r="AH245">
        <v>0.5</v>
      </c>
      <c r="AI245">
        <v>0</v>
      </c>
      <c r="AJ245" t="s">
        <v>11227</v>
      </c>
      <c r="AK245" t="s">
        <v>1228</v>
      </c>
      <c r="AL245" t="s">
        <v>1228</v>
      </c>
      <c r="AM245" t="s">
        <v>988</v>
      </c>
      <c r="AN245" t="s">
        <v>1197</v>
      </c>
      <c r="AO245">
        <v>0</v>
      </c>
      <c r="AP245">
        <v>0</v>
      </c>
      <c r="AQ245" t="s">
        <v>990</v>
      </c>
      <c r="AR245">
        <v>8</v>
      </c>
      <c r="AS245">
        <v>8</v>
      </c>
      <c r="AT245">
        <v>0</v>
      </c>
      <c r="AU245">
        <v>0</v>
      </c>
      <c r="AV245">
        <v>0</v>
      </c>
      <c r="AW245">
        <v>0</v>
      </c>
      <c r="AX245">
        <v>0</v>
      </c>
      <c r="AY245" t="s">
        <v>1203</v>
      </c>
      <c r="AZ245">
        <v>0.51500000000000001</v>
      </c>
      <c r="BA245">
        <v>50</v>
      </c>
      <c r="BB245">
        <v>9.5649999999999995</v>
      </c>
      <c r="BC245">
        <v>3.26</v>
      </c>
      <c r="BD245">
        <v>0</v>
      </c>
      <c r="BS245"/>
    </row>
    <row r="246" spans="1:71" x14ac:dyDescent="0.25">
      <c r="A246" t="s">
        <v>283</v>
      </c>
      <c r="B246" t="s">
        <v>128</v>
      </c>
      <c r="C246">
        <v>45735</v>
      </c>
      <c r="D246">
        <v>8.931111111111111</v>
      </c>
      <c r="E246">
        <v>0</v>
      </c>
      <c r="F246">
        <v>0</v>
      </c>
      <c r="G246">
        <v>0</v>
      </c>
      <c r="H246">
        <v>0</v>
      </c>
      <c r="I246" t="s">
        <v>197</v>
      </c>
      <c r="J246" s="73">
        <v>0.20502314814814815</v>
      </c>
      <c r="K246" s="73">
        <v>0.60591435185185183</v>
      </c>
      <c r="L246">
        <v>8.4499999999999993</v>
      </c>
      <c r="M246" t="s">
        <v>983</v>
      </c>
      <c r="N246" t="s">
        <v>11228</v>
      </c>
      <c r="O246" t="s">
        <v>984</v>
      </c>
      <c r="P246" t="s">
        <v>1097</v>
      </c>
      <c r="Q246" t="s">
        <v>11229</v>
      </c>
      <c r="R246">
        <v>45735.208333333336</v>
      </c>
      <c r="S246">
        <v>45735.205023148148</v>
      </c>
      <c r="T246">
        <v>45735.604166666664</v>
      </c>
      <c r="U246">
        <v>45735.605937499997</v>
      </c>
      <c r="V246" t="s">
        <v>984</v>
      </c>
      <c r="W246" t="s">
        <v>986</v>
      </c>
      <c r="X246">
        <v>9.6199999999999992</v>
      </c>
      <c r="Y246">
        <v>9.5</v>
      </c>
      <c r="Z246">
        <v>158.84</v>
      </c>
      <c r="AA246">
        <v>148.56</v>
      </c>
      <c r="AB246">
        <v>84.91</v>
      </c>
      <c r="AC246">
        <v>6.16</v>
      </c>
      <c r="AD246">
        <v>10.55</v>
      </c>
      <c r="AE246" t="s">
        <v>11230</v>
      </c>
      <c r="AF246">
        <v>0.51444444444444448</v>
      </c>
      <c r="AG246">
        <v>1</v>
      </c>
      <c r="AH246">
        <v>0.5</v>
      </c>
      <c r="AI246">
        <v>2.8</v>
      </c>
      <c r="AJ246" t="s">
        <v>11231</v>
      </c>
      <c r="AK246" t="s">
        <v>1024</v>
      </c>
      <c r="AL246" t="s">
        <v>1024</v>
      </c>
      <c r="AM246" t="s">
        <v>988</v>
      </c>
      <c r="AN246" t="s">
        <v>1180</v>
      </c>
      <c r="AO246">
        <v>0</v>
      </c>
      <c r="AP246">
        <v>0</v>
      </c>
      <c r="AQ246" t="s">
        <v>990</v>
      </c>
      <c r="AR246">
        <v>22</v>
      </c>
      <c r="AS246">
        <v>21</v>
      </c>
      <c r="AT246">
        <v>0</v>
      </c>
      <c r="AU246">
        <v>0</v>
      </c>
      <c r="AV246">
        <v>1</v>
      </c>
      <c r="AW246">
        <v>0</v>
      </c>
      <c r="AX246">
        <v>0</v>
      </c>
      <c r="AY246" t="s">
        <v>1204</v>
      </c>
      <c r="AZ246">
        <v>0.69027777777777777</v>
      </c>
      <c r="BA246">
        <v>50</v>
      </c>
      <c r="BB246">
        <v>9.6213888888888892</v>
      </c>
      <c r="BC246">
        <v>8.4499999999999993</v>
      </c>
      <c r="BD246">
        <v>0</v>
      </c>
      <c r="BS246"/>
    </row>
    <row r="247" spans="1:71" x14ac:dyDescent="0.25">
      <c r="A247" t="s">
        <v>283</v>
      </c>
      <c r="B247" t="s">
        <v>128</v>
      </c>
      <c r="C247">
        <v>45736</v>
      </c>
      <c r="D247">
        <v>9.1202777777777762</v>
      </c>
      <c r="E247">
        <v>0</v>
      </c>
      <c r="F247">
        <v>0</v>
      </c>
      <c r="G247">
        <v>0</v>
      </c>
      <c r="H247">
        <v>0</v>
      </c>
      <c r="I247" t="s">
        <v>197</v>
      </c>
      <c r="J247" s="73">
        <v>0.20491898148148149</v>
      </c>
      <c r="K247" s="73">
        <v>0.60577546296296292</v>
      </c>
      <c r="L247">
        <v>8.76</v>
      </c>
      <c r="M247" t="s">
        <v>983</v>
      </c>
      <c r="N247" t="s">
        <v>11232</v>
      </c>
      <c r="O247" t="s">
        <v>984</v>
      </c>
      <c r="P247" t="s">
        <v>1097</v>
      </c>
      <c r="Q247" t="s">
        <v>11154</v>
      </c>
      <c r="R247">
        <v>45736.208333333336</v>
      </c>
      <c r="S247">
        <v>45736.204918981479</v>
      </c>
      <c r="T247">
        <v>45736.604166666664</v>
      </c>
      <c r="U247">
        <v>45736.605879629627</v>
      </c>
      <c r="V247" t="s">
        <v>984</v>
      </c>
      <c r="W247" t="s">
        <v>986</v>
      </c>
      <c r="X247">
        <v>9.6199999999999992</v>
      </c>
      <c r="Y247">
        <v>9.5</v>
      </c>
      <c r="Z247">
        <v>143.36000000000001</v>
      </c>
      <c r="AA247">
        <v>138.01</v>
      </c>
      <c r="AB247">
        <v>70.22</v>
      </c>
      <c r="AC247">
        <v>6.13</v>
      </c>
      <c r="AD247">
        <v>0</v>
      </c>
      <c r="AE247" t="s">
        <v>984</v>
      </c>
      <c r="AF247">
        <v>0.50027777777777782</v>
      </c>
      <c r="AG247">
        <v>1</v>
      </c>
      <c r="AH247">
        <v>0.5</v>
      </c>
      <c r="AI247">
        <v>1.68</v>
      </c>
      <c r="AJ247" t="s">
        <v>11233</v>
      </c>
      <c r="AK247" t="s">
        <v>1024</v>
      </c>
      <c r="AL247" t="s">
        <v>1024</v>
      </c>
      <c r="AM247" t="s">
        <v>988</v>
      </c>
      <c r="AN247" t="s">
        <v>1180</v>
      </c>
      <c r="AO247">
        <v>0</v>
      </c>
      <c r="AP247">
        <v>0</v>
      </c>
      <c r="AQ247" t="s">
        <v>990</v>
      </c>
      <c r="AR247">
        <v>25</v>
      </c>
      <c r="AS247">
        <v>25</v>
      </c>
      <c r="AT247">
        <v>0</v>
      </c>
      <c r="AU247">
        <v>0</v>
      </c>
      <c r="AV247">
        <v>0</v>
      </c>
      <c r="AW247">
        <v>0</v>
      </c>
      <c r="AX247">
        <v>0</v>
      </c>
      <c r="AY247" t="s">
        <v>1204</v>
      </c>
      <c r="AZ247">
        <v>0.50027777777777782</v>
      </c>
      <c r="BA247">
        <v>50</v>
      </c>
      <c r="BB247">
        <v>9.6205555555555549</v>
      </c>
      <c r="BC247">
        <v>8.76</v>
      </c>
      <c r="BD247">
        <v>0</v>
      </c>
      <c r="BS247"/>
    </row>
    <row r="248" spans="1:71" x14ac:dyDescent="0.25">
      <c r="A248" t="s">
        <v>283</v>
      </c>
      <c r="B248" t="s">
        <v>128</v>
      </c>
      <c r="C248">
        <v>45737</v>
      </c>
      <c r="D248">
        <v>9.0619444444444444</v>
      </c>
      <c r="E248">
        <v>0</v>
      </c>
      <c r="F248">
        <v>0</v>
      </c>
      <c r="G248">
        <v>0</v>
      </c>
      <c r="H248">
        <v>0</v>
      </c>
      <c r="I248" t="s">
        <v>197</v>
      </c>
      <c r="J248" s="73">
        <v>0.20653935185185185</v>
      </c>
      <c r="K248" s="73">
        <v>0.60563657407407412</v>
      </c>
      <c r="L248">
        <v>8.5</v>
      </c>
      <c r="M248" t="s">
        <v>983</v>
      </c>
      <c r="N248" t="s">
        <v>11234</v>
      </c>
      <c r="O248" t="s">
        <v>984</v>
      </c>
      <c r="P248" t="s">
        <v>1097</v>
      </c>
      <c r="Q248" t="s">
        <v>11235</v>
      </c>
      <c r="R248">
        <v>45737.208333333336</v>
      </c>
      <c r="S248">
        <v>45737.20653935185</v>
      </c>
      <c r="T248">
        <v>45737.604166666664</v>
      </c>
      <c r="U248">
        <v>45737.605682870373</v>
      </c>
      <c r="V248" t="s">
        <v>984</v>
      </c>
      <c r="W248" t="s">
        <v>986</v>
      </c>
      <c r="X248">
        <v>9.58</v>
      </c>
      <c r="Y248">
        <v>9.5</v>
      </c>
      <c r="Z248">
        <v>163.15</v>
      </c>
      <c r="AA248">
        <v>155.91</v>
      </c>
      <c r="AB248">
        <v>73.44</v>
      </c>
      <c r="AC248">
        <v>6.22</v>
      </c>
      <c r="AD248">
        <v>0</v>
      </c>
      <c r="AE248" t="s">
        <v>1708</v>
      </c>
      <c r="AF248">
        <v>0.5163888888888889</v>
      </c>
      <c r="AG248">
        <v>1</v>
      </c>
      <c r="AH248">
        <v>0.5</v>
      </c>
      <c r="AI248">
        <v>1.49</v>
      </c>
      <c r="AJ248" t="s">
        <v>11236</v>
      </c>
      <c r="AK248" t="s">
        <v>1024</v>
      </c>
      <c r="AL248" t="s">
        <v>1024</v>
      </c>
      <c r="AM248" t="s">
        <v>988</v>
      </c>
      <c r="AN248" t="s">
        <v>1180</v>
      </c>
      <c r="AO248">
        <v>0</v>
      </c>
      <c r="AP248">
        <v>0</v>
      </c>
      <c r="AQ248" t="s">
        <v>990</v>
      </c>
      <c r="AR248">
        <v>23</v>
      </c>
      <c r="AS248">
        <v>20</v>
      </c>
      <c r="AT248">
        <v>0</v>
      </c>
      <c r="AU248">
        <v>0</v>
      </c>
      <c r="AV248">
        <v>3</v>
      </c>
      <c r="AW248">
        <v>0</v>
      </c>
      <c r="AX248">
        <v>0</v>
      </c>
      <c r="AY248" t="s">
        <v>1204</v>
      </c>
      <c r="AZ248">
        <v>0.5163888888888889</v>
      </c>
      <c r="BA248">
        <v>50</v>
      </c>
      <c r="BB248">
        <v>9.5783333333333331</v>
      </c>
      <c r="BC248">
        <v>8.5</v>
      </c>
      <c r="BD248">
        <v>0</v>
      </c>
      <c r="BS248"/>
    </row>
    <row r="249" spans="1:71" x14ac:dyDescent="0.25">
      <c r="A249" t="s">
        <v>283</v>
      </c>
      <c r="B249" t="s">
        <v>128</v>
      </c>
      <c r="C249">
        <v>45738</v>
      </c>
      <c r="D249">
        <v>7.6147222222222215</v>
      </c>
      <c r="E249">
        <v>0</v>
      </c>
      <c r="F249">
        <v>0</v>
      </c>
      <c r="G249">
        <v>0</v>
      </c>
      <c r="H249">
        <v>0</v>
      </c>
      <c r="I249" t="s">
        <v>197</v>
      </c>
      <c r="J249" s="73">
        <v>0.20495370370370369</v>
      </c>
      <c r="K249" s="73">
        <v>0.52223379629629629</v>
      </c>
      <c r="L249">
        <v>6.72</v>
      </c>
      <c r="M249" t="s">
        <v>983</v>
      </c>
      <c r="N249" t="s">
        <v>11237</v>
      </c>
      <c r="O249" t="s">
        <v>984</v>
      </c>
      <c r="P249" t="s">
        <v>1205</v>
      </c>
      <c r="Q249" t="s">
        <v>11223</v>
      </c>
      <c r="R249">
        <v>45738.208333333336</v>
      </c>
      <c r="S249">
        <v>45738.204953703702</v>
      </c>
      <c r="T249">
        <v>45738.520833333336</v>
      </c>
      <c r="U249">
        <v>45738.522326388891</v>
      </c>
      <c r="V249" t="s">
        <v>984</v>
      </c>
      <c r="W249" t="s">
        <v>986</v>
      </c>
      <c r="X249">
        <v>7.62</v>
      </c>
      <c r="Y249">
        <v>7.5</v>
      </c>
      <c r="Z249">
        <v>102.47</v>
      </c>
      <c r="AA249">
        <v>102.33</v>
      </c>
      <c r="AB249">
        <v>43.35</v>
      </c>
      <c r="AC249">
        <v>4.91</v>
      </c>
      <c r="AD249">
        <v>0</v>
      </c>
      <c r="AE249" t="s">
        <v>984</v>
      </c>
      <c r="AF249">
        <v>0</v>
      </c>
      <c r="AG249">
        <v>0</v>
      </c>
      <c r="AH249">
        <v>0</v>
      </c>
      <c r="AI249">
        <v>0</v>
      </c>
      <c r="AJ249" t="s">
        <v>984</v>
      </c>
      <c r="AK249" t="s">
        <v>1024</v>
      </c>
      <c r="AL249" t="s">
        <v>1024</v>
      </c>
      <c r="AM249" t="s">
        <v>988</v>
      </c>
      <c r="AN249" t="s">
        <v>1183</v>
      </c>
      <c r="AO249">
        <v>0</v>
      </c>
      <c r="AP249">
        <v>0</v>
      </c>
      <c r="AQ249" t="s">
        <v>990</v>
      </c>
      <c r="AR249">
        <v>20</v>
      </c>
      <c r="AS249">
        <v>18</v>
      </c>
      <c r="AT249">
        <v>0</v>
      </c>
      <c r="AU249">
        <v>0</v>
      </c>
      <c r="AV249">
        <v>2</v>
      </c>
      <c r="AW249">
        <v>0</v>
      </c>
      <c r="AX249">
        <v>0</v>
      </c>
      <c r="AY249" t="s">
        <v>1204</v>
      </c>
      <c r="AZ249">
        <v>0</v>
      </c>
      <c r="BA249">
        <v>50</v>
      </c>
      <c r="BB249">
        <v>7.6147222222222215</v>
      </c>
      <c r="BC249">
        <v>6.72</v>
      </c>
      <c r="BD249">
        <v>0</v>
      </c>
      <c r="BS249"/>
    </row>
    <row r="250" spans="1:71" x14ac:dyDescent="0.25">
      <c r="A250" t="s">
        <v>227</v>
      </c>
      <c r="B250" t="s">
        <v>128</v>
      </c>
      <c r="C250">
        <v>45733</v>
      </c>
      <c r="D250">
        <v>8.779166666666665</v>
      </c>
      <c r="E250">
        <v>1.0613425925925925E-2</v>
      </c>
      <c r="F250">
        <v>0</v>
      </c>
      <c r="G250">
        <v>50</v>
      </c>
      <c r="H250">
        <v>0</v>
      </c>
      <c r="I250" t="s">
        <v>197</v>
      </c>
      <c r="J250" s="73">
        <v>0.21894675925925927</v>
      </c>
      <c r="K250" s="73">
        <v>0.60559027777777774</v>
      </c>
      <c r="L250">
        <v>8.2100000000000009</v>
      </c>
      <c r="M250" t="s">
        <v>983</v>
      </c>
      <c r="N250" t="s">
        <v>11238</v>
      </c>
      <c r="O250" t="s">
        <v>984</v>
      </c>
      <c r="P250" t="s">
        <v>1061</v>
      </c>
      <c r="Q250" t="s">
        <v>11239</v>
      </c>
      <c r="R250">
        <v>45733.208333333336</v>
      </c>
      <c r="S250">
        <v>45733.208680555559</v>
      </c>
      <c r="T250">
        <v>45733.604166666664</v>
      </c>
      <c r="U250">
        <v>45733.605624999997</v>
      </c>
      <c r="V250" t="s">
        <v>984</v>
      </c>
      <c r="W250" t="s">
        <v>986</v>
      </c>
      <c r="X250">
        <v>9.5299999999999994</v>
      </c>
      <c r="Y250">
        <v>9.5</v>
      </c>
      <c r="Z250">
        <v>270.58</v>
      </c>
      <c r="AA250">
        <v>247.94</v>
      </c>
      <c r="AB250">
        <v>99.49</v>
      </c>
      <c r="AC250">
        <v>6.1</v>
      </c>
      <c r="AD250">
        <v>0</v>
      </c>
      <c r="AE250" t="s">
        <v>984</v>
      </c>
      <c r="AF250">
        <v>0.50027777777777782</v>
      </c>
      <c r="AG250">
        <v>1</v>
      </c>
      <c r="AH250">
        <v>0.5</v>
      </c>
      <c r="AI250">
        <v>1.1200000000000001</v>
      </c>
      <c r="AJ250" t="s">
        <v>11240</v>
      </c>
      <c r="AK250" t="s">
        <v>996</v>
      </c>
      <c r="AL250" t="s">
        <v>996</v>
      </c>
      <c r="AM250" t="s">
        <v>988</v>
      </c>
      <c r="AN250" t="s">
        <v>1193</v>
      </c>
      <c r="AO250">
        <v>0</v>
      </c>
      <c r="AP250">
        <v>0</v>
      </c>
      <c r="AQ250" t="s">
        <v>990</v>
      </c>
      <c r="AR250">
        <v>19</v>
      </c>
      <c r="AS250">
        <v>17</v>
      </c>
      <c r="AT250">
        <v>0</v>
      </c>
      <c r="AU250">
        <v>0</v>
      </c>
      <c r="AV250">
        <v>2</v>
      </c>
      <c r="AW250">
        <v>0</v>
      </c>
      <c r="AX250">
        <v>0</v>
      </c>
      <c r="AY250" t="s">
        <v>1027</v>
      </c>
      <c r="AZ250">
        <v>0.50027777777777782</v>
      </c>
      <c r="BA250">
        <v>50</v>
      </c>
      <c r="BB250">
        <v>9.2794444444444437</v>
      </c>
      <c r="BC250">
        <v>8.2100000000000009</v>
      </c>
      <c r="BD250">
        <v>50</v>
      </c>
      <c r="BS250"/>
    </row>
    <row r="251" spans="1:71" x14ac:dyDescent="0.25">
      <c r="A251" t="s">
        <v>227</v>
      </c>
      <c r="B251" t="s">
        <v>128</v>
      </c>
      <c r="C251">
        <v>45734</v>
      </c>
      <c r="D251">
        <v>8.9836111111111094</v>
      </c>
      <c r="E251">
        <v>0</v>
      </c>
      <c r="F251">
        <v>3.3912037037037036E-3</v>
      </c>
      <c r="G251">
        <v>0</v>
      </c>
      <c r="H251">
        <v>50</v>
      </c>
      <c r="I251" t="s">
        <v>197</v>
      </c>
      <c r="J251" s="73">
        <v>0.60075231481481484</v>
      </c>
      <c r="K251" s="73">
        <v>0.99591435185185184</v>
      </c>
      <c r="L251">
        <v>7.59</v>
      </c>
      <c r="M251" t="s">
        <v>983</v>
      </c>
      <c r="N251" t="s">
        <v>11241</v>
      </c>
      <c r="O251" t="s">
        <v>984</v>
      </c>
      <c r="P251" t="s">
        <v>1015</v>
      </c>
      <c r="Q251" t="s">
        <v>11159</v>
      </c>
      <c r="R251">
        <v>45734.604166666664</v>
      </c>
      <c r="S251">
        <v>45734.600752314815</v>
      </c>
      <c r="T251">
        <v>45734.999305555553</v>
      </c>
      <c r="U251">
        <v>45734.995925925927</v>
      </c>
      <c r="V251" t="s">
        <v>984</v>
      </c>
      <c r="W251" t="s">
        <v>986</v>
      </c>
      <c r="X251">
        <v>9.48</v>
      </c>
      <c r="Y251">
        <v>9.48</v>
      </c>
      <c r="Z251">
        <v>122.76</v>
      </c>
      <c r="AA251">
        <v>114.37</v>
      </c>
      <c r="AB251">
        <v>66.12</v>
      </c>
      <c r="AC251">
        <v>7.95</v>
      </c>
      <c r="AD251">
        <v>0</v>
      </c>
      <c r="AE251" t="s">
        <v>984</v>
      </c>
      <c r="AF251">
        <v>0.50027777777777782</v>
      </c>
      <c r="AG251">
        <v>1</v>
      </c>
      <c r="AH251">
        <v>0.5</v>
      </c>
      <c r="AI251">
        <v>0.64</v>
      </c>
      <c r="AJ251" t="s">
        <v>11242</v>
      </c>
      <c r="AK251" t="s">
        <v>996</v>
      </c>
      <c r="AL251" t="s">
        <v>996</v>
      </c>
      <c r="AM251" t="s">
        <v>988</v>
      </c>
      <c r="AN251" t="s">
        <v>1197</v>
      </c>
      <c r="AO251">
        <v>0</v>
      </c>
      <c r="AP251">
        <v>0</v>
      </c>
      <c r="AQ251" t="s">
        <v>990</v>
      </c>
      <c r="AR251">
        <v>18</v>
      </c>
      <c r="AS251">
        <v>17</v>
      </c>
      <c r="AT251">
        <v>0</v>
      </c>
      <c r="AU251">
        <v>0</v>
      </c>
      <c r="AV251">
        <v>1</v>
      </c>
      <c r="AW251">
        <v>0</v>
      </c>
      <c r="AX251">
        <v>0</v>
      </c>
      <c r="AY251" t="s">
        <v>1027</v>
      </c>
      <c r="AZ251">
        <v>0.50027777777777782</v>
      </c>
      <c r="BA251">
        <v>50</v>
      </c>
      <c r="BB251">
        <v>9.4838888888888881</v>
      </c>
      <c r="BC251">
        <v>7.59</v>
      </c>
      <c r="BD251">
        <v>50</v>
      </c>
      <c r="BS251"/>
    </row>
    <row r="252" spans="1:71" x14ac:dyDescent="0.25">
      <c r="A252" t="s">
        <v>227</v>
      </c>
      <c r="B252" t="s">
        <v>128</v>
      </c>
      <c r="C252">
        <v>45735</v>
      </c>
      <c r="D252">
        <v>8.9441666666666659</v>
      </c>
      <c r="E252">
        <v>0</v>
      </c>
      <c r="F252">
        <v>2.0370370370370369E-3</v>
      </c>
      <c r="G252">
        <v>0</v>
      </c>
      <c r="H252">
        <v>50</v>
      </c>
      <c r="I252" t="s">
        <v>197</v>
      </c>
      <c r="J252" s="73">
        <v>0.60371527777777778</v>
      </c>
      <c r="K252" s="73">
        <v>0.9972685185185185</v>
      </c>
      <c r="L252">
        <v>8.41</v>
      </c>
      <c r="M252" t="s">
        <v>983</v>
      </c>
      <c r="N252" t="s">
        <v>11243</v>
      </c>
      <c r="O252" t="s">
        <v>984</v>
      </c>
      <c r="P252" t="s">
        <v>1115</v>
      </c>
      <c r="Q252" t="s">
        <v>11152</v>
      </c>
      <c r="R252">
        <v>45735.604166666664</v>
      </c>
      <c r="S252">
        <v>45735.603715277779</v>
      </c>
      <c r="T252">
        <v>45735.999305555553</v>
      </c>
      <c r="U252">
        <v>45735.99728009259</v>
      </c>
      <c r="V252" t="s">
        <v>984</v>
      </c>
      <c r="W252" t="s">
        <v>986</v>
      </c>
      <c r="X252">
        <v>9.4499999999999993</v>
      </c>
      <c r="Y252">
        <v>9.48</v>
      </c>
      <c r="Z252">
        <v>137.99</v>
      </c>
      <c r="AA252">
        <v>131.25</v>
      </c>
      <c r="AB252">
        <v>57.68</v>
      </c>
      <c r="AC252">
        <v>6.59</v>
      </c>
      <c r="AD252">
        <v>0</v>
      </c>
      <c r="AE252" t="s">
        <v>984</v>
      </c>
      <c r="AF252">
        <v>0.50111111111111106</v>
      </c>
      <c r="AG252">
        <v>1</v>
      </c>
      <c r="AH252">
        <v>0.5</v>
      </c>
      <c r="AI252">
        <v>6.24</v>
      </c>
      <c r="AJ252" t="s">
        <v>11244</v>
      </c>
      <c r="AK252" t="s">
        <v>996</v>
      </c>
      <c r="AL252" t="s">
        <v>996</v>
      </c>
      <c r="AM252" t="s">
        <v>988</v>
      </c>
      <c r="AN252" t="s">
        <v>1193</v>
      </c>
      <c r="AO252">
        <v>0</v>
      </c>
      <c r="AP252">
        <v>0</v>
      </c>
      <c r="AQ252" t="s">
        <v>990</v>
      </c>
      <c r="AR252">
        <v>17</v>
      </c>
      <c r="AS252">
        <v>16</v>
      </c>
      <c r="AT252">
        <v>0</v>
      </c>
      <c r="AU252">
        <v>0</v>
      </c>
      <c r="AV252">
        <v>1</v>
      </c>
      <c r="AW252">
        <v>0</v>
      </c>
      <c r="AX252">
        <v>0</v>
      </c>
      <c r="AY252" t="s">
        <v>1027</v>
      </c>
      <c r="AZ252">
        <v>0.50111111111111106</v>
      </c>
      <c r="BA252">
        <v>50</v>
      </c>
      <c r="BB252">
        <v>9.4452777777777772</v>
      </c>
      <c r="BC252">
        <v>8.41</v>
      </c>
      <c r="BD252">
        <v>50</v>
      </c>
      <c r="BS252"/>
    </row>
    <row r="253" spans="1:71" x14ac:dyDescent="0.25">
      <c r="A253" t="s">
        <v>227</v>
      </c>
      <c r="B253" t="s">
        <v>128</v>
      </c>
      <c r="C253">
        <v>45736</v>
      </c>
      <c r="D253">
        <v>8.8508333333333322</v>
      </c>
      <c r="E253">
        <v>0</v>
      </c>
      <c r="F253">
        <v>0</v>
      </c>
      <c r="G253">
        <v>0</v>
      </c>
      <c r="H253">
        <v>0</v>
      </c>
      <c r="I253" t="s">
        <v>197</v>
      </c>
      <c r="J253" s="73">
        <v>0.60098379629629628</v>
      </c>
      <c r="K253" s="73">
        <v>7.5231481481481482E-4</v>
      </c>
      <c r="L253">
        <v>8.91</v>
      </c>
      <c r="M253" t="s">
        <v>983</v>
      </c>
      <c r="N253" t="s">
        <v>11245</v>
      </c>
      <c r="O253" t="s">
        <v>984</v>
      </c>
      <c r="P253" t="s">
        <v>1125</v>
      </c>
      <c r="Q253" t="s">
        <v>11164</v>
      </c>
      <c r="R253">
        <v>45736.604166666664</v>
      </c>
      <c r="S253">
        <v>45736.600983796299</v>
      </c>
      <c r="T253">
        <v>45736.999305555553</v>
      </c>
      <c r="U253">
        <v>45737.000810185185</v>
      </c>
      <c r="V253" t="s">
        <v>984</v>
      </c>
      <c r="W253" t="s">
        <v>986</v>
      </c>
      <c r="X253">
        <v>9.6</v>
      </c>
      <c r="Y253">
        <v>9.48</v>
      </c>
      <c r="Z253">
        <v>245.86</v>
      </c>
      <c r="AA253">
        <v>239.41</v>
      </c>
      <c r="AB253">
        <v>67.099999999999994</v>
      </c>
      <c r="AC253">
        <v>4.21</v>
      </c>
      <c r="AD253">
        <v>14.6</v>
      </c>
      <c r="AE253" t="s">
        <v>984</v>
      </c>
      <c r="AF253">
        <v>0.50027777777777782</v>
      </c>
      <c r="AG253">
        <v>1</v>
      </c>
      <c r="AH253">
        <v>0.5</v>
      </c>
      <c r="AI253">
        <v>0.82</v>
      </c>
      <c r="AJ253" t="s">
        <v>11246</v>
      </c>
      <c r="AK253" t="s">
        <v>996</v>
      </c>
      <c r="AL253" t="s">
        <v>996</v>
      </c>
      <c r="AM253" t="s">
        <v>988</v>
      </c>
      <c r="AN253" t="s">
        <v>1183</v>
      </c>
      <c r="AO253">
        <v>0</v>
      </c>
      <c r="AP253">
        <v>0</v>
      </c>
      <c r="AQ253" t="s">
        <v>990</v>
      </c>
      <c r="AR253">
        <v>35</v>
      </c>
      <c r="AS253">
        <v>31</v>
      </c>
      <c r="AT253">
        <v>0</v>
      </c>
      <c r="AU253">
        <v>0</v>
      </c>
      <c r="AV253">
        <v>4</v>
      </c>
      <c r="AW253">
        <v>0</v>
      </c>
      <c r="AX253">
        <v>0</v>
      </c>
      <c r="AY253" t="s">
        <v>1027</v>
      </c>
      <c r="AZ253">
        <v>0.74361111111111111</v>
      </c>
      <c r="BA253">
        <v>50</v>
      </c>
      <c r="BB253">
        <v>9.5944444444444432</v>
      </c>
      <c r="BC253">
        <v>8.91</v>
      </c>
      <c r="BD253">
        <v>0</v>
      </c>
      <c r="BS253"/>
    </row>
    <row r="254" spans="1:71" x14ac:dyDescent="0.25">
      <c r="A254" t="s">
        <v>227</v>
      </c>
      <c r="B254" t="s">
        <v>128</v>
      </c>
      <c r="C254">
        <v>45737</v>
      </c>
      <c r="D254">
        <v>8.8955555555555534</v>
      </c>
      <c r="E254">
        <v>7.8703703703703705E-4</v>
      </c>
      <c r="F254">
        <v>2.8587962962962963E-3</v>
      </c>
      <c r="G254">
        <v>50</v>
      </c>
      <c r="H254">
        <v>50</v>
      </c>
      <c r="I254" t="s">
        <v>197</v>
      </c>
      <c r="J254" s="73">
        <v>0.60495370370370372</v>
      </c>
      <c r="K254" s="73">
        <v>0.9964467592592593</v>
      </c>
      <c r="L254">
        <v>8.65</v>
      </c>
      <c r="M254" t="s">
        <v>983</v>
      </c>
      <c r="N254" t="s">
        <v>11247</v>
      </c>
      <c r="O254" t="s">
        <v>984</v>
      </c>
      <c r="P254" t="s">
        <v>1136</v>
      </c>
      <c r="Q254" t="s">
        <v>11248</v>
      </c>
      <c r="R254">
        <v>45737.604166666664</v>
      </c>
      <c r="S254">
        <v>45737.600798611114</v>
      </c>
      <c r="T254">
        <v>45737.999305555553</v>
      </c>
      <c r="U254">
        <v>45738.000856481478</v>
      </c>
      <c r="V254" t="s">
        <v>984</v>
      </c>
      <c r="W254" t="s">
        <v>986</v>
      </c>
      <c r="X254">
        <v>9.6</v>
      </c>
      <c r="Y254">
        <v>9.48</v>
      </c>
      <c r="Z254">
        <v>194.27</v>
      </c>
      <c r="AA254">
        <v>185.66</v>
      </c>
      <c r="AB254">
        <v>102.04</v>
      </c>
      <c r="AC254">
        <v>5.92</v>
      </c>
      <c r="AD254">
        <v>0</v>
      </c>
      <c r="AE254" t="s">
        <v>984</v>
      </c>
      <c r="AF254">
        <v>0.50027777777777782</v>
      </c>
      <c r="AG254">
        <v>1</v>
      </c>
      <c r="AH254">
        <v>0.5</v>
      </c>
      <c r="AI254">
        <v>7.0000000000000007E-2</v>
      </c>
      <c r="AJ254" t="s">
        <v>11249</v>
      </c>
      <c r="AK254" t="s">
        <v>996</v>
      </c>
      <c r="AL254" t="s">
        <v>996</v>
      </c>
      <c r="AM254" t="s">
        <v>988</v>
      </c>
      <c r="AN254" t="s">
        <v>1178</v>
      </c>
      <c r="AO254">
        <v>0</v>
      </c>
      <c r="AP254">
        <v>0</v>
      </c>
      <c r="AQ254" t="s">
        <v>990</v>
      </c>
      <c r="AR254">
        <v>31</v>
      </c>
      <c r="AS254">
        <v>28</v>
      </c>
      <c r="AT254">
        <v>0</v>
      </c>
      <c r="AU254">
        <v>0</v>
      </c>
      <c r="AV254">
        <v>3</v>
      </c>
      <c r="AW254">
        <v>0</v>
      </c>
      <c r="AX254">
        <v>0</v>
      </c>
      <c r="AY254" t="s">
        <v>1027</v>
      </c>
      <c r="AZ254">
        <v>0.50027777777777782</v>
      </c>
      <c r="BA254">
        <v>50</v>
      </c>
      <c r="BB254">
        <v>9.3958333333333321</v>
      </c>
      <c r="BC254">
        <v>8.65</v>
      </c>
      <c r="BD254">
        <v>100</v>
      </c>
      <c r="BS254"/>
    </row>
    <row r="255" spans="1:71" x14ac:dyDescent="0.25">
      <c r="A255" t="s">
        <v>227</v>
      </c>
      <c r="B255" t="s">
        <v>128</v>
      </c>
      <c r="C255">
        <v>45738</v>
      </c>
      <c r="D255">
        <v>9.0708333333333329</v>
      </c>
      <c r="E255">
        <v>0</v>
      </c>
      <c r="F255">
        <v>0</v>
      </c>
      <c r="G255">
        <v>0</v>
      </c>
      <c r="H255">
        <v>0</v>
      </c>
      <c r="I255" t="s">
        <v>197</v>
      </c>
      <c r="J255" s="73">
        <v>0.60074074074074069</v>
      </c>
      <c r="K255" s="73">
        <v>2.0833333333333335E-4</v>
      </c>
      <c r="L255">
        <v>8.69</v>
      </c>
      <c r="M255" t="s">
        <v>983</v>
      </c>
      <c r="N255" t="s">
        <v>11250</v>
      </c>
      <c r="O255" t="s">
        <v>984</v>
      </c>
      <c r="P255" t="s">
        <v>1261</v>
      </c>
      <c r="Q255" t="s">
        <v>11251</v>
      </c>
      <c r="R255">
        <v>45738.604166666664</v>
      </c>
      <c r="S255">
        <v>45738.600752314815</v>
      </c>
      <c r="T255">
        <v>45738.999305555553</v>
      </c>
      <c r="U255">
        <v>45739.0002662037</v>
      </c>
      <c r="V255" t="s">
        <v>984</v>
      </c>
      <c r="W255" t="s">
        <v>986</v>
      </c>
      <c r="X255">
        <v>9.59</v>
      </c>
      <c r="Y255">
        <v>9.48</v>
      </c>
      <c r="Z255">
        <v>227.66</v>
      </c>
      <c r="AA255">
        <v>221.14</v>
      </c>
      <c r="AB255">
        <v>120.46</v>
      </c>
      <c r="AC255">
        <v>6.03</v>
      </c>
      <c r="AD255">
        <v>0</v>
      </c>
      <c r="AE255" t="s">
        <v>984</v>
      </c>
      <c r="AF255">
        <v>0.5163888888888889</v>
      </c>
      <c r="AG255">
        <v>1</v>
      </c>
      <c r="AH255">
        <v>0.5</v>
      </c>
      <c r="AI255">
        <v>0.85</v>
      </c>
      <c r="AJ255" t="s">
        <v>11252</v>
      </c>
      <c r="AK255" t="s">
        <v>996</v>
      </c>
      <c r="AL255" t="s">
        <v>996</v>
      </c>
      <c r="AM255" t="s">
        <v>988</v>
      </c>
      <c r="AN255" t="s">
        <v>1199</v>
      </c>
      <c r="AO255">
        <v>0</v>
      </c>
      <c r="AP255">
        <v>0</v>
      </c>
      <c r="AQ255" t="s">
        <v>990</v>
      </c>
      <c r="AR255">
        <v>25</v>
      </c>
      <c r="AS255">
        <v>25</v>
      </c>
      <c r="AT255">
        <v>0</v>
      </c>
      <c r="AU255">
        <v>0</v>
      </c>
      <c r="AV255">
        <v>0</v>
      </c>
      <c r="AW255">
        <v>0</v>
      </c>
      <c r="AX255">
        <v>0</v>
      </c>
      <c r="AY255" t="s">
        <v>1027</v>
      </c>
      <c r="AZ255">
        <v>0.5163888888888889</v>
      </c>
      <c r="BA255">
        <v>50</v>
      </c>
      <c r="BB255">
        <v>9.5872222222222216</v>
      </c>
      <c r="BC255">
        <v>8.69</v>
      </c>
      <c r="BD255">
        <v>0</v>
      </c>
      <c r="BS255"/>
    </row>
    <row r="256" spans="1:71" x14ac:dyDescent="0.25">
      <c r="A256" t="s">
        <v>1422</v>
      </c>
      <c r="B256" t="s">
        <v>128</v>
      </c>
      <c r="C256">
        <v>45733</v>
      </c>
      <c r="D256">
        <v>8.8769444444444439</v>
      </c>
      <c r="E256">
        <v>0</v>
      </c>
      <c r="F256">
        <v>8.4143518518518517E-3</v>
      </c>
      <c r="G256">
        <v>0</v>
      </c>
      <c r="H256">
        <v>50</v>
      </c>
      <c r="I256" t="s">
        <v>153</v>
      </c>
      <c r="J256" s="73">
        <v>0.20504629629629631</v>
      </c>
      <c r="K256" s="73">
        <v>0.59575231481481483</v>
      </c>
      <c r="L256">
        <v>8.5399999999999991</v>
      </c>
      <c r="M256" t="s">
        <v>983</v>
      </c>
      <c r="N256" t="s">
        <v>11253</v>
      </c>
      <c r="O256" t="s">
        <v>984</v>
      </c>
      <c r="P256" t="s">
        <v>1187</v>
      </c>
      <c r="Q256" t="s">
        <v>11180</v>
      </c>
      <c r="R256">
        <v>45733.208333333336</v>
      </c>
      <c r="S256">
        <v>45733.205046296294</v>
      </c>
      <c r="T256">
        <v>45733.604166666664</v>
      </c>
      <c r="U256">
        <v>45733.605624999997</v>
      </c>
      <c r="V256" t="s">
        <v>984</v>
      </c>
      <c r="W256" t="s">
        <v>986</v>
      </c>
      <c r="X256">
        <v>9.61</v>
      </c>
      <c r="Y256">
        <v>9.5</v>
      </c>
      <c r="Z256">
        <v>190.7</v>
      </c>
      <c r="AA256">
        <v>184.51</v>
      </c>
      <c r="AB256">
        <v>109.15</v>
      </c>
      <c r="AC256">
        <v>6.5</v>
      </c>
      <c r="AD256">
        <v>0</v>
      </c>
      <c r="AE256" t="s">
        <v>984</v>
      </c>
      <c r="AF256">
        <v>0.5</v>
      </c>
      <c r="AG256">
        <v>1</v>
      </c>
      <c r="AH256">
        <v>0.5</v>
      </c>
      <c r="AI256">
        <v>0.51</v>
      </c>
      <c r="AJ256" t="s">
        <v>11254</v>
      </c>
      <c r="AK256" t="s">
        <v>1188</v>
      </c>
      <c r="AL256" t="s">
        <v>1188</v>
      </c>
      <c r="AM256" t="s">
        <v>988</v>
      </c>
      <c r="AN256" t="s">
        <v>1186</v>
      </c>
      <c r="AO256">
        <v>0</v>
      </c>
      <c r="AP256">
        <v>0</v>
      </c>
      <c r="AQ256" t="s">
        <v>990</v>
      </c>
      <c r="AR256">
        <v>23</v>
      </c>
      <c r="AS256">
        <v>13</v>
      </c>
      <c r="AT256">
        <v>0</v>
      </c>
      <c r="AU256">
        <v>0</v>
      </c>
      <c r="AV256">
        <v>10</v>
      </c>
      <c r="AW256">
        <v>0</v>
      </c>
      <c r="AX256">
        <v>0</v>
      </c>
      <c r="AY256" t="s">
        <v>1423</v>
      </c>
      <c r="AZ256">
        <v>0.5</v>
      </c>
      <c r="BA256">
        <v>50</v>
      </c>
      <c r="BB256">
        <v>9.3769444444444439</v>
      </c>
      <c r="BC256">
        <v>8.5399999999999991</v>
      </c>
      <c r="BD256">
        <v>50</v>
      </c>
      <c r="BS256"/>
    </row>
    <row r="257" spans="1:71" x14ac:dyDescent="0.25">
      <c r="A257" t="s">
        <v>1422</v>
      </c>
      <c r="B257" t="s">
        <v>128</v>
      </c>
      <c r="C257">
        <v>45734</v>
      </c>
      <c r="D257">
        <v>8.8941666666666652</v>
      </c>
      <c r="E257">
        <v>0</v>
      </c>
      <c r="F257">
        <v>4.7106481481481478E-3</v>
      </c>
      <c r="G257">
        <v>0</v>
      </c>
      <c r="H257">
        <v>50</v>
      </c>
      <c r="I257" t="s">
        <v>153</v>
      </c>
      <c r="J257" s="73">
        <v>0.20796296296296296</v>
      </c>
      <c r="K257" s="73">
        <v>0.59945601851851849</v>
      </c>
      <c r="L257">
        <v>9.7200000000000006</v>
      </c>
      <c r="M257" t="s">
        <v>983</v>
      </c>
      <c r="N257" t="s">
        <v>11255</v>
      </c>
      <c r="O257" t="s">
        <v>984</v>
      </c>
      <c r="P257" t="s">
        <v>1187</v>
      </c>
      <c r="Q257" t="s">
        <v>11170</v>
      </c>
      <c r="R257">
        <v>45734.208333333336</v>
      </c>
      <c r="S257">
        <v>45734.207928240743</v>
      </c>
      <c r="T257">
        <v>45734.604166666664</v>
      </c>
      <c r="U257">
        <v>45734.646006944444</v>
      </c>
      <c r="V257" t="s">
        <v>984</v>
      </c>
      <c r="W257" t="s">
        <v>986</v>
      </c>
      <c r="X257">
        <v>10.51</v>
      </c>
      <c r="Y257">
        <v>9.5</v>
      </c>
      <c r="Z257">
        <v>151.81</v>
      </c>
      <c r="AA257">
        <v>144.68</v>
      </c>
      <c r="AB257">
        <v>99.37</v>
      </c>
      <c r="AC257">
        <v>6.95</v>
      </c>
      <c r="AD257">
        <v>0</v>
      </c>
      <c r="AE257" t="s">
        <v>984</v>
      </c>
      <c r="AF257">
        <v>0.50166666666666671</v>
      </c>
      <c r="AG257">
        <v>1</v>
      </c>
      <c r="AH257">
        <v>0.5</v>
      </c>
      <c r="AI257">
        <v>2.61</v>
      </c>
      <c r="AJ257" t="s">
        <v>11256</v>
      </c>
      <c r="AK257" t="s">
        <v>1188</v>
      </c>
      <c r="AL257" t="s">
        <v>1188</v>
      </c>
      <c r="AM257" t="s">
        <v>988</v>
      </c>
      <c r="AN257" t="s">
        <v>1186</v>
      </c>
      <c r="AO257">
        <v>0</v>
      </c>
      <c r="AP257">
        <v>0</v>
      </c>
      <c r="AQ257" t="s">
        <v>990</v>
      </c>
      <c r="AR257">
        <v>21</v>
      </c>
      <c r="AS257">
        <v>18</v>
      </c>
      <c r="AT257">
        <v>0</v>
      </c>
      <c r="AU257">
        <v>0</v>
      </c>
      <c r="AV257">
        <v>3</v>
      </c>
      <c r="AW257">
        <v>0</v>
      </c>
      <c r="AX257">
        <v>0</v>
      </c>
      <c r="AY257" t="s">
        <v>1423</v>
      </c>
      <c r="AZ257">
        <v>0.50166666666666671</v>
      </c>
      <c r="BA257">
        <v>50</v>
      </c>
      <c r="BB257">
        <v>9.3958333333333321</v>
      </c>
      <c r="BC257">
        <v>9.7200000000000006</v>
      </c>
      <c r="BD257">
        <v>50</v>
      </c>
      <c r="BS257"/>
    </row>
    <row r="258" spans="1:71" x14ac:dyDescent="0.25">
      <c r="A258" t="s">
        <v>1422</v>
      </c>
      <c r="B258" t="s">
        <v>128</v>
      </c>
      <c r="C258">
        <v>45737</v>
      </c>
      <c r="D258">
        <v>9.0727777777777785</v>
      </c>
      <c r="E258">
        <v>0</v>
      </c>
      <c r="F258">
        <v>0</v>
      </c>
      <c r="G258">
        <v>0</v>
      </c>
      <c r="H258">
        <v>0</v>
      </c>
      <c r="I258" t="s">
        <v>153</v>
      </c>
      <c r="J258" s="73">
        <v>0.20560185185185184</v>
      </c>
      <c r="K258" s="73">
        <v>0.60450231481481487</v>
      </c>
      <c r="L258">
        <v>8.5500000000000007</v>
      </c>
      <c r="M258" t="s">
        <v>983</v>
      </c>
      <c r="N258" t="s">
        <v>11257</v>
      </c>
      <c r="O258" t="s">
        <v>984</v>
      </c>
      <c r="P258" t="s">
        <v>1187</v>
      </c>
      <c r="Q258" t="s">
        <v>11258</v>
      </c>
      <c r="R258">
        <v>45737.208333333336</v>
      </c>
      <c r="S258">
        <v>45737.205601851849</v>
      </c>
      <c r="T258">
        <v>45737.604166666664</v>
      </c>
      <c r="U258">
        <v>45737.605046296296</v>
      </c>
      <c r="V258" t="s">
        <v>984</v>
      </c>
      <c r="W258" t="s">
        <v>986</v>
      </c>
      <c r="X258">
        <v>9.59</v>
      </c>
      <c r="Y258">
        <v>9.5</v>
      </c>
      <c r="Z258">
        <v>99.38</v>
      </c>
      <c r="AA258">
        <v>93.27</v>
      </c>
      <c r="AB258">
        <v>49.12</v>
      </c>
      <c r="AC258">
        <v>5.98</v>
      </c>
      <c r="AD258">
        <v>0</v>
      </c>
      <c r="AE258" t="s">
        <v>984</v>
      </c>
      <c r="AF258">
        <v>0.50083333333333335</v>
      </c>
      <c r="AG258">
        <v>1</v>
      </c>
      <c r="AH258">
        <v>0.5</v>
      </c>
      <c r="AI258">
        <v>0.55000000000000004</v>
      </c>
      <c r="AJ258" t="s">
        <v>11259</v>
      </c>
      <c r="AK258" t="s">
        <v>1188</v>
      </c>
      <c r="AL258" t="s">
        <v>1188</v>
      </c>
      <c r="AM258" t="s">
        <v>988</v>
      </c>
      <c r="AN258" t="s">
        <v>1221</v>
      </c>
      <c r="AO258">
        <v>0</v>
      </c>
      <c r="AP258">
        <v>0</v>
      </c>
      <c r="AQ258" t="s">
        <v>990</v>
      </c>
      <c r="AR258">
        <v>23</v>
      </c>
      <c r="AS258">
        <v>17</v>
      </c>
      <c r="AT258">
        <v>0</v>
      </c>
      <c r="AU258">
        <v>0</v>
      </c>
      <c r="AV258">
        <v>6</v>
      </c>
      <c r="AW258">
        <v>0</v>
      </c>
      <c r="AX258">
        <v>0</v>
      </c>
      <c r="AY258" t="s">
        <v>1423</v>
      </c>
      <c r="AZ258">
        <v>0.50083333333333335</v>
      </c>
      <c r="BA258">
        <v>50</v>
      </c>
      <c r="BB258">
        <v>9.5736111111111111</v>
      </c>
      <c r="BC258">
        <v>8.5500000000000007</v>
      </c>
      <c r="BD258">
        <v>0</v>
      </c>
      <c r="BS258"/>
    </row>
    <row r="259" spans="1:71" x14ac:dyDescent="0.25">
      <c r="A259" t="s">
        <v>1422</v>
      </c>
      <c r="B259" t="s">
        <v>128</v>
      </c>
      <c r="C259">
        <v>45738</v>
      </c>
      <c r="D259">
        <v>7.5277777777777777</v>
      </c>
      <c r="E259">
        <v>0</v>
      </c>
      <c r="F259">
        <v>0</v>
      </c>
      <c r="G259">
        <v>0</v>
      </c>
      <c r="H259">
        <v>0</v>
      </c>
      <c r="I259" t="s">
        <v>153</v>
      </c>
      <c r="J259" s="73">
        <v>0.20732638888888888</v>
      </c>
      <c r="K259" s="73">
        <v>0.52098379629629632</v>
      </c>
      <c r="L259">
        <v>6.68</v>
      </c>
      <c r="M259" t="s">
        <v>983</v>
      </c>
      <c r="N259" t="s">
        <v>11260</v>
      </c>
      <c r="O259" t="s">
        <v>984</v>
      </c>
      <c r="P259" t="s">
        <v>1187</v>
      </c>
      <c r="Q259" t="s">
        <v>11223</v>
      </c>
      <c r="R259">
        <v>45738.208333333336</v>
      </c>
      <c r="S259">
        <v>45738.207326388889</v>
      </c>
      <c r="T259">
        <v>45738.520833333336</v>
      </c>
      <c r="U259">
        <v>45738.520995370367</v>
      </c>
      <c r="V259" t="s">
        <v>984</v>
      </c>
      <c r="W259" t="s">
        <v>986</v>
      </c>
      <c r="X259">
        <v>7.53</v>
      </c>
      <c r="Y259">
        <v>7.5</v>
      </c>
      <c r="Z259">
        <v>208.53</v>
      </c>
      <c r="AA259">
        <v>197.59</v>
      </c>
      <c r="AB259">
        <v>98.38</v>
      </c>
      <c r="AC259">
        <v>4.3600000000000003</v>
      </c>
      <c r="AD259">
        <v>0</v>
      </c>
      <c r="AE259" t="s">
        <v>984</v>
      </c>
      <c r="AF259">
        <v>0</v>
      </c>
      <c r="AG259">
        <v>0</v>
      </c>
      <c r="AH259">
        <v>0</v>
      </c>
      <c r="AI259">
        <v>0</v>
      </c>
      <c r="AJ259" t="s">
        <v>984</v>
      </c>
      <c r="AK259" t="s">
        <v>1188</v>
      </c>
      <c r="AL259" t="s">
        <v>1188</v>
      </c>
      <c r="AM259" t="s">
        <v>988</v>
      </c>
      <c r="AN259" t="s">
        <v>1186</v>
      </c>
      <c r="AO259">
        <v>0</v>
      </c>
      <c r="AP259">
        <v>0</v>
      </c>
      <c r="AQ259" t="s">
        <v>990</v>
      </c>
      <c r="AR259">
        <v>22</v>
      </c>
      <c r="AS259">
        <v>22</v>
      </c>
      <c r="AT259">
        <v>0</v>
      </c>
      <c r="AU259">
        <v>0</v>
      </c>
      <c r="AV259">
        <v>0</v>
      </c>
      <c r="AW259">
        <v>0</v>
      </c>
      <c r="AX259">
        <v>0</v>
      </c>
      <c r="AY259" t="s">
        <v>1423</v>
      </c>
      <c r="AZ259">
        <v>0</v>
      </c>
      <c r="BA259">
        <v>50</v>
      </c>
      <c r="BB259">
        <v>7.5277777777777777</v>
      </c>
      <c r="BC259">
        <v>6.68</v>
      </c>
      <c r="BD259">
        <v>0</v>
      </c>
      <c r="BS259"/>
    </row>
    <row r="260" spans="1:71" x14ac:dyDescent="0.25">
      <c r="A260" t="s">
        <v>1422</v>
      </c>
      <c r="B260" t="s">
        <v>128</v>
      </c>
      <c r="C260">
        <v>45739</v>
      </c>
      <c r="D260">
        <v>9.0361111111111114</v>
      </c>
      <c r="E260">
        <v>0</v>
      </c>
      <c r="F260">
        <v>0</v>
      </c>
      <c r="G260">
        <v>0</v>
      </c>
      <c r="H260">
        <v>0</v>
      </c>
      <c r="I260" t="s">
        <v>153</v>
      </c>
      <c r="J260" s="73">
        <v>0.20756944444444445</v>
      </c>
      <c r="K260" s="73">
        <v>0.60561342592592593</v>
      </c>
      <c r="L260">
        <v>7.6</v>
      </c>
      <c r="M260" t="s">
        <v>983</v>
      </c>
      <c r="N260" t="s">
        <v>11261</v>
      </c>
      <c r="O260" t="s">
        <v>984</v>
      </c>
      <c r="P260" t="s">
        <v>1187</v>
      </c>
      <c r="Q260" t="s">
        <v>11262</v>
      </c>
      <c r="R260">
        <v>45739.208333333336</v>
      </c>
      <c r="S260">
        <v>45739.207569444443</v>
      </c>
      <c r="T260">
        <v>45739.604166666664</v>
      </c>
      <c r="U260">
        <v>45739.605624999997</v>
      </c>
      <c r="V260" t="s">
        <v>984</v>
      </c>
      <c r="W260" t="s">
        <v>986</v>
      </c>
      <c r="X260">
        <v>9.5500000000000007</v>
      </c>
      <c r="Y260">
        <v>9.5</v>
      </c>
      <c r="Z260">
        <v>208.54</v>
      </c>
      <c r="AA260">
        <v>204.5</v>
      </c>
      <c r="AB260">
        <v>97.74</v>
      </c>
      <c r="AC260">
        <v>6.51</v>
      </c>
      <c r="AD260">
        <v>0</v>
      </c>
      <c r="AE260" t="s">
        <v>984</v>
      </c>
      <c r="AF260">
        <v>0.51694444444444443</v>
      </c>
      <c r="AG260">
        <v>1</v>
      </c>
      <c r="AH260">
        <v>0.5</v>
      </c>
      <c r="AI260">
        <v>5.77</v>
      </c>
      <c r="AJ260" t="s">
        <v>11263</v>
      </c>
      <c r="AK260" t="s">
        <v>1188</v>
      </c>
      <c r="AL260" t="s">
        <v>1188</v>
      </c>
      <c r="AM260" t="s">
        <v>988</v>
      </c>
      <c r="AN260" t="s">
        <v>1183</v>
      </c>
      <c r="AO260">
        <v>0</v>
      </c>
      <c r="AP260">
        <v>0</v>
      </c>
      <c r="AQ260" t="s">
        <v>990</v>
      </c>
      <c r="AR260">
        <v>27</v>
      </c>
      <c r="AS260">
        <v>25</v>
      </c>
      <c r="AT260">
        <v>0</v>
      </c>
      <c r="AU260">
        <v>0</v>
      </c>
      <c r="AV260">
        <v>2</v>
      </c>
      <c r="AW260">
        <v>0</v>
      </c>
      <c r="AX260">
        <v>0</v>
      </c>
      <c r="AY260" t="s">
        <v>1423</v>
      </c>
      <c r="AZ260">
        <v>0.51694444444444443</v>
      </c>
      <c r="BA260">
        <v>50</v>
      </c>
      <c r="BB260">
        <v>9.5530555555555559</v>
      </c>
      <c r="BC260">
        <v>7.6</v>
      </c>
      <c r="BD260">
        <v>0</v>
      </c>
      <c r="BS260"/>
    </row>
    <row r="261" spans="1:71" x14ac:dyDescent="0.25">
      <c r="A261" t="s">
        <v>141</v>
      </c>
      <c r="B261" t="s">
        <v>128</v>
      </c>
      <c r="C261">
        <v>45733</v>
      </c>
      <c r="D261">
        <v>9.0827777777777783</v>
      </c>
      <c r="E261">
        <v>0</v>
      </c>
      <c r="F261">
        <v>0</v>
      </c>
      <c r="G261">
        <v>0</v>
      </c>
      <c r="H261">
        <v>0</v>
      </c>
      <c r="I261" t="s">
        <v>142</v>
      </c>
      <c r="J261" s="73">
        <v>0.60083333333333333</v>
      </c>
      <c r="K261" s="73">
        <v>7.9861111111111116E-4</v>
      </c>
      <c r="L261">
        <v>6.27</v>
      </c>
      <c r="M261" t="s">
        <v>983</v>
      </c>
      <c r="N261" t="s">
        <v>11264</v>
      </c>
      <c r="O261" t="s">
        <v>984</v>
      </c>
      <c r="P261" t="s">
        <v>1015</v>
      </c>
      <c r="Q261" t="s">
        <v>11265</v>
      </c>
      <c r="R261">
        <v>45733.604166666664</v>
      </c>
      <c r="S261">
        <v>45733.60083333333</v>
      </c>
      <c r="T261">
        <v>45733.999305555553</v>
      </c>
      <c r="U261">
        <v>45734.000810185185</v>
      </c>
      <c r="V261" t="s">
        <v>984</v>
      </c>
      <c r="W261" t="s">
        <v>986</v>
      </c>
      <c r="X261">
        <v>9.6</v>
      </c>
      <c r="Y261">
        <v>9.48</v>
      </c>
      <c r="Z261">
        <v>52.21</v>
      </c>
      <c r="AA261">
        <v>47.67</v>
      </c>
      <c r="AB261">
        <v>28.42</v>
      </c>
      <c r="AC261">
        <v>9.4499999999999993</v>
      </c>
      <c r="AD261">
        <v>0</v>
      </c>
      <c r="AE261" t="s">
        <v>984</v>
      </c>
      <c r="AF261">
        <v>0.5163888888888889</v>
      </c>
      <c r="AG261">
        <v>1</v>
      </c>
      <c r="AH261">
        <v>0.5</v>
      </c>
      <c r="AI261">
        <v>0</v>
      </c>
      <c r="AJ261" t="s">
        <v>11266</v>
      </c>
      <c r="AK261" t="s">
        <v>1029</v>
      </c>
      <c r="AL261" t="s">
        <v>1029</v>
      </c>
      <c r="AM261" t="s">
        <v>988</v>
      </c>
      <c r="AN261" t="s">
        <v>1197</v>
      </c>
      <c r="AO261">
        <v>0</v>
      </c>
      <c r="AP261">
        <v>0</v>
      </c>
      <c r="AQ261" t="s">
        <v>990</v>
      </c>
      <c r="AR261">
        <v>13</v>
      </c>
      <c r="AS261">
        <v>13</v>
      </c>
      <c r="AT261">
        <v>0</v>
      </c>
      <c r="AU261">
        <v>0</v>
      </c>
      <c r="AV261">
        <v>0</v>
      </c>
      <c r="AW261">
        <v>0</v>
      </c>
      <c r="AX261">
        <v>0</v>
      </c>
      <c r="AY261" t="s">
        <v>1030</v>
      </c>
      <c r="AZ261">
        <v>0.5163888888888889</v>
      </c>
      <c r="BA261">
        <v>50</v>
      </c>
      <c r="BB261">
        <v>9.5991666666666671</v>
      </c>
      <c r="BC261">
        <v>6.27</v>
      </c>
      <c r="BD261">
        <v>0</v>
      </c>
      <c r="BS261"/>
    </row>
    <row r="262" spans="1:71" x14ac:dyDescent="0.25">
      <c r="A262" t="s">
        <v>141</v>
      </c>
      <c r="B262" t="s">
        <v>128</v>
      </c>
      <c r="C262">
        <v>45738</v>
      </c>
      <c r="D262">
        <v>9.0941666666666663</v>
      </c>
      <c r="E262">
        <v>0</v>
      </c>
      <c r="F262">
        <v>0</v>
      </c>
      <c r="G262">
        <v>0</v>
      </c>
      <c r="H262">
        <v>0</v>
      </c>
      <c r="I262" t="s">
        <v>142</v>
      </c>
      <c r="J262" s="73">
        <v>0.60098379629629628</v>
      </c>
      <c r="K262" s="73">
        <v>7.9861111111111116E-4</v>
      </c>
      <c r="L262">
        <v>8.5299999999999994</v>
      </c>
      <c r="M262" t="s">
        <v>983</v>
      </c>
      <c r="N262" t="s">
        <v>11267</v>
      </c>
      <c r="O262" t="s">
        <v>984</v>
      </c>
      <c r="P262" t="s">
        <v>1242</v>
      </c>
      <c r="Q262" t="s">
        <v>11251</v>
      </c>
      <c r="R262">
        <v>45738.604166666664</v>
      </c>
      <c r="S262">
        <v>45738.600983796299</v>
      </c>
      <c r="T262">
        <v>45738.999305555553</v>
      </c>
      <c r="U262">
        <v>45739.000810185185</v>
      </c>
      <c r="V262" t="s">
        <v>984</v>
      </c>
      <c r="W262" t="s">
        <v>986</v>
      </c>
      <c r="X262">
        <v>9.6</v>
      </c>
      <c r="Y262">
        <v>9.48</v>
      </c>
      <c r="Z262">
        <v>185.78</v>
      </c>
      <c r="AA262">
        <v>173.33</v>
      </c>
      <c r="AB262">
        <v>115.46</v>
      </c>
      <c r="AC262">
        <v>7.4</v>
      </c>
      <c r="AD262">
        <v>0</v>
      </c>
      <c r="AE262" t="s">
        <v>984</v>
      </c>
      <c r="AF262">
        <v>0.50138888888888888</v>
      </c>
      <c r="AG262">
        <v>1</v>
      </c>
      <c r="AH262">
        <v>0.5</v>
      </c>
      <c r="AI262">
        <v>2.2400000000000002</v>
      </c>
      <c r="AJ262" t="s">
        <v>11268</v>
      </c>
      <c r="AK262" t="s">
        <v>1029</v>
      </c>
      <c r="AL262" t="s">
        <v>1029</v>
      </c>
      <c r="AM262" t="s">
        <v>988</v>
      </c>
      <c r="AN262" t="s">
        <v>1178</v>
      </c>
      <c r="AO262">
        <v>0</v>
      </c>
      <c r="AP262">
        <v>0</v>
      </c>
      <c r="AQ262" t="s">
        <v>990</v>
      </c>
      <c r="AR262">
        <v>28</v>
      </c>
      <c r="AS262">
        <v>27</v>
      </c>
      <c r="AT262">
        <v>0</v>
      </c>
      <c r="AU262">
        <v>0</v>
      </c>
      <c r="AV262">
        <v>1</v>
      </c>
      <c r="AW262">
        <v>0</v>
      </c>
      <c r="AX262">
        <v>0</v>
      </c>
      <c r="AY262" t="s">
        <v>1030</v>
      </c>
      <c r="AZ262">
        <v>0.50138888888888888</v>
      </c>
      <c r="BA262">
        <v>50</v>
      </c>
      <c r="BB262">
        <v>9.5955555555555545</v>
      </c>
      <c r="BC262">
        <v>8.5299999999999994</v>
      </c>
      <c r="BD262">
        <v>0</v>
      </c>
      <c r="BS262"/>
    </row>
    <row r="263" spans="1:71" x14ac:dyDescent="0.25">
      <c r="A263" t="s">
        <v>141</v>
      </c>
      <c r="B263" t="s">
        <v>128</v>
      </c>
      <c r="C263">
        <v>45739</v>
      </c>
      <c r="D263">
        <v>9.0997222222222227</v>
      </c>
      <c r="E263">
        <v>0</v>
      </c>
      <c r="F263">
        <v>0</v>
      </c>
      <c r="G263">
        <v>0</v>
      </c>
      <c r="H263">
        <v>0</v>
      </c>
      <c r="I263" t="s">
        <v>142</v>
      </c>
      <c r="J263" s="73">
        <v>0.60075231481481484</v>
      </c>
      <c r="K263" s="73">
        <v>7.407407407407407E-4</v>
      </c>
      <c r="L263">
        <v>7.74</v>
      </c>
      <c r="M263" t="s">
        <v>983</v>
      </c>
      <c r="N263" t="s">
        <v>11269</v>
      </c>
      <c r="O263" t="s">
        <v>984</v>
      </c>
      <c r="P263" t="s">
        <v>1262</v>
      </c>
      <c r="Q263" t="s">
        <v>11177</v>
      </c>
      <c r="R263">
        <v>45739.604166666664</v>
      </c>
      <c r="S263">
        <v>45739.600752314815</v>
      </c>
      <c r="T263">
        <v>45739.999305555553</v>
      </c>
      <c r="U263">
        <v>45740.000752314816</v>
      </c>
      <c r="V263" t="s">
        <v>984</v>
      </c>
      <c r="W263" t="s">
        <v>986</v>
      </c>
      <c r="X263">
        <v>9.6</v>
      </c>
      <c r="Y263">
        <v>9.48</v>
      </c>
      <c r="Z263">
        <v>162.41</v>
      </c>
      <c r="AA263">
        <v>148.5</v>
      </c>
      <c r="AB263">
        <v>93.13</v>
      </c>
      <c r="AC263">
        <v>6.8</v>
      </c>
      <c r="AD263">
        <v>0</v>
      </c>
      <c r="AE263" t="s">
        <v>984</v>
      </c>
      <c r="AF263">
        <v>0.5</v>
      </c>
      <c r="AG263">
        <v>1</v>
      </c>
      <c r="AH263">
        <v>0.5</v>
      </c>
      <c r="AI263">
        <v>0.21</v>
      </c>
      <c r="AJ263" t="s">
        <v>11270</v>
      </c>
      <c r="AK263" t="s">
        <v>1029</v>
      </c>
      <c r="AL263" t="s">
        <v>1029</v>
      </c>
      <c r="AM263" t="s">
        <v>988</v>
      </c>
      <c r="AN263" t="s">
        <v>1178</v>
      </c>
      <c r="AO263">
        <v>0</v>
      </c>
      <c r="AP263">
        <v>0</v>
      </c>
      <c r="AQ263" t="s">
        <v>990</v>
      </c>
      <c r="AR263">
        <v>29</v>
      </c>
      <c r="AS263">
        <v>29</v>
      </c>
      <c r="AT263">
        <v>0</v>
      </c>
      <c r="AU263">
        <v>0</v>
      </c>
      <c r="AV263">
        <v>0</v>
      </c>
      <c r="AW263">
        <v>0</v>
      </c>
      <c r="AX263">
        <v>0</v>
      </c>
      <c r="AY263" t="s">
        <v>1030</v>
      </c>
      <c r="AZ263">
        <v>0.5</v>
      </c>
      <c r="BA263">
        <v>50</v>
      </c>
      <c r="BB263">
        <v>9.5997222222222227</v>
      </c>
      <c r="BC263">
        <v>7.74</v>
      </c>
      <c r="BD263">
        <v>0</v>
      </c>
      <c r="BS263"/>
    </row>
    <row r="264" spans="1:71" x14ac:dyDescent="0.25">
      <c r="A264" t="s">
        <v>1208</v>
      </c>
      <c r="B264" t="s">
        <v>128</v>
      </c>
      <c r="C264">
        <v>45733</v>
      </c>
      <c r="D264">
        <v>7.1308333333333325</v>
      </c>
      <c r="E264">
        <v>0</v>
      </c>
      <c r="F264">
        <v>0</v>
      </c>
      <c r="G264">
        <v>0</v>
      </c>
      <c r="H264">
        <v>0</v>
      </c>
      <c r="I264" t="s">
        <v>142</v>
      </c>
      <c r="J264" s="73">
        <v>0.20501157407407408</v>
      </c>
      <c r="K264" s="73">
        <v>0.52299768518518519</v>
      </c>
      <c r="L264">
        <v>6.26</v>
      </c>
      <c r="M264" t="s">
        <v>983</v>
      </c>
      <c r="N264" t="s">
        <v>11271</v>
      </c>
      <c r="O264" t="s">
        <v>984</v>
      </c>
      <c r="P264" t="s">
        <v>1074</v>
      </c>
      <c r="Q264" t="s">
        <v>11180</v>
      </c>
      <c r="R264">
        <v>45733.208333333336</v>
      </c>
      <c r="S264">
        <v>45733.205023148148</v>
      </c>
      <c r="T264">
        <v>45733.520833333336</v>
      </c>
      <c r="U264">
        <v>45733.522997685184</v>
      </c>
      <c r="V264" t="s">
        <v>984</v>
      </c>
      <c r="W264" t="s">
        <v>986</v>
      </c>
      <c r="X264">
        <v>7.63</v>
      </c>
      <c r="Y264">
        <v>7.5</v>
      </c>
      <c r="Z264">
        <v>101.98</v>
      </c>
      <c r="AA264">
        <v>93.46</v>
      </c>
      <c r="AB264">
        <v>43.99</v>
      </c>
      <c r="AC264">
        <v>4.58</v>
      </c>
      <c r="AD264">
        <v>0</v>
      </c>
      <c r="AE264" t="s">
        <v>984</v>
      </c>
      <c r="AF264">
        <v>0.50083333333333335</v>
      </c>
      <c r="AG264">
        <v>1</v>
      </c>
      <c r="AH264">
        <v>0.5</v>
      </c>
      <c r="AI264">
        <v>3.75</v>
      </c>
      <c r="AJ264" t="s">
        <v>11272</v>
      </c>
      <c r="AK264" t="s">
        <v>1029</v>
      </c>
      <c r="AL264" t="s">
        <v>1029</v>
      </c>
      <c r="AM264" t="s">
        <v>988</v>
      </c>
      <c r="AN264" t="s">
        <v>1191</v>
      </c>
      <c r="AO264">
        <v>0</v>
      </c>
      <c r="AP264">
        <v>0</v>
      </c>
      <c r="AQ264" t="s">
        <v>990</v>
      </c>
      <c r="AR264">
        <v>23</v>
      </c>
      <c r="AS264">
        <v>22</v>
      </c>
      <c r="AT264">
        <v>0</v>
      </c>
      <c r="AU264">
        <v>0</v>
      </c>
      <c r="AV264">
        <v>1</v>
      </c>
      <c r="AW264">
        <v>0</v>
      </c>
      <c r="AX264">
        <v>0</v>
      </c>
      <c r="AY264" t="s">
        <v>1209</v>
      </c>
      <c r="AZ264">
        <v>0.50083333333333335</v>
      </c>
      <c r="BA264">
        <v>50</v>
      </c>
      <c r="BB264">
        <v>7.6316666666666659</v>
      </c>
      <c r="BC264">
        <v>6.26</v>
      </c>
      <c r="BD264">
        <v>0</v>
      </c>
      <c r="BS264"/>
    </row>
    <row r="265" spans="1:71" x14ac:dyDescent="0.25">
      <c r="A265" t="s">
        <v>1208</v>
      </c>
      <c r="B265" t="s">
        <v>128</v>
      </c>
      <c r="C265">
        <v>45734</v>
      </c>
      <c r="D265">
        <v>7.59</v>
      </c>
      <c r="E265">
        <v>0</v>
      </c>
      <c r="F265">
        <v>0</v>
      </c>
      <c r="G265">
        <v>0</v>
      </c>
      <c r="H265">
        <v>0</v>
      </c>
      <c r="I265" t="s">
        <v>142</v>
      </c>
      <c r="J265" s="73">
        <v>0.20594907407407406</v>
      </c>
      <c r="K265" s="73">
        <v>0.52219907407407407</v>
      </c>
      <c r="L265">
        <v>6.98</v>
      </c>
      <c r="M265" t="s">
        <v>983</v>
      </c>
      <c r="N265" t="s">
        <v>11273</v>
      </c>
      <c r="O265" t="s">
        <v>984</v>
      </c>
      <c r="P265" t="s">
        <v>1074</v>
      </c>
      <c r="Q265" t="s">
        <v>11170</v>
      </c>
      <c r="R265">
        <v>45734.208333333336</v>
      </c>
      <c r="S265">
        <v>45734.205949074072</v>
      </c>
      <c r="T265">
        <v>45734.520833333336</v>
      </c>
      <c r="U265">
        <v>45734.522303240738</v>
      </c>
      <c r="V265" t="s">
        <v>984</v>
      </c>
      <c r="W265" t="s">
        <v>986</v>
      </c>
      <c r="X265">
        <v>7.59</v>
      </c>
      <c r="Y265">
        <v>7.5</v>
      </c>
      <c r="Z265">
        <v>92.36</v>
      </c>
      <c r="AA265">
        <v>92.35</v>
      </c>
      <c r="AB265">
        <v>46.46</v>
      </c>
      <c r="AC265">
        <v>4.37</v>
      </c>
      <c r="AD265">
        <v>0</v>
      </c>
      <c r="AE265" t="s">
        <v>984</v>
      </c>
      <c r="AF265">
        <v>0</v>
      </c>
      <c r="AG265">
        <v>0</v>
      </c>
      <c r="AH265">
        <v>0</v>
      </c>
      <c r="AI265">
        <v>0</v>
      </c>
      <c r="AJ265" t="s">
        <v>984</v>
      </c>
      <c r="AK265" t="s">
        <v>1029</v>
      </c>
      <c r="AL265" t="s">
        <v>1029</v>
      </c>
      <c r="AM265" t="s">
        <v>988</v>
      </c>
      <c r="AN265" t="s">
        <v>1191</v>
      </c>
      <c r="AO265">
        <v>0</v>
      </c>
      <c r="AP265">
        <v>0</v>
      </c>
      <c r="AQ265" t="s">
        <v>990</v>
      </c>
      <c r="AR265">
        <v>28</v>
      </c>
      <c r="AS265">
        <v>26</v>
      </c>
      <c r="AT265">
        <v>0</v>
      </c>
      <c r="AU265">
        <v>0</v>
      </c>
      <c r="AV265">
        <v>2</v>
      </c>
      <c r="AW265">
        <v>0</v>
      </c>
      <c r="AX265">
        <v>0</v>
      </c>
      <c r="AY265" t="s">
        <v>1209</v>
      </c>
      <c r="AZ265">
        <v>0</v>
      </c>
      <c r="BA265">
        <v>50</v>
      </c>
      <c r="BB265">
        <v>7.59</v>
      </c>
      <c r="BC265">
        <v>6.98</v>
      </c>
      <c r="BD265">
        <v>0</v>
      </c>
      <c r="BS265"/>
    </row>
    <row r="266" spans="1:71" x14ac:dyDescent="0.25">
      <c r="A266" t="s">
        <v>1208</v>
      </c>
      <c r="B266" t="s">
        <v>128</v>
      </c>
      <c r="C266">
        <v>45735</v>
      </c>
      <c r="D266">
        <v>7.6274999999999995</v>
      </c>
      <c r="E266">
        <v>0</v>
      </c>
      <c r="F266">
        <v>0</v>
      </c>
      <c r="G266">
        <v>0</v>
      </c>
      <c r="H266">
        <v>0</v>
      </c>
      <c r="I266" t="s">
        <v>142</v>
      </c>
      <c r="J266" s="73">
        <v>0.2050925925925926</v>
      </c>
      <c r="K266" s="73">
        <v>0.52290509259259255</v>
      </c>
      <c r="L266">
        <v>6.7</v>
      </c>
      <c r="M266" t="s">
        <v>983</v>
      </c>
      <c r="N266" t="s">
        <v>11274</v>
      </c>
      <c r="O266" t="s">
        <v>984</v>
      </c>
      <c r="P266" t="s">
        <v>1074</v>
      </c>
      <c r="Q266" t="s">
        <v>11275</v>
      </c>
      <c r="R266">
        <v>45735.208333333336</v>
      </c>
      <c r="S266">
        <v>45735.205092592594</v>
      </c>
      <c r="T266">
        <v>45735.520833333336</v>
      </c>
      <c r="U266">
        <v>45735.522905092592</v>
      </c>
      <c r="V266" t="s">
        <v>984</v>
      </c>
      <c r="W266" t="s">
        <v>986</v>
      </c>
      <c r="X266">
        <v>7.63</v>
      </c>
      <c r="Y266">
        <v>7.5</v>
      </c>
      <c r="Z266">
        <v>112.45</v>
      </c>
      <c r="AA266">
        <v>110.66</v>
      </c>
      <c r="AB266">
        <v>52.5</v>
      </c>
      <c r="AC266">
        <v>3.89</v>
      </c>
      <c r="AD266">
        <v>0</v>
      </c>
      <c r="AE266" t="s">
        <v>984</v>
      </c>
      <c r="AF266">
        <v>0</v>
      </c>
      <c r="AG266">
        <v>0</v>
      </c>
      <c r="AH266">
        <v>0</v>
      </c>
      <c r="AI266">
        <v>0</v>
      </c>
      <c r="AJ266" t="s">
        <v>984</v>
      </c>
      <c r="AK266" t="s">
        <v>1029</v>
      </c>
      <c r="AL266" t="s">
        <v>1029</v>
      </c>
      <c r="AM266" t="s">
        <v>988</v>
      </c>
      <c r="AN266" t="s">
        <v>1191</v>
      </c>
      <c r="AO266">
        <v>0</v>
      </c>
      <c r="AP266">
        <v>0</v>
      </c>
      <c r="AQ266" t="s">
        <v>990</v>
      </c>
      <c r="AR266">
        <v>31</v>
      </c>
      <c r="AS266">
        <v>29</v>
      </c>
      <c r="AT266">
        <v>0</v>
      </c>
      <c r="AU266">
        <v>0</v>
      </c>
      <c r="AV266">
        <v>2</v>
      </c>
      <c r="AW266">
        <v>0</v>
      </c>
      <c r="AX266">
        <v>0</v>
      </c>
      <c r="AY266" t="s">
        <v>1209</v>
      </c>
      <c r="AZ266">
        <v>0</v>
      </c>
      <c r="BA266">
        <v>50</v>
      </c>
      <c r="BB266">
        <v>7.6274999999999995</v>
      </c>
      <c r="BC266">
        <v>6.7</v>
      </c>
      <c r="BD266">
        <v>0</v>
      </c>
      <c r="BS266"/>
    </row>
    <row r="267" spans="1:71" x14ac:dyDescent="0.25">
      <c r="A267" t="s">
        <v>1208</v>
      </c>
      <c r="B267" t="s">
        <v>128</v>
      </c>
      <c r="C267">
        <v>45736</v>
      </c>
      <c r="D267">
        <v>7.6177777777777775</v>
      </c>
      <c r="E267">
        <v>0</v>
      </c>
      <c r="F267">
        <v>0</v>
      </c>
      <c r="G267">
        <v>0</v>
      </c>
      <c r="H267">
        <v>0</v>
      </c>
      <c r="I267" t="s">
        <v>142</v>
      </c>
      <c r="J267" s="73">
        <v>0.20498842592592592</v>
      </c>
      <c r="K267" s="73">
        <v>0.52239583333333328</v>
      </c>
      <c r="L267">
        <v>7.46</v>
      </c>
      <c r="M267" t="s">
        <v>983</v>
      </c>
      <c r="N267" t="s">
        <v>11276</v>
      </c>
      <c r="O267" t="s">
        <v>984</v>
      </c>
      <c r="P267" t="s">
        <v>1074</v>
      </c>
      <c r="Q267" t="s">
        <v>11277</v>
      </c>
      <c r="R267">
        <v>45736.208333333336</v>
      </c>
      <c r="S267">
        <v>45736.204988425925</v>
      </c>
      <c r="T267">
        <v>45736.520833333336</v>
      </c>
      <c r="U267">
        <v>45736.522407407407</v>
      </c>
      <c r="V267" t="s">
        <v>984</v>
      </c>
      <c r="W267" t="s">
        <v>986</v>
      </c>
      <c r="X267">
        <v>7.62</v>
      </c>
      <c r="Y267">
        <v>7.5</v>
      </c>
      <c r="Z267">
        <v>119.43</v>
      </c>
      <c r="AA267">
        <v>115.24</v>
      </c>
      <c r="AB267">
        <v>60.98</v>
      </c>
      <c r="AC267">
        <v>4.25</v>
      </c>
      <c r="AD267">
        <v>0</v>
      </c>
      <c r="AE267" t="s">
        <v>984</v>
      </c>
      <c r="AF267">
        <v>0</v>
      </c>
      <c r="AG267">
        <v>0</v>
      </c>
      <c r="AH267">
        <v>0</v>
      </c>
      <c r="AI267">
        <v>0</v>
      </c>
      <c r="AJ267" t="s">
        <v>984</v>
      </c>
      <c r="AK267" t="s">
        <v>1029</v>
      </c>
      <c r="AL267" t="s">
        <v>1029</v>
      </c>
      <c r="AM267" t="s">
        <v>988</v>
      </c>
      <c r="AN267" t="s">
        <v>1191</v>
      </c>
      <c r="AO267">
        <v>0</v>
      </c>
      <c r="AP267">
        <v>0</v>
      </c>
      <c r="AQ267" t="s">
        <v>990</v>
      </c>
      <c r="AR267">
        <v>22</v>
      </c>
      <c r="AS267">
        <v>20</v>
      </c>
      <c r="AT267">
        <v>0</v>
      </c>
      <c r="AU267">
        <v>0</v>
      </c>
      <c r="AV267">
        <v>2</v>
      </c>
      <c r="AW267">
        <v>0</v>
      </c>
      <c r="AX267">
        <v>0</v>
      </c>
      <c r="AY267" t="s">
        <v>1209</v>
      </c>
      <c r="AZ267">
        <v>0</v>
      </c>
      <c r="BA267">
        <v>50</v>
      </c>
      <c r="BB267">
        <v>7.6177777777777775</v>
      </c>
      <c r="BC267">
        <v>7.46</v>
      </c>
      <c r="BD267">
        <v>0</v>
      </c>
      <c r="BS267"/>
    </row>
    <row r="268" spans="1:71" x14ac:dyDescent="0.25">
      <c r="A268" t="s">
        <v>1208</v>
      </c>
      <c r="B268" t="s">
        <v>128</v>
      </c>
      <c r="C268">
        <v>45737</v>
      </c>
      <c r="D268">
        <v>9.1158333333333328</v>
      </c>
      <c r="E268">
        <v>0</v>
      </c>
      <c r="F268">
        <v>0</v>
      </c>
      <c r="G268">
        <v>0</v>
      </c>
      <c r="H268">
        <v>0</v>
      </c>
      <c r="I268" t="s">
        <v>142</v>
      </c>
      <c r="J268" s="73">
        <v>0.2050925925925926</v>
      </c>
      <c r="K268" s="73">
        <v>0.58491898148148147</v>
      </c>
      <c r="L268">
        <v>8.24</v>
      </c>
      <c r="M268" t="s">
        <v>983</v>
      </c>
      <c r="N268" t="s">
        <v>11278</v>
      </c>
      <c r="O268" t="s">
        <v>984</v>
      </c>
      <c r="P268" t="s">
        <v>1074</v>
      </c>
      <c r="Q268" t="s">
        <v>11192</v>
      </c>
      <c r="R268">
        <v>45737.208333333336</v>
      </c>
      <c r="S268">
        <v>45737.205092592594</v>
      </c>
      <c r="T268">
        <v>45737.583333333336</v>
      </c>
      <c r="U268">
        <v>45737.584930555553</v>
      </c>
      <c r="V268" t="s">
        <v>984</v>
      </c>
      <c r="W268" t="s">
        <v>986</v>
      </c>
      <c r="X268">
        <v>9.1199999999999992</v>
      </c>
      <c r="Y268">
        <v>9</v>
      </c>
      <c r="Z268">
        <v>97.77</v>
      </c>
      <c r="AA268">
        <v>92.27</v>
      </c>
      <c r="AB268">
        <v>46.24</v>
      </c>
      <c r="AC268">
        <v>5.85</v>
      </c>
      <c r="AD268">
        <v>0</v>
      </c>
      <c r="AE268" t="s">
        <v>11279</v>
      </c>
      <c r="AF268">
        <v>0</v>
      </c>
      <c r="AG268">
        <v>0</v>
      </c>
      <c r="AH268">
        <v>0</v>
      </c>
      <c r="AI268">
        <v>0</v>
      </c>
      <c r="AJ268" t="s">
        <v>984</v>
      </c>
      <c r="AK268" t="s">
        <v>1093</v>
      </c>
      <c r="AL268" t="s">
        <v>1093</v>
      </c>
      <c r="AM268" t="s">
        <v>988</v>
      </c>
      <c r="AN268" t="s">
        <v>1191</v>
      </c>
      <c r="AO268">
        <v>0</v>
      </c>
      <c r="AP268">
        <v>0</v>
      </c>
      <c r="AQ268" t="s">
        <v>990</v>
      </c>
      <c r="AR268">
        <v>32</v>
      </c>
      <c r="AS268">
        <v>31</v>
      </c>
      <c r="AT268">
        <v>0</v>
      </c>
      <c r="AU268">
        <v>0</v>
      </c>
      <c r="AV268">
        <v>1</v>
      </c>
      <c r="AW268">
        <v>0</v>
      </c>
      <c r="AX268">
        <v>0</v>
      </c>
      <c r="AY268" t="s">
        <v>1209</v>
      </c>
      <c r="AZ268">
        <v>0</v>
      </c>
      <c r="BA268">
        <v>50</v>
      </c>
      <c r="BB268">
        <v>9.1158333333333328</v>
      </c>
      <c r="BC268">
        <v>8.24</v>
      </c>
      <c r="BD268">
        <v>0</v>
      </c>
      <c r="BS268"/>
    </row>
    <row r="269" spans="1:71" x14ac:dyDescent="0.25">
      <c r="A269" t="s">
        <v>1208</v>
      </c>
      <c r="B269" t="s">
        <v>128</v>
      </c>
      <c r="C269">
        <v>45739</v>
      </c>
      <c r="D269">
        <v>9.0941666666666663</v>
      </c>
      <c r="E269">
        <v>0</v>
      </c>
      <c r="F269">
        <v>0</v>
      </c>
      <c r="G269">
        <v>0</v>
      </c>
      <c r="H269">
        <v>0</v>
      </c>
      <c r="I269" t="s">
        <v>142</v>
      </c>
      <c r="J269" s="73">
        <v>0.20526620370370371</v>
      </c>
      <c r="K269" s="73">
        <v>0.60563657407407412</v>
      </c>
      <c r="L269">
        <v>8.65</v>
      </c>
      <c r="M269" t="s">
        <v>983</v>
      </c>
      <c r="N269" t="s">
        <v>11280</v>
      </c>
      <c r="O269" t="s">
        <v>984</v>
      </c>
      <c r="P269" t="s">
        <v>1286</v>
      </c>
      <c r="Q269" t="s">
        <v>11226</v>
      </c>
      <c r="R269">
        <v>45739.208333333336</v>
      </c>
      <c r="S269">
        <v>45739.205266203702</v>
      </c>
      <c r="T269">
        <v>45739.604166666664</v>
      </c>
      <c r="U269">
        <v>45739.605636574073</v>
      </c>
      <c r="V269" t="s">
        <v>984</v>
      </c>
      <c r="W269" t="s">
        <v>986</v>
      </c>
      <c r="X269">
        <v>9.61</v>
      </c>
      <c r="Y269">
        <v>9.5</v>
      </c>
      <c r="Z269">
        <v>153.35</v>
      </c>
      <c r="AA269">
        <v>145.36000000000001</v>
      </c>
      <c r="AB269">
        <v>80.25</v>
      </c>
      <c r="AC269">
        <v>7.39</v>
      </c>
      <c r="AD269">
        <v>0</v>
      </c>
      <c r="AE269" t="s">
        <v>984</v>
      </c>
      <c r="AF269">
        <v>0.51472222222222219</v>
      </c>
      <c r="AG269">
        <v>1</v>
      </c>
      <c r="AH269">
        <v>0.5</v>
      </c>
      <c r="AI269">
        <v>4.16</v>
      </c>
      <c r="AJ269" t="s">
        <v>11281</v>
      </c>
      <c r="AK269" t="s">
        <v>1029</v>
      </c>
      <c r="AL269" t="s">
        <v>1029</v>
      </c>
      <c r="AM269" t="s">
        <v>988</v>
      </c>
      <c r="AN269" t="s">
        <v>1173</v>
      </c>
      <c r="AO269">
        <v>0</v>
      </c>
      <c r="AP269">
        <v>0</v>
      </c>
      <c r="AQ269" t="s">
        <v>990</v>
      </c>
      <c r="AR269">
        <v>26</v>
      </c>
      <c r="AS269">
        <v>25</v>
      </c>
      <c r="AT269">
        <v>0</v>
      </c>
      <c r="AU269">
        <v>0</v>
      </c>
      <c r="AV269">
        <v>1</v>
      </c>
      <c r="AW269">
        <v>0</v>
      </c>
      <c r="AX269">
        <v>0</v>
      </c>
      <c r="AY269" t="s">
        <v>1209</v>
      </c>
      <c r="AZ269">
        <v>0.51472222222222219</v>
      </c>
      <c r="BA269">
        <v>50</v>
      </c>
      <c r="BB269">
        <v>9.6088888888888881</v>
      </c>
      <c r="BC269">
        <v>8.65</v>
      </c>
      <c r="BD269">
        <v>0</v>
      </c>
      <c r="BS269"/>
    </row>
    <row r="270" spans="1:71" x14ac:dyDescent="0.25">
      <c r="A270" t="s">
        <v>1211</v>
      </c>
      <c r="B270" t="s">
        <v>128</v>
      </c>
      <c r="C270">
        <v>45734</v>
      </c>
      <c r="D270">
        <v>8.7913888888888874</v>
      </c>
      <c r="E270">
        <v>0</v>
      </c>
      <c r="F270">
        <v>0</v>
      </c>
      <c r="G270">
        <v>0</v>
      </c>
      <c r="H270">
        <v>0</v>
      </c>
      <c r="I270" t="s">
        <v>197</v>
      </c>
      <c r="J270" s="73">
        <v>0.60135416666666663</v>
      </c>
      <c r="K270" s="73">
        <v>7.7546296296296293E-4</v>
      </c>
      <c r="L270">
        <v>8.6</v>
      </c>
      <c r="M270" t="s">
        <v>983</v>
      </c>
      <c r="N270" t="s">
        <v>11282</v>
      </c>
      <c r="O270" t="s">
        <v>984</v>
      </c>
      <c r="P270" t="s">
        <v>1028</v>
      </c>
      <c r="Q270" t="s">
        <v>11206</v>
      </c>
      <c r="R270">
        <v>45734.604166666664</v>
      </c>
      <c r="S270">
        <v>45734.601354166669</v>
      </c>
      <c r="T270">
        <v>45734.999305555553</v>
      </c>
      <c r="U270">
        <v>45735.000787037039</v>
      </c>
      <c r="V270" t="s">
        <v>984</v>
      </c>
      <c r="W270" t="s">
        <v>986</v>
      </c>
      <c r="X270">
        <v>9.59</v>
      </c>
      <c r="Y270">
        <v>9.48</v>
      </c>
      <c r="Z270">
        <v>227.31</v>
      </c>
      <c r="AA270">
        <v>221.38</v>
      </c>
      <c r="AB270">
        <v>88.67</v>
      </c>
      <c r="AC270">
        <v>5.13</v>
      </c>
      <c r="AD270">
        <v>16.7</v>
      </c>
      <c r="AE270" t="s">
        <v>984</v>
      </c>
      <c r="AF270">
        <v>0.5163888888888889</v>
      </c>
      <c r="AG270">
        <v>1</v>
      </c>
      <c r="AH270">
        <v>0.5</v>
      </c>
      <c r="AI270">
        <v>4.91</v>
      </c>
      <c r="AJ270" t="s">
        <v>11283</v>
      </c>
      <c r="AK270" t="s">
        <v>1137</v>
      </c>
      <c r="AL270" t="s">
        <v>1137</v>
      </c>
      <c r="AM270" t="s">
        <v>988</v>
      </c>
      <c r="AN270" t="s">
        <v>1180</v>
      </c>
      <c r="AO270">
        <v>0</v>
      </c>
      <c r="AP270">
        <v>0</v>
      </c>
      <c r="AQ270" t="s">
        <v>990</v>
      </c>
      <c r="AR270">
        <v>28</v>
      </c>
      <c r="AS270">
        <v>24</v>
      </c>
      <c r="AT270">
        <v>0</v>
      </c>
      <c r="AU270">
        <v>0</v>
      </c>
      <c r="AV270">
        <v>4</v>
      </c>
      <c r="AW270">
        <v>0</v>
      </c>
      <c r="AX270">
        <v>0</v>
      </c>
      <c r="AY270" t="s">
        <v>1212</v>
      </c>
      <c r="AZ270">
        <v>0.79472222222222222</v>
      </c>
      <c r="BA270">
        <v>50</v>
      </c>
      <c r="BB270">
        <v>9.5861111111111104</v>
      </c>
      <c r="BC270">
        <v>8.6</v>
      </c>
      <c r="BD270">
        <v>0</v>
      </c>
      <c r="BS270"/>
    </row>
    <row r="271" spans="1:71" x14ac:dyDescent="0.25">
      <c r="A271" t="s">
        <v>1211</v>
      </c>
      <c r="B271" t="s">
        <v>128</v>
      </c>
      <c r="C271">
        <v>45735</v>
      </c>
      <c r="D271">
        <v>9.0580555555555549</v>
      </c>
      <c r="E271">
        <v>0</v>
      </c>
      <c r="F271">
        <v>0</v>
      </c>
      <c r="G271">
        <v>0</v>
      </c>
      <c r="H271">
        <v>0</v>
      </c>
      <c r="I271" t="s">
        <v>197</v>
      </c>
      <c r="J271" s="73">
        <v>0.60252314814814811</v>
      </c>
      <c r="K271" s="73">
        <v>7.8703703703703705E-4</v>
      </c>
      <c r="L271">
        <v>8.18</v>
      </c>
      <c r="M271" t="s">
        <v>983</v>
      </c>
      <c r="N271" t="s">
        <v>11284</v>
      </c>
      <c r="O271" t="s">
        <v>984</v>
      </c>
      <c r="P271" t="s">
        <v>1028</v>
      </c>
      <c r="Q271" t="s">
        <v>11275</v>
      </c>
      <c r="R271">
        <v>45735.604166666664</v>
      </c>
      <c r="S271">
        <v>45735.602523148147</v>
      </c>
      <c r="T271">
        <v>45735.999305555553</v>
      </c>
      <c r="U271">
        <v>45736.000810185185</v>
      </c>
      <c r="V271" t="s">
        <v>984</v>
      </c>
      <c r="W271" t="s">
        <v>986</v>
      </c>
      <c r="X271">
        <v>9.56</v>
      </c>
      <c r="Y271">
        <v>9.48</v>
      </c>
      <c r="Z271">
        <v>195.93</v>
      </c>
      <c r="AA271">
        <v>185.42</v>
      </c>
      <c r="AB271">
        <v>90.54</v>
      </c>
      <c r="AC271">
        <v>5.94</v>
      </c>
      <c r="AD271">
        <v>0</v>
      </c>
      <c r="AE271" t="s">
        <v>984</v>
      </c>
      <c r="AF271">
        <v>0.50027777777777782</v>
      </c>
      <c r="AG271">
        <v>1</v>
      </c>
      <c r="AH271">
        <v>0.5</v>
      </c>
      <c r="AI271">
        <v>1.59</v>
      </c>
      <c r="AJ271" t="s">
        <v>11285</v>
      </c>
      <c r="AK271" t="s">
        <v>1137</v>
      </c>
      <c r="AL271" t="s">
        <v>1137</v>
      </c>
      <c r="AM271" t="s">
        <v>988</v>
      </c>
      <c r="AN271" t="s">
        <v>1180</v>
      </c>
      <c r="AO271">
        <v>0</v>
      </c>
      <c r="AP271">
        <v>0</v>
      </c>
      <c r="AQ271" t="s">
        <v>990</v>
      </c>
      <c r="AR271">
        <v>25</v>
      </c>
      <c r="AS271">
        <v>23</v>
      </c>
      <c r="AT271">
        <v>0</v>
      </c>
      <c r="AU271">
        <v>0</v>
      </c>
      <c r="AV271">
        <v>2</v>
      </c>
      <c r="AW271">
        <v>0</v>
      </c>
      <c r="AX271">
        <v>0</v>
      </c>
      <c r="AY271" t="s">
        <v>1212</v>
      </c>
      <c r="AZ271">
        <v>0.50027777777777782</v>
      </c>
      <c r="BA271">
        <v>50</v>
      </c>
      <c r="BB271">
        <v>9.5583333333333336</v>
      </c>
      <c r="BC271">
        <v>8.18</v>
      </c>
      <c r="BD271">
        <v>0</v>
      </c>
      <c r="BS271"/>
    </row>
    <row r="272" spans="1:71" x14ac:dyDescent="0.25">
      <c r="A272" t="s">
        <v>1211</v>
      </c>
      <c r="B272" t="s">
        <v>128</v>
      </c>
      <c r="C272">
        <v>45736</v>
      </c>
      <c r="D272">
        <v>9.0530555555555559</v>
      </c>
      <c r="E272">
        <v>0</v>
      </c>
      <c r="F272">
        <v>0</v>
      </c>
      <c r="G272">
        <v>0</v>
      </c>
      <c r="H272">
        <v>0</v>
      </c>
      <c r="I272" t="s">
        <v>197</v>
      </c>
      <c r="J272" s="73">
        <v>0.60268518518518521</v>
      </c>
      <c r="K272" s="73">
        <v>7.291666666666667E-4</v>
      </c>
      <c r="L272">
        <v>8.5299999999999994</v>
      </c>
      <c r="M272" t="s">
        <v>983</v>
      </c>
      <c r="N272" t="s">
        <v>11286</v>
      </c>
      <c r="O272" t="s">
        <v>984</v>
      </c>
      <c r="P272" t="s">
        <v>1028</v>
      </c>
      <c r="Q272" t="s">
        <v>11219</v>
      </c>
      <c r="R272">
        <v>45736.604166666664</v>
      </c>
      <c r="S272">
        <v>45736.600844907407</v>
      </c>
      <c r="T272">
        <v>45736.999305555553</v>
      </c>
      <c r="U272">
        <v>45737.000763888886</v>
      </c>
      <c r="V272" t="s">
        <v>984</v>
      </c>
      <c r="W272" t="s">
        <v>986</v>
      </c>
      <c r="X272">
        <v>9.6</v>
      </c>
      <c r="Y272">
        <v>9.48</v>
      </c>
      <c r="Z272">
        <v>291.8</v>
      </c>
      <c r="AA272">
        <v>280.52999999999997</v>
      </c>
      <c r="AB272">
        <v>140.1</v>
      </c>
      <c r="AC272">
        <v>5.81</v>
      </c>
      <c r="AD272">
        <v>0</v>
      </c>
      <c r="AE272" t="s">
        <v>984</v>
      </c>
      <c r="AF272">
        <v>0.5</v>
      </c>
      <c r="AG272">
        <v>1</v>
      </c>
      <c r="AH272">
        <v>0.5</v>
      </c>
      <c r="AI272">
        <v>0.31</v>
      </c>
      <c r="AJ272" t="s">
        <v>11287</v>
      </c>
      <c r="AK272" t="s">
        <v>1137</v>
      </c>
      <c r="AL272" t="s">
        <v>1137</v>
      </c>
      <c r="AM272" t="s">
        <v>988</v>
      </c>
      <c r="AN272" t="s">
        <v>1180</v>
      </c>
      <c r="AO272">
        <v>0</v>
      </c>
      <c r="AP272">
        <v>0</v>
      </c>
      <c r="AQ272" t="s">
        <v>990</v>
      </c>
      <c r="AR272">
        <v>30</v>
      </c>
      <c r="AS272">
        <v>26</v>
      </c>
      <c r="AT272">
        <v>0</v>
      </c>
      <c r="AU272">
        <v>0</v>
      </c>
      <c r="AV272">
        <v>4</v>
      </c>
      <c r="AW272">
        <v>0</v>
      </c>
      <c r="AX272">
        <v>0</v>
      </c>
      <c r="AY272" t="s">
        <v>1212</v>
      </c>
      <c r="AZ272">
        <v>0.5</v>
      </c>
      <c r="BA272">
        <v>50</v>
      </c>
      <c r="BB272">
        <v>9.5530555555555559</v>
      </c>
      <c r="BC272">
        <v>8.5299999999999994</v>
      </c>
      <c r="BD272">
        <v>0</v>
      </c>
      <c r="BS272"/>
    </row>
    <row r="273" spans="1:71" x14ac:dyDescent="0.25">
      <c r="A273" t="s">
        <v>1211</v>
      </c>
      <c r="B273" t="s">
        <v>128</v>
      </c>
      <c r="C273">
        <v>45737</v>
      </c>
      <c r="D273">
        <v>9.0586111111111105</v>
      </c>
      <c r="E273">
        <v>0</v>
      </c>
      <c r="F273">
        <v>0</v>
      </c>
      <c r="G273">
        <v>0</v>
      </c>
      <c r="H273">
        <v>0</v>
      </c>
      <c r="I273" t="s">
        <v>197</v>
      </c>
      <c r="J273" s="73">
        <v>0.60174768518518518</v>
      </c>
      <c r="K273" s="73">
        <v>7.5231481481481482E-4</v>
      </c>
      <c r="L273">
        <v>7.51</v>
      </c>
      <c r="M273" t="s">
        <v>983</v>
      </c>
      <c r="N273" t="s">
        <v>11288</v>
      </c>
      <c r="O273" t="s">
        <v>984</v>
      </c>
      <c r="P273" t="s">
        <v>1115</v>
      </c>
      <c r="Q273" t="s">
        <v>11248</v>
      </c>
      <c r="R273">
        <v>45737.604166666664</v>
      </c>
      <c r="S273">
        <v>45737.601747685185</v>
      </c>
      <c r="T273">
        <v>45737.999305555553</v>
      </c>
      <c r="U273">
        <v>45738.000763888886</v>
      </c>
      <c r="V273" t="s">
        <v>984</v>
      </c>
      <c r="W273" t="s">
        <v>986</v>
      </c>
      <c r="X273">
        <v>9.58</v>
      </c>
      <c r="Y273">
        <v>9.48</v>
      </c>
      <c r="Z273">
        <v>195.88</v>
      </c>
      <c r="AA273">
        <v>184.44</v>
      </c>
      <c r="AB273">
        <v>72.239999999999995</v>
      </c>
      <c r="AC273">
        <v>6.74</v>
      </c>
      <c r="AD273">
        <v>0</v>
      </c>
      <c r="AE273" t="s">
        <v>984</v>
      </c>
      <c r="AF273">
        <v>0.51749999999999996</v>
      </c>
      <c r="AG273">
        <v>1</v>
      </c>
      <c r="AH273">
        <v>0.5</v>
      </c>
      <c r="AI273">
        <v>0.76</v>
      </c>
      <c r="AJ273" t="s">
        <v>11289</v>
      </c>
      <c r="AK273" t="s">
        <v>1066</v>
      </c>
      <c r="AL273" t="s">
        <v>1066</v>
      </c>
      <c r="AM273" t="s">
        <v>988</v>
      </c>
      <c r="AN273" t="s">
        <v>1193</v>
      </c>
      <c r="AO273">
        <v>0</v>
      </c>
      <c r="AP273">
        <v>0</v>
      </c>
      <c r="AQ273" t="s">
        <v>990</v>
      </c>
      <c r="AR273">
        <v>17</v>
      </c>
      <c r="AS273">
        <v>17</v>
      </c>
      <c r="AT273">
        <v>0</v>
      </c>
      <c r="AU273">
        <v>0</v>
      </c>
      <c r="AV273">
        <v>0</v>
      </c>
      <c r="AW273">
        <v>0</v>
      </c>
      <c r="AX273">
        <v>0</v>
      </c>
      <c r="AY273" t="s">
        <v>1212</v>
      </c>
      <c r="AZ273">
        <v>0.51749999999999996</v>
      </c>
      <c r="BA273">
        <v>50</v>
      </c>
      <c r="BB273">
        <v>9.5761111111111106</v>
      </c>
      <c r="BC273">
        <v>7.51</v>
      </c>
      <c r="BD273">
        <v>0</v>
      </c>
      <c r="BS273"/>
    </row>
    <row r="274" spans="1:71" x14ac:dyDescent="0.25">
      <c r="A274" t="s">
        <v>1211</v>
      </c>
      <c r="B274" t="s">
        <v>128</v>
      </c>
      <c r="C274">
        <v>45738</v>
      </c>
      <c r="D274">
        <v>9.0169444444444444</v>
      </c>
      <c r="E274">
        <v>6.9444444444444444E-5</v>
      </c>
      <c r="F274">
        <v>0</v>
      </c>
      <c r="G274">
        <v>0</v>
      </c>
      <c r="H274">
        <v>0</v>
      </c>
      <c r="I274" t="s">
        <v>197</v>
      </c>
      <c r="J274" s="73">
        <v>0.60423611111111108</v>
      </c>
      <c r="K274" s="73">
        <v>7.7546296296296293E-4</v>
      </c>
      <c r="L274">
        <v>8.7100000000000009</v>
      </c>
      <c r="M274" t="s">
        <v>983</v>
      </c>
      <c r="N274" t="s">
        <v>11290</v>
      </c>
      <c r="O274" t="s">
        <v>984</v>
      </c>
      <c r="P274" t="s">
        <v>1213</v>
      </c>
      <c r="Q274" t="s">
        <v>11203</v>
      </c>
      <c r="R274">
        <v>45738.604166666664</v>
      </c>
      <c r="S274">
        <v>45738.604247685187</v>
      </c>
      <c r="T274">
        <v>45738.999305555553</v>
      </c>
      <c r="U274">
        <v>45739.000821759262</v>
      </c>
      <c r="V274" t="s">
        <v>984</v>
      </c>
      <c r="W274" t="s">
        <v>986</v>
      </c>
      <c r="X274">
        <v>9.52</v>
      </c>
      <c r="Y274">
        <v>9.48</v>
      </c>
      <c r="Z274">
        <v>133.66</v>
      </c>
      <c r="AA274">
        <v>132.05000000000001</v>
      </c>
      <c r="AB274">
        <v>61.89</v>
      </c>
      <c r="AC274">
        <v>5.63</v>
      </c>
      <c r="AD274">
        <v>0</v>
      </c>
      <c r="AE274" t="s">
        <v>984</v>
      </c>
      <c r="AF274">
        <v>0.5</v>
      </c>
      <c r="AG274">
        <v>1</v>
      </c>
      <c r="AH274">
        <v>0.5</v>
      </c>
      <c r="AI274">
        <v>0.15</v>
      </c>
      <c r="AJ274" t="s">
        <v>11291</v>
      </c>
      <c r="AK274" t="s">
        <v>1182</v>
      </c>
      <c r="AL274" t="s">
        <v>1182</v>
      </c>
      <c r="AM274" t="s">
        <v>988</v>
      </c>
      <c r="AN274" t="s">
        <v>1180</v>
      </c>
      <c r="AO274">
        <v>0</v>
      </c>
      <c r="AP274">
        <v>0</v>
      </c>
      <c r="AQ274" t="s">
        <v>990</v>
      </c>
      <c r="AR274">
        <v>27</v>
      </c>
      <c r="AS274">
        <v>26</v>
      </c>
      <c r="AT274">
        <v>0</v>
      </c>
      <c r="AU274">
        <v>0</v>
      </c>
      <c r="AV274">
        <v>1</v>
      </c>
      <c r="AW274">
        <v>0</v>
      </c>
      <c r="AX274">
        <v>0</v>
      </c>
      <c r="AY274" t="s">
        <v>1212</v>
      </c>
      <c r="AZ274">
        <v>0.5</v>
      </c>
      <c r="BA274">
        <v>50</v>
      </c>
      <c r="BB274">
        <v>9.5169444444444444</v>
      </c>
      <c r="BC274">
        <v>8.7100000000000009</v>
      </c>
      <c r="BD274">
        <v>0</v>
      </c>
      <c r="BS274"/>
    </row>
    <row r="275" spans="1:71" x14ac:dyDescent="0.25">
      <c r="A275" t="s">
        <v>1214</v>
      </c>
      <c r="B275" t="s">
        <v>128</v>
      </c>
      <c r="C275">
        <v>45734</v>
      </c>
      <c r="D275">
        <v>9.0644444444444439</v>
      </c>
      <c r="E275">
        <v>0</v>
      </c>
      <c r="F275">
        <v>0</v>
      </c>
      <c r="G275">
        <v>0</v>
      </c>
      <c r="H275">
        <v>0</v>
      </c>
      <c r="I275" t="s">
        <v>197</v>
      </c>
      <c r="J275" s="73">
        <v>0.20637731481481481</v>
      </c>
      <c r="K275" s="73">
        <v>0.60576388888888888</v>
      </c>
      <c r="L275">
        <v>8.27</v>
      </c>
      <c r="M275" t="s">
        <v>983</v>
      </c>
      <c r="N275" t="s">
        <v>11292</v>
      </c>
      <c r="O275" t="s">
        <v>984</v>
      </c>
      <c r="P275" t="s">
        <v>1061</v>
      </c>
      <c r="Q275" t="s">
        <v>11149</v>
      </c>
      <c r="R275">
        <v>45734.208333333336</v>
      </c>
      <c r="S275">
        <v>45734.206006944441</v>
      </c>
      <c r="T275">
        <v>45734.604166666664</v>
      </c>
      <c r="U275">
        <v>45734.605763888889</v>
      </c>
      <c r="V275" t="s">
        <v>984</v>
      </c>
      <c r="W275" t="s">
        <v>986</v>
      </c>
      <c r="X275">
        <v>9.59</v>
      </c>
      <c r="Y275">
        <v>9.5</v>
      </c>
      <c r="Z275">
        <v>141.81</v>
      </c>
      <c r="AA275">
        <v>120.74</v>
      </c>
      <c r="AB275">
        <v>81.239999999999995</v>
      </c>
      <c r="AC275">
        <v>8.27</v>
      </c>
      <c r="AD275">
        <v>0</v>
      </c>
      <c r="AE275" t="s">
        <v>984</v>
      </c>
      <c r="AF275">
        <v>0.52083333333333337</v>
      </c>
      <c r="AG275">
        <v>1</v>
      </c>
      <c r="AH275">
        <v>0.5</v>
      </c>
      <c r="AI275">
        <v>3.63</v>
      </c>
      <c r="AJ275" t="s">
        <v>11293</v>
      </c>
      <c r="AK275" t="s">
        <v>1091</v>
      </c>
      <c r="AL275" t="s">
        <v>1091</v>
      </c>
      <c r="AM275" t="s">
        <v>988</v>
      </c>
      <c r="AN275" t="s">
        <v>1193</v>
      </c>
      <c r="AO275">
        <v>0</v>
      </c>
      <c r="AP275">
        <v>0</v>
      </c>
      <c r="AQ275" t="s">
        <v>990</v>
      </c>
      <c r="AR275">
        <v>10</v>
      </c>
      <c r="AS275">
        <v>8</v>
      </c>
      <c r="AT275">
        <v>0</v>
      </c>
      <c r="AU275">
        <v>0</v>
      </c>
      <c r="AV275">
        <v>2</v>
      </c>
      <c r="AW275">
        <v>0</v>
      </c>
      <c r="AX275">
        <v>0</v>
      </c>
      <c r="AY275" t="s">
        <v>1215</v>
      </c>
      <c r="AZ275">
        <v>0.52083333333333337</v>
      </c>
      <c r="BA275">
        <v>50</v>
      </c>
      <c r="BB275">
        <v>9.5852777777777778</v>
      </c>
      <c r="BC275">
        <v>8.27</v>
      </c>
      <c r="BD275">
        <v>0</v>
      </c>
      <c r="BS275"/>
    </row>
    <row r="276" spans="1:71" x14ac:dyDescent="0.25">
      <c r="A276" t="s">
        <v>1214</v>
      </c>
      <c r="B276" t="s">
        <v>128</v>
      </c>
      <c r="C276">
        <v>45735</v>
      </c>
      <c r="D276">
        <v>9.0872222222222216</v>
      </c>
      <c r="E276">
        <v>0</v>
      </c>
      <c r="F276">
        <v>0</v>
      </c>
      <c r="G276">
        <v>0</v>
      </c>
      <c r="H276">
        <v>0</v>
      </c>
      <c r="I276" t="s">
        <v>197</v>
      </c>
      <c r="J276" s="73">
        <v>0.20607638888888888</v>
      </c>
      <c r="K276" s="73">
        <v>0.60560185185185189</v>
      </c>
      <c r="L276">
        <v>7.59</v>
      </c>
      <c r="M276" t="s">
        <v>983</v>
      </c>
      <c r="N276" t="s">
        <v>11294</v>
      </c>
      <c r="O276" t="s">
        <v>984</v>
      </c>
      <c r="P276" t="s">
        <v>1061</v>
      </c>
      <c r="Q276" t="s">
        <v>11295</v>
      </c>
      <c r="R276">
        <v>45735.208333333336</v>
      </c>
      <c r="S276">
        <v>45735.205520833333</v>
      </c>
      <c r="T276">
        <v>45735.604166666664</v>
      </c>
      <c r="U276">
        <v>45735.605914351851</v>
      </c>
      <c r="V276" t="s">
        <v>984</v>
      </c>
      <c r="W276" t="s">
        <v>986</v>
      </c>
      <c r="X276">
        <v>9.61</v>
      </c>
      <c r="Y276">
        <v>9.5</v>
      </c>
      <c r="Z276">
        <v>298.19</v>
      </c>
      <c r="AA276">
        <v>264.11</v>
      </c>
      <c r="AB276">
        <v>152.84</v>
      </c>
      <c r="AC276">
        <v>6.66</v>
      </c>
      <c r="AD276">
        <v>0</v>
      </c>
      <c r="AE276" t="s">
        <v>984</v>
      </c>
      <c r="AF276">
        <v>0.50138888888888888</v>
      </c>
      <c r="AG276">
        <v>1</v>
      </c>
      <c r="AH276">
        <v>0.5</v>
      </c>
      <c r="AI276">
        <v>0.03</v>
      </c>
      <c r="AJ276" t="s">
        <v>11296</v>
      </c>
      <c r="AK276" t="s">
        <v>1091</v>
      </c>
      <c r="AL276" t="s">
        <v>1091</v>
      </c>
      <c r="AM276" t="s">
        <v>988</v>
      </c>
      <c r="AN276" t="s">
        <v>1193</v>
      </c>
      <c r="AO276">
        <v>0</v>
      </c>
      <c r="AP276">
        <v>0</v>
      </c>
      <c r="AQ276" t="s">
        <v>990</v>
      </c>
      <c r="AR276">
        <v>16</v>
      </c>
      <c r="AS276">
        <v>14</v>
      </c>
      <c r="AT276">
        <v>0</v>
      </c>
      <c r="AU276">
        <v>0</v>
      </c>
      <c r="AV276">
        <v>2</v>
      </c>
      <c r="AW276">
        <v>0</v>
      </c>
      <c r="AX276">
        <v>0</v>
      </c>
      <c r="AY276" t="s">
        <v>1215</v>
      </c>
      <c r="AZ276">
        <v>0.50138888888888888</v>
      </c>
      <c r="BA276">
        <v>50</v>
      </c>
      <c r="BB276">
        <v>9.5886111111111099</v>
      </c>
      <c r="BC276">
        <v>7.59</v>
      </c>
      <c r="BD276">
        <v>0</v>
      </c>
      <c r="BS276"/>
    </row>
    <row r="277" spans="1:71" x14ac:dyDescent="0.25">
      <c r="A277" t="s">
        <v>1214</v>
      </c>
      <c r="B277" t="s">
        <v>128</v>
      </c>
      <c r="C277">
        <v>45736</v>
      </c>
      <c r="D277">
        <v>9.1080555555555556</v>
      </c>
      <c r="E277">
        <v>0</v>
      </c>
      <c r="F277">
        <v>0</v>
      </c>
      <c r="G277">
        <v>0</v>
      </c>
      <c r="H277">
        <v>0</v>
      </c>
      <c r="I277" t="s">
        <v>197</v>
      </c>
      <c r="J277" s="73">
        <v>0.20493055555555556</v>
      </c>
      <c r="K277" s="73">
        <v>0.60585648148148152</v>
      </c>
      <c r="L277">
        <v>8.9</v>
      </c>
      <c r="M277" t="s">
        <v>983</v>
      </c>
      <c r="N277" t="s">
        <v>11297</v>
      </c>
      <c r="O277" t="s">
        <v>984</v>
      </c>
      <c r="P277" t="s">
        <v>1095</v>
      </c>
      <c r="Q277" t="s">
        <v>11216</v>
      </c>
      <c r="R277">
        <v>45736.208333333336</v>
      </c>
      <c r="S277">
        <v>45736.204930555556</v>
      </c>
      <c r="T277">
        <v>45736.604166666664</v>
      </c>
      <c r="U277">
        <v>45736.605891203704</v>
      </c>
      <c r="V277" t="s">
        <v>984</v>
      </c>
      <c r="W277" t="s">
        <v>986</v>
      </c>
      <c r="X277">
        <v>9.6199999999999992</v>
      </c>
      <c r="Y277">
        <v>9.5</v>
      </c>
      <c r="Z277">
        <v>238.26</v>
      </c>
      <c r="AA277">
        <v>233.5</v>
      </c>
      <c r="AB277">
        <v>100.32</v>
      </c>
      <c r="AC277">
        <v>5.49</v>
      </c>
      <c r="AD277">
        <v>0</v>
      </c>
      <c r="AE277" t="s">
        <v>984</v>
      </c>
      <c r="AF277">
        <v>0.51416666666666666</v>
      </c>
      <c r="AG277">
        <v>1</v>
      </c>
      <c r="AH277">
        <v>0.5</v>
      </c>
      <c r="AI277">
        <v>4</v>
      </c>
      <c r="AJ277" t="s">
        <v>11298</v>
      </c>
      <c r="AK277" t="s">
        <v>1091</v>
      </c>
      <c r="AL277" t="s">
        <v>1091</v>
      </c>
      <c r="AM277" t="s">
        <v>988</v>
      </c>
      <c r="AN277" t="s">
        <v>1183</v>
      </c>
      <c r="AO277">
        <v>0</v>
      </c>
      <c r="AP277">
        <v>0</v>
      </c>
      <c r="AQ277" t="s">
        <v>990</v>
      </c>
      <c r="AR277">
        <v>29</v>
      </c>
      <c r="AS277">
        <v>22</v>
      </c>
      <c r="AT277">
        <v>0</v>
      </c>
      <c r="AU277">
        <v>0</v>
      </c>
      <c r="AV277">
        <v>7</v>
      </c>
      <c r="AW277">
        <v>0</v>
      </c>
      <c r="AX277">
        <v>0</v>
      </c>
      <c r="AY277" t="s">
        <v>1215</v>
      </c>
      <c r="AZ277">
        <v>0.51416666666666666</v>
      </c>
      <c r="BA277">
        <v>50</v>
      </c>
      <c r="BB277">
        <v>9.6222222222222218</v>
      </c>
      <c r="BC277">
        <v>8.9</v>
      </c>
      <c r="BD277">
        <v>0</v>
      </c>
      <c r="BS277"/>
    </row>
    <row r="278" spans="1:71" x14ac:dyDescent="0.25">
      <c r="A278" t="s">
        <v>1214</v>
      </c>
      <c r="B278" t="s">
        <v>128</v>
      </c>
      <c r="C278">
        <v>45737</v>
      </c>
      <c r="D278">
        <v>9.099444444444444</v>
      </c>
      <c r="E278">
        <v>0</v>
      </c>
      <c r="F278">
        <v>0</v>
      </c>
      <c r="G278">
        <v>0</v>
      </c>
      <c r="H278">
        <v>0</v>
      </c>
      <c r="I278" t="s">
        <v>197</v>
      </c>
      <c r="J278" s="73">
        <v>0.20496527777777779</v>
      </c>
      <c r="K278" s="73">
        <v>0.6055787037037037</v>
      </c>
      <c r="L278">
        <v>8.64</v>
      </c>
      <c r="M278" t="s">
        <v>983</v>
      </c>
      <c r="N278" t="s">
        <v>11299</v>
      </c>
      <c r="O278" t="s">
        <v>984</v>
      </c>
      <c r="P278" t="s">
        <v>1023</v>
      </c>
      <c r="Q278" t="s">
        <v>11258</v>
      </c>
      <c r="R278">
        <v>45737.208333333336</v>
      </c>
      <c r="S278">
        <v>45737.204965277779</v>
      </c>
      <c r="T278">
        <v>45737.604166666664</v>
      </c>
      <c r="U278">
        <v>45737.605613425927</v>
      </c>
      <c r="V278" t="s">
        <v>984</v>
      </c>
      <c r="W278" t="s">
        <v>986</v>
      </c>
      <c r="X278">
        <v>9.6199999999999992</v>
      </c>
      <c r="Y278">
        <v>9.5</v>
      </c>
      <c r="Z278">
        <v>219.19</v>
      </c>
      <c r="AA278">
        <v>208.66</v>
      </c>
      <c r="AB278">
        <v>100.94</v>
      </c>
      <c r="AC278">
        <v>6.43</v>
      </c>
      <c r="AD278">
        <v>0</v>
      </c>
      <c r="AE278" t="s">
        <v>984</v>
      </c>
      <c r="AF278">
        <v>0.51527777777777772</v>
      </c>
      <c r="AG278">
        <v>1</v>
      </c>
      <c r="AH278">
        <v>0.5</v>
      </c>
      <c r="AI278">
        <v>3.21</v>
      </c>
      <c r="AJ278" t="s">
        <v>11300</v>
      </c>
      <c r="AK278" t="s">
        <v>1181</v>
      </c>
      <c r="AL278" t="s">
        <v>1181</v>
      </c>
      <c r="AM278" t="s">
        <v>988</v>
      </c>
      <c r="AN278" t="s">
        <v>1178</v>
      </c>
      <c r="AO278">
        <v>0</v>
      </c>
      <c r="AP278">
        <v>0</v>
      </c>
      <c r="AQ278" t="s">
        <v>990</v>
      </c>
      <c r="AR278">
        <v>30</v>
      </c>
      <c r="AS278">
        <v>27</v>
      </c>
      <c r="AT278">
        <v>0</v>
      </c>
      <c r="AU278">
        <v>0</v>
      </c>
      <c r="AV278">
        <v>3</v>
      </c>
      <c r="AW278">
        <v>0</v>
      </c>
      <c r="AX278">
        <v>0</v>
      </c>
      <c r="AY278" t="s">
        <v>1215</v>
      </c>
      <c r="AZ278">
        <v>0.51527777777777772</v>
      </c>
      <c r="BA278">
        <v>50</v>
      </c>
      <c r="BB278">
        <v>9.6147222222222215</v>
      </c>
      <c r="BC278">
        <v>8.64</v>
      </c>
      <c r="BD278">
        <v>0</v>
      </c>
      <c r="BS278"/>
    </row>
    <row r="279" spans="1:71" x14ac:dyDescent="0.25">
      <c r="A279" t="s">
        <v>1214</v>
      </c>
      <c r="B279" t="s">
        <v>128</v>
      </c>
      <c r="C279">
        <v>45738</v>
      </c>
      <c r="D279">
        <v>9.031944444444445</v>
      </c>
      <c r="E279">
        <v>0</v>
      </c>
      <c r="F279">
        <v>0</v>
      </c>
      <c r="G279">
        <v>0</v>
      </c>
      <c r="H279">
        <v>0</v>
      </c>
      <c r="I279" t="s">
        <v>197</v>
      </c>
      <c r="J279" s="73">
        <v>0.20774305555555556</v>
      </c>
      <c r="K279" s="73">
        <v>0.60556712962962966</v>
      </c>
      <c r="L279">
        <v>8</v>
      </c>
      <c r="M279" t="s">
        <v>983</v>
      </c>
      <c r="N279" t="s">
        <v>11301</v>
      </c>
      <c r="O279" t="s">
        <v>984</v>
      </c>
      <c r="P279" t="s">
        <v>1295</v>
      </c>
      <c r="Q279" t="s">
        <v>11174</v>
      </c>
      <c r="R279">
        <v>45738.208333333336</v>
      </c>
      <c r="S279">
        <v>45738.207743055558</v>
      </c>
      <c r="T279">
        <v>45738.604166666664</v>
      </c>
      <c r="U279">
        <v>45738.605636574073</v>
      </c>
      <c r="V279" t="s">
        <v>984</v>
      </c>
      <c r="W279" t="s">
        <v>986</v>
      </c>
      <c r="X279">
        <v>9.5500000000000007</v>
      </c>
      <c r="Y279">
        <v>9.5</v>
      </c>
      <c r="Z279">
        <v>242.23</v>
      </c>
      <c r="AA279">
        <v>230.81</v>
      </c>
      <c r="AB279">
        <v>96.84</v>
      </c>
      <c r="AC279">
        <v>6.21</v>
      </c>
      <c r="AD279">
        <v>0</v>
      </c>
      <c r="AE279" t="s">
        <v>984</v>
      </c>
      <c r="AF279">
        <v>0.51583333333333337</v>
      </c>
      <c r="AG279">
        <v>1</v>
      </c>
      <c r="AH279">
        <v>0.5</v>
      </c>
      <c r="AI279">
        <v>6.35</v>
      </c>
      <c r="AJ279" t="s">
        <v>11302</v>
      </c>
      <c r="AK279" t="s">
        <v>1059</v>
      </c>
      <c r="AL279" t="s">
        <v>1059</v>
      </c>
      <c r="AM279" t="s">
        <v>988</v>
      </c>
      <c r="AN279" t="s">
        <v>1183</v>
      </c>
      <c r="AO279">
        <v>0</v>
      </c>
      <c r="AP279">
        <v>0</v>
      </c>
      <c r="AQ279" t="s">
        <v>990</v>
      </c>
      <c r="AR279">
        <v>25</v>
      </c>
      <c r="AS279">
        <v>22</v>
      </c>
      <c r="AT279">
        <v>0</v>
      </c>
      <c r="AU279">
        <v>0</v>
      </c>
      <c r="AV279">
        <v>3</v>
      </c>
      <c r="AW279">
        <v>0</v>
      </c>
      <c r="AX279">
        <v>0</v>
      </c>
      <c r="AY279" t="s">
        <v>1215</v>
      </c>
      <c r="AZ279">
        <v>0.51583333333333337</v>
      </c>
      <c r="BA279">
        <v>50</v>
      </c>
      <c r="BB279">
        <v>9.5477777777777781</v>
      </c>
      <c r="BC279">
        <v>8</v>
      </c>
      <c r="BD279">
        <v>0</v>
      </c>
      <c r="BS279"/>
    </row>
    <row r="280" spans="1:71" x14ac:dyDescent="0.25">
      <c r="A280" t="s">
        <v>298</v>
      </c>
      <c r="B280" t="s">
        <v>128</v>
      </c>
      <c r="C280">
        <v>45738</v>
      </c>
      <c r="D280">
        <v>9.0186111111111096</v>
      </c>
      <c r="E280">
        <v>0</v>
      </c>
      <c r="F280">
        <v>0</v>
      </c>
      <c r="G280">
        <v>0</v>
      </c>
      <c r="H280">
        <v>0</v>
      </c>
      <c r="I280" t="s">
        <v>142</v>
      </c>
      <c r="J280" s="73">
        <v>0.60357638888888887</v>
      </c>
      <c r="K280" s="73">
        <v>8.1018518518518516E-4</v>
      </c>
      <c r="L280">
        <v>4.3499999999999996</v>
      </c>
      <c r="M280" t="s">
        <v>983</v>
      </c>
      <c r="N280" t="s">
        <v>11303</v>
      </c>
      <c r="O280" t="s">
        <v>984</v>
      </c>
      <c r="P280" t="s">
        <v>1254</v>
      </c>
      <c r="Q280" t="s">
        <v>11304</v>
      </c>
      <c r="R280">
        <v>45738.604166666664</v>
      </c>
      <c r="S280">
        <v>45738.603587962964</v>
      </c>
      <c r="T280">
        <v>45738.999305555553</v>
      </c>
      <c r="U280">
        <v>45739.000821759262</v>
      </c>
      <c r="V280" t="s">
        <v>984</v>
      </c>
      <c r="W280" t="s">
        <v>986</v>
      </c>
      <c r="X280">
        <v>9.5299999999999994</v>
      </c>
      <c r="Y280">
        <v>9.48</v>
      </c>
      <c r="Z280">
        <v>44.9</v>
      </c>
      <c r="AA280">
        <v>30.95</v>
      </c>
      <c r="AB280">
        <v>37.08</v>
      </c>
      <c r="AC280">
        <v>10.29</v>
      </c>
      <c r="AD280">
        <v>0</v>
      </c>
      <c r="AE280" t="s">
        <v>984</v>
      </c>
      <c r="AF280">
        <v>0.51500000000000001</v>
      </c>
      <c r="AG280">
        <v>1</v>
      </c>
      <c r="AH280">
        <v>0.5</v>
      </c>
      <c r="AI280">
        <v>0.46</v>
      </c>
      <c r="AJ280" t="s">
        <v>11305</v>
      </c>
      <c r="AK280" t="s">
        <v>1228</v>
      </c>
      <c r="AL280" t="s">
        <v>1228</v>
      </c>
      <c r="AM280" t="s">
        <v>988</v>
      </c>
      <c r="AN280" t="s">
        <v>1197</v>
      </c>
      <c r="AO280">
        <v>0</v>
      </c>
      <c r="AP280">
        <v>0</v>
      </c>
      <c r="AQ280" t="s">
        <v>990</v>
      </c>
      <c r="AR280">
        <v>7</v>
      </c>
      <c r="AS280">
        <v>7</v>
      </c>
      <c r="AT280">
        <v>0</v>
      </c>
      <c r="AU280">
        <v>0</v>
      </c>
      <c r="AV280">
        <v>0</v>
      </c>
      <c r="AW280">
        <v>0</v>
      </c>
      <c r="AX280">
        <v>0</v>
      </c>
      <c r="AY280" t="s">
        <v>1043</v>
      </c>
      <c r="AZ280">
        <v>0.51500000000000001</v>
      </c>
      <c r="BA280">
        <v>50</v>
      </c>
      <c r="BB280">
        <v>9.5336111111111101</v>
      </c>
      <c r="BC280">
        <v>4.3499999999999996</v>
      </c>
      <c r="BD280">
        <v>0</v>
      </c>
      <c r="BS280"/>
    </row>
    <row r="281" spans="1:71" x14ac:dyDescent="0.25">
      <c r="A281" t="s">
        <v>298</v>
      </c>
      <c r="B281" t="s">
        <v>128</v>
      </c>
      <c r="C281">
        <v>45739</v>
      </c>
      <c r="D281">
        <v>9.0666111111111114</v>
      </c>
      <c r="E281">
        <v>0</v>
      </c>
      <c r="F281">
        <v>0</v>
      </c>
      <c r="G281">
        <v>0</v>
      </c>
      <c r="H281">
        <v>0</v>
      </c>
      <c r="I281" t="s">
        <v>142</v>
      </c>
      <c r="J281" s="73">
        <v>0.60197916666666662</v>
      </c>
      <c r="K281" s="73">
        <v>7.5231481481481482E-4</v>
      </c>
      <c r="L281">
        <v>8.35</v>
      </c>
      <c r="M281" t="s">
        <v>983</v>
      </c>
      <c r="N281" t="s">
        <v>11306</v>
      </c>
      <c r="O281" t="s">
        <v>984</v>
      </c>
      <c r="P281" t="s">
        <v>1280</v>
      </c>
      <c r="Q281" t="s">
        <v>11307</v>
      </c>
      <c r="R281">
        <v>45739.604166666664</v>
      </c>
      <c r="S281">
        <v>45739.601990740739</v>
      </c>
      <c r="T281">
        <v>45739.999305555553</v>
      </c>
      <c r="U281">
        <v>45740.000787037039</v>
      </c>
      <c r="V281" t="s">
        <v>984</v>
      </c>
      <c r="W281" t="s">
        <v>986</v>
      </c>
      <c r="X281">
        <v>9.57</v>
      </c>
      <c r="Y281">
        <v>9.48</v>
      </c>
      <c r="Z281">
        <v>244.1</v>
      </c>
      <c r="AA281">
        <v>223.38</v>
      </c>
      <c r="AB281">
        <v>103.4</v>
      </c>
      <c r="AC281">
        <v>6.45</v>
      </c>
      <c r="AD281">
        <v>0.22</v>
      </c>
      <c r="AE281" t="s">
        <v>984</v>
      </c>
      <c r="AF281">
        <v>0.50027777777777782</v>
      </c>
      <c r="AG281">
        <v>1</v>
      </c>
      <c r="AH281">
        <v>0.5</v>
      </c>
      <c r="AI281">
        <v>5.21</v>
      </c>
      <c r="AJ281" t="s">
        <v>11308</v>
      </c>
      <c r="AK281" t="s">
        <v>1080</v>
      </c>
      <c r="AL281" t="s">
        <v>1080</v>
      </c>
      <c r="AM281" t="s">
        <v>988</v>
      </c>
      <c r="AN281" t="s">
        <v>1193</v>
      </c>
      <c r="AO281">
        <v>0</v>
      </c>
      <c r="AP281">
        <v>0</v>
      </c>
      <c r="AQ281" t="s">
        <v>990</v>
      </c>
      <c r="AR281">
        <v>14</v>
      </c>
      <c r="AS281">
        <v>13</v>
      </c>
      <c r="AT281">
        <v>0</v>
      </c>
      <c r="AU281">
        <v>0</v>
      </c>
      <c r="AV281">
        <v>1</v>
      </c>
      <c r="AW281">
        <v>0</v>
      </c>
      <c r="AX281">
        <v>0</v>
      </c>
      <c r="AY281" t="s">
        <v>1043</v>
      </c>
      <c r="AZ281">
        <v>0.50394444444444453</v>
      </c>
      <c r="BA281">
        <v>50</v>
      </c>
      <c r="BB281">
        <v>9.5705555555555559</v>
      </c>
      <c r="BC281">
        <v>8.35</v>
      </c>
      <c r="BD281">
        <v>0</v>
      </c>
      <c r="BS281"/>
    </row>
    <row r="282" spans="1:71" x14ac:dyDescent="0.25">
      <c r="A282" t="s">
        <v>1218</v>
      </c>
      <c r="B282" t="s">
        <v>128</v>
      </c>
      <c r="C282">
        <v>45733</v>
      </c>
      <c r="D282">
        <v>9.1011111111111109</v>
      </c>
      <c r="E282">
        <v>0</v>
      </c>
      <c r="F282">
        <v>0</v>
      </c>
      <c r="G282">
        <v>0</v>
      </c>
      <c r="H282">
        <v>0</v>
      </c>
      <c r="I282" t="s">
        <v>153</v>
      </c>
      <c r="J282" s="73">
        <v>0.60076388888888888</v>
      </c>
      <c r="K282" s="73">
        <v>8.1018518518518516E-4</v>
      </c>
      <c r="L282">
        <v>8.3800000000000008</v>
      </c>
      <c r="M282" t="s">
        <v>983</v>
      </c>
      <c r="N282" t="s">
        <v>11309</v>
      </c>
      <c r="O282" t="s">
        <v>984</v>
      </c>
      <c r="P282" t="s">
        <v>1284</v>
      </c>
      <c r="Q282" t="s">
        <v>11156</v>
      </c>
      <c r="R282">
        <v>45733.604166666664</v>
      </c>
      <c r="S282">
        <v>45733.600763888891</v>
      </c>
      <c r="T282">
        <v>45733.999305555553</v>
      </c>
      <c r="U282">
        <v>45734.000844907408</v>
      </c>
      <c r="V282" t="s">
        <v>984</v>
      </c>
      <c r="W282" t="s">
        <v>986</v>
      </c>
      <c r="X282">
        <v>9.6</v>
      </c>
      <c r="Y282">
        <v>9.48</v>
      </c>
      <c r="Z282">
        <v>151.29</v>
      </c>
      <c r="AA282">
        <v>145.97999999999999</v>
      </c>
      <c r="AB282">
        <v>77.33</v>
      </c>
      <c r="AC282">
        <v>6.3</v>
      </c>
      <c r="AD282">
        <v>0</v>
      </c>
      <c r="AE282" t="s">
        <v>984</v>
      </c>
      <c r="AF282">
        <v>0.5</v>
      </c>
      <c r="AG282">
        <v>1</v>
      </c>
      <c r="AH282">
        <v>0.5</v>
      </c>
      <c r="AI282">
        <v>2.1800000000000002</v>
      </c>
      <c r="AJ282" t="s">
        <v>11310</v>
      </c>
      <c r="AK282" t="s">
        <v>1188</v>
      </c>
      <c r="AL282" t="s">
        <v>1188</v>
      </c>
      <c r="AM282" t="s">
        <v>988</v>
      </c>
      <c r="AN282" t="s">
        <v>1186</v>
      </c>
      <c r="AO282">
        <v>0</v>
      </c>
      <c r="AP282">
        <v>0</v>
      </c>
      <c r="AQ282" t="s">
        <v>990</v>
      </c>
      <c r="AR282">
        <v>22</v>
      </c>
      <c r="AS282">
        <v>18</v>
      </c>
      <c r="AT282">
        <v>0</v>
      </c>
      <c r="AU282">
        <v>0</v>
      </c>
      <c r="AV282">
        <v>4</v>
      </c>
      <c r="AW282">
        <v>0</v>
      </c>
      <c r="AX282">
        <v>0</v>
      </c>
      <c r="AY282" t="s">
        <v>1219</v>
      </c>
      <c r="AZ282">
        <v>0.5</v>
      </c>
      <c r="BA282">
        <v>50</v>
      </c>
      <c r="BB282">
        <v>9.6011111111111109</v>
      </c>
      <c r="BC282">
        <v>8.3800000000000008</v>
      </c>
      <c r="BD282">
        <v>0</v>
      </c>
      <c r="BS282"/>
    </row>
    <row r="283" spans="1:71" x14ac:dyDescent="0.25">
      <c r="A283" t="s">
        <v>1218</v>
      </c>
      <c r="B283" t="s">
        <v>128</v>
      </c>
      <c r="C283">
        <v>45734</v>
      </c>
      <c r="D283">
        <v>9.0932777777777787</v>
      </c>
      <c r="E283">
        <v>0</v>
      </c>
      <c r="F283">
        <v>0</v>
      </c>
      <c r="G283">
        <v>0</v>
      </c>
      <c r="H283">
        <v>0</v>
      </c>
      <c r="I283" t="s">
        <v>153</v>
      </c>
      <c r="J283" s="73">
        <v>0.60078703703703706</v>
      </c>
      <c r="K283" s="73">
        <v>7.291666666666667E-4</v>
      </c>
      <c r="L283">
        <v>8.01</v>
      </c>
      <c r="M283" t="s">
        <v>983</v>
      </c>
      <c r="N283" t="s">
        <v>11311</v>
      </c>
      <c r="O283" t="s">
        <v>984</v>
      </c>
      <c r="P283" t="s">
        <v>1284</v>
      </c>
      <c r="Q283" t="s">
        <v>11206</v>
      </c>
      <c r="R283">
        <v>45734.604166666664</v>
      </c>
      <c r="S283">
        <v>45734.600787037038</v>
      </c>
      <c r="T283">
        <v>45734.999305555553</v>
      </c>
      <c r="U283">
        <v>45735.000740740739</v>
      </c>
      <c r="V283" t="s">
        <v>984</v>
      </c>
      <c r="W283" t="s">
        <v>986</v>
      </c>
      <c r="X283">
        <v>9.6</v>
      </c>
      <c r="Y283">
        <v>9.48</v>
      </c>
      <c r="Z283">
        <v>147.31</v>
      </c>
      <c r="AA283">
        <v>140.88</v>
      </c>
      <c r="AB283">
        <v>62.8</v>
      </c>
      <c r="AC283">
        <v>5.48</v>
      </c>
      <c r="AD283">
        <v>0.32</v>
      </c>
      <c r="AE283" t="s">
        <v>984</v>
      </c>
      <c r="AF283">
        <v>0.5</v>
      </c>
      <c r="AG283">
        <v>1</v>
      </c>
      <c r="AH283">
        <v>0.5</v>
      </c>
      <c r="AI283">
        <v>0</v>
      </c>
      <c r="AJ283" t="s">
        <v>11312</v>
      </c>
      <c r="AK283" t="s">
        <v>1188</v>
      </c>
      <c r="AL283" t="s">
        <v>1188</v>
      </c>
      <c r="AM283" t="s">
        <v>988</v>
      </c>
      <c r="AN283" t="s">
        <v>1186</v>
      </c>
      <c r="AO283">
        <v>0</v>
      </c>
      <c r="AP283">
        <v>0</v>
      </c>
      <c r="AQ283" t="s">
        <v>990</v>
      </c>
      <c r="AR283">
        <v>25</v>
      </c>
      <c r="AS283">
        <v>19</v>
      </c>
      <c r="AT283">
        <v>0</v>
      </c>
      <c r="AU283">
        <v>0</v>
      </c>
      <c r="AV283">
        <v>6</v>
      </c>
      <c r="AW283">
        <v>0</v>
      </c>
      <c r="AX283">
        <v>0</v>
      </c>
      <c r="AY283" t="s">
        <v>1219</v>
      </c>
      <c r="AZ283">
        <v>0.5053333333333333</v>
      </c>
      <c r="BA283">
        <v>50</v>
      </c>
      <c r="BB283">
        <v>9.5986111111111114</v>
      </c>
      <c r="BC283">
        <v>8.01</v>
      </c>
      <c r="BD283">
        <v>0</v>
      </c>
      <c r="BS283"/>
    </row>
    <row r="284" spans="1:71" x14ac:dyDescent="0.25">
      <c r="A284" t="s">
        <v>1218</v>
      </c>
      <c r="B284" t="s">
        <v>128</v>
      </c>
      <c r="C284">
        <v>45735</v>
      </c>
      <c r="D284">
        <v>9.0877777777777773</v>
      </c>
      <c r="E284">
        <v>0</v>
      </c>
      <c r="F284">
        <v>0</v>
      </c>
      <c r="G284">
        <v>0</v>
      </c>
      <c r="H284">
        <v>0</v>
      </c>
      <c r="I284" t="s">
        <v>153</v>
      </c>
      <c r="J284" s="73">
        <v>0.60123842592592591</v>
      </c>
      <c r="K284" s="73">
        <v>7.407407407407407E-4</v>
      </c>
      <c r="L284">
        <v>8.2899999999999991</v>
      </c>
      <c r="M284" t="s">
        <v>983</v>
      </c>
      <c r="N284" t="s">
        <v>11313</v>
      </c>
      <c r="O284" t="s">
        <v>984</v>
      </c>
      <c r="P284" t="s">
        <v>1220</v>
      </c>
      <c r="Q284" t="s">
        <v>11314</v>
      </c>
      <c r="R284">
        <v>45735.604166666664</v>
      </c>
      <c r="S284">
        <v>45735.601238425923</v>
      </c>
      <c r="T284">
        <v>45735.999305555553</v>
      </c>
      <c r="U284">
        <v>45736.000833333332</v>
      </c>
      <c r="V284" t="s">
        <v>984</v>
      </c>
      <c r="W284" t="s">
        <v>986</v>
      </c>
      <c r="X284">
        <v>9.59</v>
      </c>
      <c r="Y284">
        <v>9.48</v>
      </c>
      <c r="Z284">
        <v>167.61</v>
      </c>
      <c r="AA284">
        <v>159.09</v>
      </c>
      <c r="AB284">
        <v>78.28</v>
      </c>
      <c r="AC284">
        <v>5.69</v>
      </c>
      <c r="AD284">
        <v>0</v>
      </c>
      <c r="AE284" t="s">
        <v>984</v>
      </c>
      <c r="AF284">
        <v>0.50027777777777782</v>
      </c>
      <c r="AG284">
        <v>1</v>
      </c>
      <c r="AH284">
        <v>0.5</v>
      </c>
      <c r="AI284">
        <v>2.83</v>
      </c>
      <c r="AJ284" t="s">
        <v>11315</v>
      </c>
      <c r="AK284" t="s">
        <v>1729</v>
      </c>
      <c r="AL284" t="s">
        <v>1729</v>
      </c>
      <c r="AM284" t="s">
        <v>988</v>
      </c>
      <c r="AN284" t="s">
        <v>1186</v>
      </c>
      <c r="AO284">
        <v>0</v>
      </c>
      <c r="AP284">
        <v>0</v>
      </c>
      <c r="AQ284" t="s">
        <v>990</v>
      </c>
      <c r="AR284">
        <v>21</v>
      </c>
      <c r="AS284">
        <v>15</v>
      </c>
      <c r="AT284">
        <v>0</v>
      </c>
      <c r="AU284">
        <v>0</v>
      </c>
      <c r="AV284">
        <v>6</v>
      </c>
      <c r="AW284">
        <v>0</v>
      </c>
      <c r="AX284">
        <v>0</v>
      </c>
      <c r="AY284" t="s">
        <v>1219</v>
      </c>
      <c r="AZ284">
        <v>0.50027777777777782</v>
      </c>
      <c r="BA284">
        <v>50</v>
      </c>
      <c r="BB284">
        <v>9.588055555555556</v>
      </c>
      <c r="BC284">
        <v>8.2899999999999991</v>
      </c>
      <c r="BD284">
        <v>0</v>
      </c>
      <c r="BS284"/>
    </row>
    <row r="285" spans="1:71" x14ac:dyDescent="0.25">
      <c r="A285" t="s">
        <v>1218</v>
      </c>
      <c r="B285" t="s">
        <v>128</v>
      </c>
      <c r="C285">
        <v>45736</v>
      </c>
      <c r="D285">
        <v>2.6627222222222224</v>
      </c>
      <c r="E285">
        <v>0</v>
      </c>
      <c r="F285">
        <v>0.49228009259259259</v>
      </c>
      <c r="G285">
        <v>0</v>
      </c>
      <c r="H285">
        <v>50</v>
      </c>
      <c r="I285" t="s">
        <v>153</v>
      </c>
      <c r="J285" s="73">
        <v>0.60141203703703705</v>
      </c>
      <c r="K285" s="73">
        <v>1.119212962962963E-2</v>
      </c>
      <c r="L285">
        <v>8.4499999999999993</v>
      </c>
      <c r="M285" t="s">
        <v>983</v>
      </c>
      <c r="N285" t="s">
        <v>11316</v>
      </c>
      <c r="O285" t="s">
        <v>984</v>
      </c>
      <c r="P285" t="s">
        <v>1220</v>
      </c>
      <c r="Q285" t="s">
        <v>11164</v>
      </c>
      <c r="R285">
        <v>45736.604166666664</v>
      </c>
      <c r="S285">
        <v>45736.601412037038</v>
      </c>
      <c r="T285">
        <v>45737.503472222219</v>
      </c>
      <c r="U285">
        <v>45737.50508101852</v>
      </c>
      <c r="V285" t="s">
        <v>984</v>
      </c>
      <c r="W285" t="s">
        <v>986</v>
      </c>
      <c r="X285">
        <v>21.69</v>
      </c>
      <c r="Y285">
        <v>21.58</v>
      </c>
      <c r="Z285">
        <v>169.12</v>
      </c>
      <c r="AA285">
        <v>160.07</v>
      </c>
      <c r="AB285">
        <v>79.260000000000005</v>
      </c>
      <c r="AC285">
        <v>17.600000000000001</v>
      </c>
      <c r="AD285">
        <v>400.32</v>
      </c>
      <c r="AE285" t="s">
        <v>11317</v>
      </c>
      <c r="AF285">
        <v>0.5</v>
      </c>
      <c r="AG285">
        <v>1</v>
      </c>
      <c r="AH285">
        <v>0.5</v>
      </c>
      <c r="AI285">
        <v>0.48</v>
      </c>
      <c r="AJ285" t="s">
        <v>11318</v>
      </c>
      <c r="AK285" t="s">
        <v>1729</v>
      </c>
      <c r="AL285" t="s">
        <v>1729</v>
      </c>
      <c r="AM285" t="s">
        <v>988</v>
      </c>
      <c r="AN285" t="s">
        <v>1186</v>
      </c>
      <c r="AO285">
        <v>0</v>
      </c>
      <c r="AP285">
        <v>0</v>
      </c>
      <c r="AQ285" t="s">
        <v>990</v>
      </c>
      <c r="AR285">
        <v>22</v>
      </c>
      <c r="AS285">
        <v>20</v>
      </c>
      <c r="AT285">
        <v>0</v>
      </c>
      <c r="AU285">
        <v>0</v>
      </c>
      <c r="AV285">
        <v>2</v>
      </c>
      <c r="AW285">
        <v>0</v>
      </c>
      <c r="AX285">
        <v>0</v>
      </c>
      <c r="AY285" t="s">
        <v>1219</v>
      </c>
      <c r="AZ285">
        <v>7.1719999999999997</v>
      </c>
      <c r="BA285">
        <v>50</v>
      </c>
      <c r="BB285">
        <v>9.8347222222222221</v>
      </c>
      <c r="BC285">
        <v>8.4499999999999993</v>
      </c>
      <c r="BD285">
        <v>50</v>
      </c>
      <c r="BS285"/>
    </row>
    <row r="286" spans="1:71" x14ac:dyDescent="0.25">
      <c r="A286" t="s">
        <v>1218</v>
      </c>
      <c r="B286" t="s">
        <v>128</v>
      </c>
      <c r="C286">
        <v>45737</v>
      </c>
      <c r="D286">
        <v>9.0980555555555558</v>
      </c>
      <c r="E286">
        <v>0</v>
      </c>
      <c r="F286">
        <v>0</v>
      </c>
      <c r="G286">
        <v>0</v>
      </c>
      <c r="H286">
        <v>0</v>
      </c>
      <c r="I286" t="s">
        <v>153</v>
      </c>
      <c r="J286" s="73">
        <v>0.6007986111111111</v>
      </c>
      <c r="K286" s="73">
        <v>7.1759259259259259E-4</v>
      </c>
      <c r="L286">
        <v>8.44</v>
      </c>
      <c r="M286" t="s">
        <v>983</v>
      </c>
      <c r="N286" t="s">
        <v>11319</v>
      </c>
      <c r="O286" t="s">
        <v>984</v>
      </c>
      <c r="P286" t="s">
        <v>1220</v>
      </c>
      <c r="Q286" t="s">
        <v>11200</v>
      </c>
      <c r="R286">
        <v>45737.604166666664</v>
      </c>
      <c r="S286">
        <v>45737.600810185184</v>
      </c>
      <c r="T286">
        <v>45737.999305555553</v>
      </c>
      <c r="U286">
        <v>45738.000787037039</v>
      </c>
      <c r="V286" t="s">
        <v>984</v>
      </c>
      <c r="W286" t="s">
        <v>986</v>
      </c>
      <c r="X286">
        <v>9.6</v>
      </c>
      <c r="Y286">
        <v>9.48</v>
      </c>
      <c r="Z286">
        <v>133.6</v>
      </c>
      <c r="AA286">
        <v>125.27</v>
      </c>
      <c r="AB286">
        <v>59.65</v>
      </c>
      <c r="AC286">
        <v>6.06</v>
      </c>
      <c r="AD286">
        <v>0</v>
      </c>
      <c r="AE286" t="s">
        <v>984</v>
      </c>
      <c r="AF286">
        <v>0.5</v>
      </c>
      <c r="AG286">
        <v>1</v>
      </c>
      <c r="AH286">
        <v>0.5</v>
      </c>
      <c r="AI286">
        <v>0.14000000000000001</v>
      </c>
      <c r="AJ286" t="s">
        <v>11320</v>
      </c>
      <c r="AK286" t="s">
        <v>1126</v>
      </c>
      <c r="AL286" t="s">
        <v>1126</v>
      </c>
      <c r="AM286" t="s">
        <v>988</v>
      </c>
      <c r="AN286" t="s">
        <v>1186</v>
      </c>
      <c r="AO286">
        <v>0</v>
      </c>
      <c r="AP286">
        <v>0</v>
      </c>
      <c r="AQ286" t="s">
        <v>990</v>
      </c>
      <c r="AR286">
        <v>25</v>
      </c>
      <c r="AS286">
        <v>24</v>
      </c>
      <c r="AT286">
        <v>0</v>
      </c>
      <c r="AU286">
        <v>0</v>
      </c>
      <c r="AV286">
        <v>1</v>
      </c>
      <c r="AW286">
        <v>0</v>
      </c>
      <c r="AX286">
        <v>0</v>
      </c>
      <c r="AY286" t="s">
        <v>1219</v>
      </c>
      <c r="AZ286">
        <v>0.5</v>
      </c>
      <c r="BA286">
        <v>50</v>
      </c>
      <c r="BB286">
        <v>9.5980555555555558</v>
      </c>
      <c r="BC286">
        <v>8.44</v>
      </c>
      <c r="BD286">
        <v>0</v>
      </c>
      <c r="BS286"/>
    </row>
    <row r="287" spans="1:71" x14ac:dyDescent="0.25">
      <c r="A287" t="s">
        <v>1218</v>
      </c>
      <c r="B287" t="s">
        <v>128</v>
      </c>
      <c r="C287">
        <v>45738</v>
      </c>
      <c r="D287">
        <v>8.8141111111111101</v>
      </c>
      <c r="E287">
        <v>3.5879629629629629E-4</v>
      </c>
      <c r="F287">
        <v>0</v>
      </c>
      <c r="G287">
        <v>0</v>
      </c>
      <c r="H287">
        <v>0</v>
      </c>
      <c r="I287" t="s">
        <v>153</v>
      </c>
      <c r="J287" s="73">
        <v>0.60452546296296295</v>
      </c>
      <c r="K287" s="73">
        <v>0.99957175925925923</v>
      </c>
      <c r="L287">
        <v>8.7899999999999991</v>
      </c>
      <c r="M287" t="s">
        <v>983</v>
      </c>
      <c r="N287" t="s">
        <v>11321</v>
      </c>
      <c r="O287" t="s">
        <v>984</v>
      </c>
      <c r="P287" t="s">
        <v>1220</v>
      </c>
      <c r="Q287" t="s">
        <v>11322</v>
      </c>
      <c r="R287">
        <v>45738.604166666664</v>
      </c>
      <c r="S287">
        <v>45738.600798611114</v>
      </c>
      <c r="T287">
        <v>45738.999305555553</v>
      </c>
      <c r="U287">
        <v>45739.000810185185</v>
      </c>
      <c r="V287" t="s">
        <v>984</v>
      </c>
      <c r="W287" t="s">
        <v>986</v>
      </c>
      <c r="X287">
        <v>9.6</v>
      </c>
      <c r="Y287">
        <v>9.48</v>
      </c>
      <c r="Z287">
        <v>101.63</v>
      </c>
      <c r="AA287">
        <v>94.95</v>
      </c>
      <c r="AB287">
        <v>45.42</v>
      </c>
      <c r="AC287">
        <v>6.2</v>
      </c>
      <c r="AD287">
        <v>10.02</v>
      </c>
      <c r="AE287" t="s">
        <v>984</v>
      </c>
      <c r="AF287">
        <v>0.5</v>
      </c>
      <c r="AG287">
        <v>1</v>
      </c>
      <c r="AH287">
        <v>0.5</v>
      </c>
      <c r="AI287">
        <v>0</v>
      </c>
      <c r="AJ287" t="s">
        <v>11323</v>
      </c>
      <c r="AK287" t="s">
        <v>1126</v>
      </c>
      <c r="AL287" t="s">
        <v>1126</v>
      </c>
      <c r="AM287" t="s">
        <v>988</v>
      </c>
      <c r="AN287" t="s">
        <v>1221</v>
      </c>
      <c r="AO287">
        <v>0</v>
      </c>
      <c r="AP287">
        <v>0</v>
      </c>
      <c r="AQ287" t="s">
        <v>990</v>
      </c>
      <c r="AR287">
        <v>19</v>
      </c>
      <c r="AS287">
        <v>18</v>
      </c>
      <c r="AT287">
        <v>0</v>
      </c>
      <c r="AU287">
        <v>0</v>
      </c>
      <c r="AV287">
        <v>1</v>
      </c>
      <c r="AW287">
        <v>0</v>
      </c>
      <c r="AX287">
        <v>0</v>
      </c>
      <c r="AY287" t="s">
        <v>1219</v>
      </c>
      <c r="AZ287">
        <v>0.66700000000000004</v>
      </c>
      <c r="BA287">
        <v>50</v>
      </c>
      <c r="BB287">
        <v>9.4811111111111099</v>
      </c>
      <c r="BC287">
        <v>8.7899999999999991</v>
      </c>
      <c r="BD287">
        <v>0</v>
      </c>
      <c r="BS287"/>
    </row>
    <row r="288" spans="1:71" x14ac:dyDescent="0.25">
      <c r="A288" t="s">
        <v>1218</v>
      </c>
      <c r="B288" t="s">
        <v>128</v>
      </c>
      <c r="C288">
        <v>45739</v>
      </c>
      <c r="D288">
        <v>9.0936111111111106</v>
      </c>
      <c r="E288">
        <v>0</v>
      </c>
      <c r="F288">
        <v>0</v>
      </c>
      <c r="G288">
        <v>0</v>
      </c>
      <c r="H288">
        <v>0</v>
      </c>
      <c r="I288" t="s">
        <v>153</v>
      </c>
      <c r="J288" s="73">
        <v>0.60091435185185182</v>
      </c>
      <c r="K288" s="73">
        <v>6.7129629629629625E-4</v>
      </c>
      <c r="L288">
        <v>8.0299999999999994</v>
      </c>
      <c r="M288" t="s">
        <v>983</v>
      </c>
      <c r="N288" t="s">
        <v>11324</v>
      </c>
      <c r="O288" t="s">
        <v>984</v>
      </c>
      <c r="P288" t="s">
        <v>1220</v>
      </c>
      <c r="Q288" t="s">
        <v>11325</v>
      </c>
      <c r="R288">
        <v>45739.604166666664</v>
      </c>
      <c r="S288">
        <v>45739.600914351853</v>
      </c>
      <c r="T288">
        <v>45739.999305555553</v>
      </c>
      <c r="U288">
        <v>45740.000752314816</v>
      </c>
      <c r="V288" t="s">
        <v>984</v>
      </c>
      <c r="W288" t="s">
        <v>986</v>
      </c>
      <c r="X288">
        <v>9.6</v>
      </c>
      <c r="Y288">
        <v>9.48</v>
      </c>
      <c r="Z288">
        <v>170.43</v>
      </c>
      <c r="AA288">
        <v>159.34</v>
      </c>
      <c r="AB288">
        <v>90.02</v>
      </c>
      <c r="AC288">
        <v>6.62</v>
      </c>
      <c r="AD288">
        <v>0</v>
      </c>
      <c r="AE288" t="s">
        <v>984</v>
      </c>
      <c r="AF288">
        <v>0.50055555555555553</v>
      </c>
      <c r="AG288">
        <v>1</v>
      </c>
      <c r="AH288">
        <v>0.5</v>
      </c>
      <c r="AI288">
        <v>0.41</v>
      </c>
      <c r="AJ288" t="s">
        <v>11326</v>
      </c>
      <c r="AK288" t="s">
        <v>1126</v>
      </c>
      <c r="AL288" t="s">
        <v>1126</v>
      </c>
      <c r="AM288" t="s">
        <v>988</v>
      </c>
      <c r="AN288" t="s">
        <v>1186</v>
      </c>
      <c r="AO288">
        <v>0</v>
      </c>
      <c r="AP288">
        <v>0</v>
      </c>
      <c r="AQ288" t="s">
        <v>990</v>
      </c>
      <c r="AR288">
        <v>21</v>
      </c>
      <c r="AS288">
        <v>21</v>
      </c>
      <c r="AT288">
        <v>0</v>
      </c>
      <c r="AU288">
        <v>0</v>
      </c>
      <c r="AV288">
        <v>0</v>
      </c>
      <c r="AW288">
        <v>0</v>
      </c>
      <c r="AX288">
        <v>0</v>
      </c>
      <c r="AY288" t="s">
        <v>1219</v>
      </c>
      <c r="AZ288">
        <v>0.50055555555555553</v>
      </c>
      <c r="BA288">
        <v>50</v>
      </c>
      <c r="BB288">
        <v>9.5941666666666663</v>
      </c>
      <c r="BC288">
        <v>8.0299999999999994</v>
      </c>
      <c r="BD288">
        <v>0</v>
      </c>
      <c r="BS288"/>
    </row>
    <row r="289" spans="1:71" x14ac:dyDescent="0.25">
      <c r="A289" t="s">
        <v>1222</v>
      </c>
      <c r="B289" t="s">
        <v>128</v>
      </c>
      <c r="C289">
        <v>45733</v>
      </c>
      <c r="D289">
        <v>9.0711111111111116</v>
      </c>
      <c r="E289">
        <v>0</v>
      </c>
      <c r="F289">
        <v>0</v>
      </c>
      <c r="G289">
        <v>0</v>
      </c>
      <c r="H289">
        <v>0</v>
      </c>
      <c r="I289" t="s">
        <v>197</v>
      </c>
      <c r="J289" s="73">
        <v>0.60135416666666663</v>
      </c>
      <c r="K289" s="73">
        <v>7.8703703703703705E-4</v>
      </c>
      <c r="L289">
        <v>7.9</v>
      </c>
      <c r="M289" t="s">
        <v>983</v>
      </c>
      <c r="N289" t="s">
        <v>11327</v>
      </c>
      <c r="O289" t="s">
        <v>984</v>
      </c>
      <c r="P289" t="s">
        <v>1028</v>
      </c>
      <c r="Q289" t="s">
        <v>11156</v>
      </c>
      <c r="R289">
        <v>45733.604166666664</v>
      </c>
      <c r="S289">
        <v>45733.601354166669</v>
      </c>
      <c r="T289">
        <v>45733.999305555553</v>
      </c>
      <c r="U289">
        <v>45734.000810185185</v>
      </c>
      <c r="V289" t="s">
        <v>984</v>
      </c>
      <c r="W289" t="s">
        <v>986</v>
      </c>
      <c r="X289">
        <v>9.59</v>
      </c>
      <c r="Y289">
        <v>9.48</v>
      </c>
      <c r="Z289">
        <v>156.38999999999999</v>
      </c>
      <c r="AA289">
        <v>153.12</v>
      </c>
      <c r="AB289">
        <v>62.17</v>
      </c>
      <c r="AC289">
        <v>6.16</v>
      </c>
      <c r="AD289">
        <v>0</v>
      </c>
      <c r="AE289" t="s">
        <v>984</v>
      </c>
      <c r="AF289">
        <v>0.51527777777777772</v>
      </c>
      <c r="AG289">
        <v>1</v>
      </c>
      <c r="AH289">
        <v>0.5</v>
      </c>
      <c r="AI289">
        <v>0.72</v>
      </c>
      <c r="AJ289" t="s">
        <v>11328</v>
      </c>
      <c r="AK289" t="s">
        <v>1066</v>
      </c>
      <c r="AL289" t="s">
        <v>1066</v>
      </c>
      <c r="AM289" t="s">
        <v>988</v>
      </c>
      <c r="AN289" t="s">
        <v>1180</v>
      </c>
      <c r="AO289">
        <v>0</v>
      </c>
      <c r="AP289">
        <v>0</v>
      </c>
      <c r="AQ289" t="s">
        <v>990</v>
      </c>
      <c r="AR289">
        <v>25</v>
      </c>
      <c r="AS289">
        <v>23</v>
      </c>
      <c r="AT289">
        <v>0</v>
      </c>
      <c r="AU289">
        <v>0</v>
      </c>
      <c r="AV289">
        <v>2</v>
      </c>
      <c r="AW289">
        <v>0</v>
      </c>
      <c r="AX289">
        <v>0</v>
      </c>
      <c r="AY289" t="s">
        <v>1223</v>
      </c>
      <c r="AZ289">
        <v>0.51527777777777772</v>
      </c>
      <c r="BA289">
        <v>50</v>
      </c>
      <c r="BB289">
        <v>9.5863888888888891</v>
      </c>
      <c r="BC289">
        <v>7.9</v>
      </c>
      <c r="BD289">
        <v>0</v>
      </c>
      <c r="BS289"/>
    </row>
    <row r="290" spans="1:71" x14ac:dyDescent="0.25">
      <c r="A290" t="s">
        <v>1222</v>
      </c>
      <c r="B290" t="s">
        <v>128</v>
      </c>
      <c r="C290">
        <v>45734</v>
      </c>
      <c r="D290">
        <v>9.0722222222222229</v>
      </c>
      <c r="E290">
        <v>0</v>
      </c>
      <c r="F290">
        <v>0</v>
      </c>
      <c r="G290">
        <v>0</v>
      </c>
      <c r="H290">
        <v>0</v>
      </c>
      <c r="I290" t="s">
        <v>197</v>
      </c>
      <c r="J290" s="73">
        <v>0.60181712962962963</v>
      </c>
      <c r="K290" s="73">
        <v>7.407407407407407E-4</v>
      </c>
      <c r="L290">
        <v>8.11</v>
      </c>
      <c r="M290" t="s">
        <v>983</v>
      </c>
      <c r="N290" t="s">
        <v>11329</v>
      </c>
      <c r="O290" t="s">
        <v>984</v>
      </c>
      <c r="P290" t="s">
        <v>1115</v>
      </c>
      <c r="Q290" t="s">
        <v>11206</v>
      </c>
      <c r="R290">
        <v>45734.604166666664</v>
      </c>
      <c r="S290">
        <v>45734.6018287037</v>
      </c>
      <c r="T290">
        <v>45734.999305555553</v>
      </c>
      <c r="U290">
        <v>45735.000740740739</v>
      </c>
      <c r="V290" t="s">
        <v>984</v>
      </c>
      <c r="W290" t="s">
        <v>986</v>
      </c>
      <c r="X290">
        <v>9.57</v>
      </c>
      <c r="Y290">
        <v>9.48</v>
      </c>
      <c r="Z290">
        <v>150.15</v>
      </c>
      <c r="AA290">
        <v>149.9</v>
      </c>
      <c r="AB290">
        <v>84.28</v>
      </c>
      <c r="AC290">
        <v>7.21</v>
      </c>
      <c r="AD290">
        <v>0</v>
      </c>
      <c r="AE290" t="s">
        <v>984</v>
      </c>
      <c r="AF290">
        <v>0.50194444444444442</v>
      </c>
      <c r="AG290">
        <v>1</v>
      </c>
      <c r="AH290">
        <v>0.5</v>
      </c>
      <c r="AI290">
        <v>6.06</v>
      </c>
      <c r="AJ290" t="s">
        <v>11330</v>
      </c>
      <c r="AK290" t="s">
        <v>1091</v>
      </c>
      <c r="AL290" t="s">
        <v>1091</v>
      </c>
      <c r="AM290" t="s">
        <v>988</v>
      </c>
      <c r="AN290" t="s">
        <v>1193</v>
      </c>
      <c r="AO290">
        <v>0</v>
      </c>
      <c r="AP290">
        <v>0</v>
      </c>
      <c r="AQ290" t="s">
        <v>990</v>
      </c>
      <c r="AR290">
        <v>16</v>
      </c>
      <c r="AS290">
        <v>16</v>
      </c>
      <c r="AT290">
        <v>0</v>
      </c>
      <c r="AU290">
        <v>0</v>
      </c>
      <c r="AV290">
        <v>0</v>
      </c>
      <c r="AW290">
        <v>0</v>
      </c>
      <c r="AX290">
        <v>0</v>
      </c>
      <c r="AY290" t="s">
        <v>1223</v>
      </c>
      <c r="AZ290">
        <v>0.50194444444444442</v>
      </c>
      <c r="BA290">
        <v>50</v>
      </c>
      <c r="BB290">
        <v>9.5741666666666667</v>
      </c>
      <c r="BC290">
        <v>8.11</v>
      </c>
      <c r="BD290">
        <v>0</v>
      </c>
      <c r="BS290"/>
    </row>
    <row r="291" spans="1:71" x14ac:dyDescent="0.25">
      <c r="A291" t="s">
        <v>1222</v>
      </c>
      <c r="B291" t="s">
        <v>128</v>
      </c>
      <c r="C291">
        <v>45735</v>
      </c>
      <c r="D291">
        <v>9.0827777777777765</v>
      </c>
      <c r="E291">
        <v>0</v>
      </c>
      <c r="F291">
        <v>0</v>
      </c>
      <c r="G291">
        <v>0</v>
      </c>
      <c r="H291">
        <v>0</v>
      </c>
      <c r="I291" t="s">
        <v>197</v>
      </c>
      <c r="J291" s="73">
        <v>0.60152777777777777</v>
      </c>
      <c r="K291" s="73">
        <v>8.1018518518518516E-4</v>
      </c>
      <c r="L291">
        <v>8.59</v>
      </c>
      <c r="M291" t="s">
        <v>983</v>
      </c>
      <c r="N291" t="s">
        <v>11331</v>
      </c>
      <c r="O291" t="s">
        <v>984</v>
      </c>
      <c r="P291" t="s">
        <v>1125</v>
      </c>
      <c r="Q291" t="s">
        <v>11152</v>
      </c>
      <c r="R291">
        <v>45735.604166666664</v>
      </c>
      <c r="S291">
        <v>45735.601527777777</v>
      </c>
      <c r="T291">
        <v>45735.999305555553</v>
      </c>
      <c r="U291">
        <v>45736.000810185185</v>
      </c>
      <c r="V291" t="s">
        <v>984</v>
      </c>
      <c r="W291" t="s">
        <v>986</v>
      </c>
      <c r="X291">
        <v>9.58</v>
      </c>
      <c r="Y291">
        <v>9.48</v>
      </c>
      <c r="Z291">
        <v>154.13</v>
      </c>
      <c r="AA291">
        <v>148.12</v>
      </c>
      <c r="AB291">
        <v>57.98</v>
      </c>
      <c r="AC291">
        <v>4.62</v>
      </c>
      <c r="AD291">
        <v>0</v>
      </c>
      <c r="AE291" t="s">
        <v>984</v>
      </c>
      <c r="AF291">
        <v>0.5</v>
      </c>
      <c r="AG291">
        <v>1</v>
      </c>
      <c r="AH291">
        <v>0.5</v>
      </c>
      <c r="AI291">
        <v>5.43</v>
      </c>
      <c r="AJ291" t="s">
        <v>11332</v>
      </c>
      <c r="AK291" t="s">
        <v>1059</v>
      </c>
      <c r="AL291" t="s">
        <v>1059</v>
      </c>
      <c r="AM291" t="s">
        <v>988</v>
      </c>
      <c r="AN291" t="s">
        <v>1183</v>
      </c>
      <c r="AO291">
        <v>0</v>
      </c>
      <c r="AP291">
        <v>0</v>
      </c>
      <c r="AQ291" t="s">
        <v>990</v>
      </c>
      <c r="AR291">
        <v>35</v>
      </c>
      <c r="AS291">
        <v>30</v>
      </c>
      <c r="AT291">
        <v>0</v>
      </c>
      <c r="AU291">
        <v>0</v>
      </c>
      <c r="AV291">
        <v>5</v>
      </c>
      <c r="AW291">
        <v>0</v>
      </c>
      <c r="AX291">
        <v>0</v>
      </c>
      <c r="AY291" t="s">
        <v>1223</v>
      </c>
      <c r="AZ291">
        <v>0.5</v>
      </c>
      <c r="BA291">
        <v>50</v>
      </c>
      <c r="BB291">
        <v>9.5827777777777765</v>
      </c>
      <c r="BC291">
        <v>8.59</v>
      </c>
      <c r="BD291">
        <v>0</v>
      </c>
      <c r="BS291"/>
    </row>
    <row r="292" spans="1:71" x14ac:dyDescent="0.25">
      <c r="A292" t="s">
        <v>1222</v>
      </c>
      <c r="B292" t="s">
        <v>128</v>
      </c>
      <c r="C292">
        <v>45736</v>
      </c>
      <c r="D292">
        <v>7.5639444444444432</v>
      </c>
      <c r="E292">
        <v>0</v>
      </c>
      <c r="F292">
        <v>0</v>
      </c>
      <c r="G292">
        <v>0</v>
      </c>
      <c r="H292">
        <v>0</v>
      </c>
      <c r="I292" t="s">
        <v>197</v>
      </c>
      <c r="J292" s="73">
        <v>0.60263888888888884</v>
      </c>
      <c r="K292" s="73">
        <v>7.5231481481481482E-4</v>
      </c>
      <c r="L292">
        <v>8.36</v>
      </c>
      <c r="M292" t="s">
        <v>983</v>
      </c>
      <c r="N292" t="s">
        <v>11333</v>
      </c>
      <c r="O292" t="s">
        <v>984</v>
      </c>
      <c r="P292" t="s">
        <v>992</v>
      </c>
      <c r="Q292" t="s">
        <v>11334</v>
      </c>
      <c r="R292">
        <v>45736.604166666664</v>
      </c>
      <c r="S292">
        <v>45736.600972222222</v>
      </c>
      <c r="T292">
        <v>45736.999305555553</v>
      </c>
      <c r="U292">
        <v>45737.000787037039</v>
      </c>
      <c r="V292" t="s">
        <v>984</v>
      </c>
      <c r="W292" t="s">
        <v>986</v>
      </c>
      <c r="X292">
        <v>9.6</v>
      </c>
      <c r="Y292">
        <v>9.48</v>
      </c>
      <c r="Z292">
        <v>198.01</v>
      </c>
      <c r="AA292">
        <v>186.3</v>
      </c>
      <c r="AB292">
        <v>131.21</v>
      </c>
      <c r="AC292">
        <v>8.6300000000000008</v>
      </c>
      <c r="AD292">
        <v>88.53</v>
      </c>
      <c r="AE292" t="s">
        <v>11335</v>
      </c>
      <c r="AF292">
        <v>0.51527777777777772</v>
      </c>
      <c r="AG292">
        <v>1</v>
      </c>
      <c r="AH292">
        <v>0.5</v>
      </c>
      <c r="AI292">
        <v>0.42</v>
      </c>
      <c r="AJ292" t="s">
        <v>11336</v>
      </c>
      <c r="AK292" t="s">
        <v>1182</v>
      </c>
      <c r="AL292" t="s">
        <v>1182</v>
      </c>
      <c r="AM292" t="s">
        <v>988</v>
      </c>
      <c r="AN292" t="s">
        <v>1180</v>
      </c>
      <c r="AO292">
        <v>0</v>
      </c>
      <c r="AP292">
        <v>0</v>
      </c>
      <c r="AQ292" t="s">
        <v>990</v>
      </c>
      <c r="AR292">
        <v>17</v>
      </c>
      <c r="AS292">
        <v>16</v>
      </c>
      <c r="AT292">
        <v>0</v>
      </c>
      <c r="AU292">
        <v>0</v>
      </c>
      <c r="AV292">
        <v>1</v>
      </c>
      <c r="AW292">
        <v>0</v>
      </c>
      <c r="AX292">
        <v>0</v>
      </c>
      <c r="AY292" t="s">
        <v>1223</v>
      </c>
      <c r="AZ292">
        <v>1.9907777777777778</v>
      </c>
      <c r="BA292">
        <v>50</v>
      </c>
      <c r="BB292">
        <v>9.554722222222221</v>
      </c>
      <c r="BC292">
        <v>8.36</v>
      </c>
      <c r="BD292">
        <v>0</v>
      </c>
      <c r="BS292"/>
    </row>
    <row r="293" spans="1:71" x14ac:dyDescent="0.25">
      <c r="A293" t="s">
        <v>1222</v>
      </c>
      <c r="B293" t="s">
        <v>128</v>
      </c>
      <c r="C293">
        <v>45737</v>
      </c>
      <c r="D293">
        <v>7.6102777777777773</v>
      </c>
      <c r="E293">
        <v>0</v>
      </c>
      <c r="F293">
        <v>0</v>
      </c>
      <c r="G293">
        <v>0</v>
      </c>
      <c r="H293">
        <v>0</v>
      </c>
      <c r="I293" t="s">
        <v>197</v>
      </c>
      <c r="J293" s="73">
        <v>0.51749999999999996</v>
      </c>
      <c r="K293" s="73">
        <v>0.83459490740740738</v>
      </c>
      <c r="L293">
        <v>7.2</v>
      </c>
      <c r="M293" t="s">
        <v>983</v>
      </c>
      <c r="N293" t="s">
        <v>11337</v>
      </c>
      <c r="O293" t="s">
        <v>984</v>
      </c>
      <c r="P293" t="s">
        <v>1062</v>
      </c>
      <c r="Q293" t="s">
        <v>11192</v>
      </c>
      <c r="R293">
        <v>45737.520833333336</v>
      </c>
      <c r="S293">
        <v>45737.517500000002</v>
      </c>
      <c r="T293">
        <v>45737.833333333336</v>
      </c>
      <c r="U293">
        <v>45737.834872685184</v>
      </c>
      <c r="V293" t="s">
        <v>984</v>
      </c>
      <c r="W293" t="s">
        <v>986</v>
      </c>
      <c r="X293">
        <v>7.62</v>
      </c>
      <c r="Y293">
        <v>7.5</v>
      </c>
      <c r="Z293">
        <v>140.61000000000001</v>
      </c>
      <c r="AA293">
        <v>134.25</v>
      </c>
      <c r="AB293">
        <v>46.49</v>
      </c>
      <c r="AC293">
        <v>2.76</v>
      </c>
      <c r="AD293">
        <v>0</v>
      </c>
      <c r="AE293" t="s">
        <v>984</v>
      </c>
      <c r="AF293">
        <v>0</v>
      </c>
      <c r="AG293">
        <v>0</v>
      </c>
      <c r="AH293">
        <v>0</v>
      </c>
      <c r="AI293">
        <v>0</v>
      </c>
      <c r="AJ293" t="s">
        <v>984</v>
      </c>
      <c r="AK293" t="s">
        <v>1059</v>
      </c>
      <c r="AL293" t="s">
        <v>1059</v>
      </c>
      <c r="AM293" t="s">
        <v>988</v>
      </c>
      <c r="AN293" t="s">
        <v>1183</v>
      </c>
      <c r="AO293">
        <v>0</v>
      </c>
      <c r="AP293">
        <v>0</v>
      </c>
      <c r="AQ293" t="s">
        <v>990</v>
      </c>
      <c r="AR293">
        <v>28</v>
      </c>
      <c r="AS293">
        <v>25</v>
      </c>
      <c r="AT293">
        <v>0</v>
      </c>
      <c r="AU293">
        <v>0</v>
      </c>
      <c r="AV293">
        <v>3</v>
      </c>
      <c r="AW293">
        <v>0</v>
      </c>
      <c r="AX293">
        <v>0</v>
      </c>
      <c r="AY293" t="s">
        <v>1223</v>
      </c>
      <c r="AZ293">
        <v>0</v>
      </c>
      <c r="BA293">
        <v>50</v>
      </c>
      <c r="BB293">
        <v>7.6102777777777773</v>
      </c>
      <c r="BC293">
        <v>7.2</v>
      </c>
      <c r="BD293">
        <v>0</v>
      </c>
      <c r="BS293"/>
    </row>
    <row r="294" spans="1:71" x14ac:dyDescent="0.25">
      <c r="A294" t="s">
        <v>1222</v>
      </c>
      <c r="B294" t="s">
        <v>128</v>
      </c>
      <c r="C294">
        <v>45738</v>
      </c>
      <c r="D294">
        <v>9.1088888888888881</v>
      </c>
      <c r="E294">
        <v>0</v>
      </c>
      <c r="F294">
        <v>0</v>
      </c>
      <c r="G294">
        <v>0</v>
      </c>
      <c r="H294">
        <v>0</v>
      </c>
      <c r="I294" t="s">
        <v>197</v>
      </c>
      <c r="J294" s="73">
        <v>0.20496527777777779</v>
      </c>
      <c r="K294" s="73">
        <v>0.60533564814814811</v>
      </c>
      <c r="L294">
        <v>7.38</v>
      </c>
      <c r="M294" t="s">
        <v>983</v>
      </c>
      <c r="N294" t="s">
        <v>11338</v>
      </c>
      <c r="O294" t="s">
        <v>984</v>
      </c>
      <c r="P294" t="s">
        <v>1244</v>
      </c>
      <c r="Q294" t="s">
        <v>11223</v>
      </c>
      <c r="R294">
        <v>45738.208333333336</v>
      </c>
      <c r="S294">
        <v>45738.204965277779</v>
      </c>
      <c r="T294">
        <v>45738.604166666664</v>
      </c>
      <c r="U294">
        <v>45738.605347222219</v>
      </c>
      <c r="V294" t="s">
        <v>984</v>
      </c>
      <c r="W294" t="s">
        <v>986</v>
      </c>
      <c r="X294">
        <v>9.61</v>
      </c>
      <c r="Y294">
        <v>9.5</v>
      </c>
      <c r="Z294">
        <v>111.97</v>
      </c>
      <c r="AA294">
        <v>90.77</v>
      </c>
      <c r="AB294">
        <v>77.14</v>
      </c>
      <c r="AC294">
        <v>8.52</v>
      </c>
      <c r="AD294">
        <v>0</v>
      </c>
      <c r="AE294" t="s">
        <v>984</v>
      </c>
      <c r="AF294">
        <v>0.5</v>
      </c>
      <c r="AG294">
        <v>1</v>
      </c>
      <c r="AH294">
        <v>0.5</v>
      </c>
      <c r="AI294">
        <v>3.74</v>
      </c>
      <c r="AJ294" t="s">
        <v>11339</v>
      </c>
      <c r="AK294" t="s">
        <v>1181</v>
      </c>
      <c r="AL294" t="s">
        <v>1181</v>
      </c>
      <c r="AM294" t="s">
        <v>988</v>
      </c>
      <c r="AN294" t="s">
        <v>1199</v>
      </c>
      <c r="AO294">
        <v>0</v>
      </c>
      <c r="AP294">
        <v>0</v>
      </c>
      <c r="AQ294" t="s">
        <v>990</v>
      </c>
      <c r="AR294">
        <v>11</v>
      </c>
      <c r="AS294">
        <v>11</v>
      </c>
      <c r="AT294">
        <v>0</v>
      </c>
      <c r="AU294">
        <v>0</v>
      </c>
      <c r="AV294">
        <v>0</v>
      </c>
      <c r="AW294">
        <v>0</v>
      </c>
      <c r="AX294">
        <v>0</v>
      </c>
      <c r="AY294" t="s">
        <v>1223</v>
      </c>
      <c r="AZ294">
        <v>0.5</v>
      </c>
      <c r="BA294">
        <v>50</v>
      </c>
      <c r="BB294">
        <v>9.6088888888888881</v>
      </c>
      <c r="BC294">
        <v>7.38</v>
      </c>
      <c r="BD294">
        <v>0</v>
      </c>
      <c r="BS294"/>
    </row>
    <row r="295" spans="1:71" x14ac:dyDescent="0.25">
      <c r="A295" t="s">
        <v>1222</v>
      </c>
      <c r="B295" t="s">
        <v>128</v>
      </c>
      <c r="C295">
        <v>45739</v>
      </c>
      <c r="D295">
        <v>9.1013888888888879</v>
      </c>
      <c r="E295">
        <v>0</v>
      </c>
      <c r="F295">
        <v>0</v>
      </c>
      <c r="G295">
        <v>0</v>
      </c>
      <c r="H295">
        <v>0</v>
      </c>
      <c r="I295" t="s">
        <v>197</v>
      </c>
      <c r="J295" s="73">
        <v>0.20495370370370369</v>
      </c>
      <c r="K295" s="73">
        <v>0.60501157407407402</v>
      </c>
      <c r="L295">
        <v>8.11</v>
      </c>
      <c r="M295" t="s">
        <v>983</v>
      </c>
      <c r="N295" t="s">
        <v>11340</v>
      </c>
      <c r="O295" t="s">
        <v>984</v>
      </c>
      <c r="P295" t="s">
        <v>1296</v>
      </c>
      <c r="Q295" t="s">
        <v>11341</v>
      </c>
      <c r="R295">
        <v>45739.208333333336</v>
      </c>
      <c r="S295">
        <v>45739.204953703702</v>
      </c>
      <c r="T295">
        <v>45739.604166666664</v>
      </c>
      <c r="U295">
        <v>45739.605624999997</v>
      </c>
      <c r="V295" t="s">
        <v>984</v>
      </c>
      <c r="W295" t="s">
        <v>986</v>
      </c>
      <c r="X295">
        <v>9.6199999999999992</v>
      </c>
      <c r="Y295">
        <v>9.5</v>
      </c>
      <c r="Z295">
        <v>150.41</v>
      </c>
      <c r="AA295">
        <v>139.77000000000001</v>
      </c>
      <c r="AB295">
        <v>82.42</v>
      </c>
      <c r="AC295">
        <v>6.94</v>
      </c>
      <c r="AD295">
        <v>0</v>
      </c>
      <c r="AE295" t="s">
        <v>984</v>
      </c>
      <c r="AF295">
        <v>0.5</v>
      </c>
      <c r="AG295">
        <v>1</v>
      </c>
      <c r="AH295">
        <v>0.5</v>
      </c>
      <c r="AI295">
        <v>2.2400000000000002</v>
      </c>
      <c r="AJ295" t="s">
        <v>11342</v>
      </c>
      <c r="AK295" t="s">
        <v>1181</v>
      </c>
      <c r="AL295" t="s">
        <v>1181</v>
      </c>
      <c r="AM295" t="s">
        <v>988</v>
      </c>
      <c r="AN295" t="s">
        <v>1199</v>
      </c>
      <c r="AO295">
        <v>0</v>
      </c>
      <c r="AP295">
        <v>0</v>
      </c>
      <c r="AQ295" t="s">
        <v>990</v>
      </c>
      <c r="AR295">
        <v>26</v>
      </c>
      <c r="AS295">
        <v>24</v>
      </c>
      <c r="AT295">
        <v>0</v>
      </c>
      <c r="AU295">
        <v>0</v>
      </c>
      <c r="AV295">
        <v>2</v>
      </c>
      <c r="AW295">
        <v>0</v>
      </c>
      <c r="AX295">
        <v>0</v>
      </c>
      <c r="AY295" t="s">
        <v>1223</v>
      </c>
      <c r="AZ295">
        <v>0.5</v>
      </c>
      <c r="BA295">
        <v>50</v>
      </c>
      <c r="BB295">
        <v>9.6013888888888879</v>
      </c>
      <c r="BC295">
        <v>8.11</v>
      </c>
      <c r="BD295">
        <v>0</v>
      </c>
      <c r="BS295"/>
    </row>
    <row r="296" spans="1:71" x14ac:dyDescent="0.25">
      <c r="A296" t="s">
        <v>1229</v>
      </c>
      <c r="B296" t="s">
        <v>128</v>
      </c>
      <c r="C296">
        <v>45733</v>
      </c>
      <c r="D296">
        <v>9.0352777777777789</v>
      </c>
      <c r="E296">
        <v>0</v>
      </c>
      <c r="F296">
        <v>0</v>
      </c>
      <c r="G296">
        <v>0</v>
      </c>
      <c r="H296">
        <v>0</v>
      </c>
      <c r="I296" t="s">
        <v>197</v>
      </c>
      <c r="J296" s="73">
        <v>0.20831018518518518</v>
      </c>
      <c r="K296" s="73">
        <v>0.60564814814814816</v>
      </c>
      <c r="L296">
        <v>8.31</v>
      </c>
      <c r="M296" t="s">
        <v>983</v>
      </c>
      <c r="N296" t="s">
        <v>11343</v>
      </c>
      <c r="O296" t="s">
        <v>984</v>
      </c>
      <c r="P296" t="s">
        <v>1095</v>
      </c>
      <c r="Q296" t="s">
        <v>11265</v>
      </c>
      <c r="R296">
        <v>45733.208333333336</v>
      </c>
      <c r="S296">
        <v>45733.208310185182</v>
      </c>
      <c r="T296">
        <v>45733.604166666664</v>
      </c>
      <c r="U296">
        <v>45733.60564814815</v>
      </c>
      <c r="V296" t="s">
        <v>984</v>
      </c>
      <c r="W296" t="s">
        <v>986</v>
      </c>
      <c r="X296">
        <v>9.5399999999999991</v>
      </c>
      <c r="Y296">
        <v>9.5</v>
      </c>
      <c r="Z296">
        <v>263.41000000000003</v>
      </c>
      <c r="AA296">
        <v>258.33999999999997</v>
      </c>
      <c r="AB296">
        <v>86.16</v>
      </c>
      <c r="AC296">
        <v>5.0199999999999996</v>
      </c>
      <c r="AD296">
        <v>0</v>
      </c>
      <c r="AE296" t="s">
        <v>11344</v>
      </c>
      <c r="AF296">
        <v>0.50083333333333335</v>
      </c>
      <c r="AG296">
        <v>1</v>
      </c>
      <c r="AH296">
        <v>0.5</v>
      </c>
      <c r="AI296">
        <v>3.69</v>
      </c>
      <c r="AJ296" t="s">
        <v>11345</v>
      </c>
      <c r="AK296" t="s">
        <v>1137</v>
      </c>
      <c r="AL296" t="s">
        <v>1137</v>
      </c>
      <c r="AM296" t="s">
        <v>988</v>
      </c>
      <c r="AN296" t="s">
        <v>1183</v>
      </c>
      <c r="AO296">
        <v>0</v>
      </c>
      <c r="AP296">
        <v>0</v>
      </c>
      <c r="AQ296" t="s">
        <v>990</v>
      </c>
      <c r="AR296">
        <v>35</v>
      </c>
      <c r="AS296">
        <v>28</v>
      </c>
      <c r="AT296">
        <v>0</v>
      </c>
      <c r="AU296">
        <v>0</v>
      </c>
      <c r="AV296">
        <v>7</v>
      </c>
      <c r="AW296">
        <v>0</v>
      </c>
      <c r="AX296">
        <v>0</v>
      </c>
      <c r="AY296" t="s">
        <v>1230</v>
      </c>
      <c r="AZ296">
        <v>0.50083333333333335</v>
      </c>
      <c r="BA296">
        <v>50</v>
      </c>
      <c r="BB296">
        <v>9.5361111111111114</v>
      </c>
      <c r="BC296">
        <v>8.31</v>
      </c>
      <c r="BD296">
        <v>0</v>
      </c>
      <c r="BS296"/>
    </row>
    <row r="297" spans="1:71" x14ac:dyDescent="0.25">
      <c r="A297" t="s">
        <v>1229</v>
      </c>
      <c r="B297" t="s">
        <v>128</v>
      </c>
      <c r="C297">
        <v>45734</v>
      </c>
      <c r="D297">
        <v>9.0480555555555551</v>
      </c>
      <c r="E297">
        <v>0</v>
      </c>
      <c r="F297">
        <v>0</v>
      </c>
      <c r="G297">
        <v>0</v>
      </c>
      <c r="H297">
        <v>0</v>
      </c>
      <c r="I297" t="s">
        <v>197</v>
      </c>
      <c r="J297" s="73">
        <v>0.20791666666666667</v>
      </c>
      <c r="K297" s="73">
        <v>0.60575231481481484</v>
      </c>
      <c r="L297">
        <v>8.4499999999999993</v>
      </c>
      <c r="M297" t="s">
        <v>983</v>
      </c>
      <c r="N297" t="s">
        <v>11346</v>
      </c>
      <c r="O297" t="s">
        <v>984</v>
      </c>
      <c r="P297" t="s">
        <v>1095</v>
      </c>
      <c r="Q297" t="s">
        <v>11170</v>
      </c>
      <c r="R297">
        <v>45734.208333333336</v>
      </c>
      <c r="S297">
        <v>45734.207916666666</v>
      </c>
      <c r="T297">
        <v>45734.604166666664</v>
      </c>
      <c r="U297">
        <v>45734.605787037035</v>
      </c>
      <c r="V297" t="s">
        <v>984</v>
      </c>
      <c r="W297" t="s">
        <v>986</v>
      </c>
      <c r="X297">
        <v>9.5500000000000007</v>
      </c>
      <c r="Y297">
        <v>9.5</v>
      </c>
      <c r="Z297">
        <v>216.74</v>
      </c>
      <c r="AA297">
        <v>204.37</v>
      </c>
      <c r="AB297">
        <v>76.55</v>
      </c>
      <c r="AC297">
        <v>5.7</v>
      </c>
      <c r="AD297">
        <v>0</v>
      </c>
      <c r="AE297" t="s">
        <v>984</v>
      </c>
      <c r="AF297">
        <v>0.5</v>
      </c>
      <c r="AG297">
        <v>1</v>
      </c>
      <c r="AH297">
        <v>0.5</v>
      </c>
      <c r="AI297">
        <v>0.66</v>
      </c>
      <c r="AJ297" t="s">
        <v>11347</v>
      </c>
      <c r="AK297" t="s">
        <v>1059</v>
      </c>
      <c r="AL297" t="s">
        <v>1059</v>
      </c>
      <c r="AM297" t="s">
        <v>988</v>
      </c>
      <c r="AN297" t="s">
        <v>1183</v>
      </c>
      <c r="AO297">
        <v>0</v>
      </c>
      <c r="AP297">
        <v>0</v>
      </c>
      <c r="AQ297" t="s">
        <v>990</v>
      </c>
      <c r="AR297">
        <v>32</v>
      </c>
      <c r="AS297">
        <v>30</v>
      </c>
      <c r="AT297">
        <v>0</v>
      </c>
      <c r="AU297">
        <v>0</v>
      </c>
      <c r="AV297">
        <v>2</v>
      </c>
      <c r="AW297">
        <v>0</v>
      </c>
      <c r="AX297">
        <v>0</v>
      </c>
      <c r="AY297" t="s">
        <v>1230</v>
      </c>
      <c r="AZ297">
        <v>0.5</v>
      </c>
      <c r="BA297">
        <v>50</v>
      </c>
      <c r="BB297">
        <v>9.5480555555555551</v>
      </c>
      <c r="BC297">
        <v>8.4499999999999993</v>
      </c>
      <c r="BD297">
        <v>0</v>
      </c>
      <c r="BS297"/>
    </row>
    <row r="298" spans="1:71" x14ac:dyDescent="0.25">
      <c r="A298" t="s">
        <v>1229</v>
      </c>
      <c r="B298" t="s">
        <v>128</v>
      </c>
      <c r="C298">
        <v>45735</v>
      </c>
      <c r="D298">
        <v>9.0394444444444435</v>
      </c>
      <c r="E298">
        <v>0</v>
      </c>
      <c r="F298">
        <v>0</v>
      </c>
      <c r="G298">
        <v>0</v>
      </c>
      <c r="H298">
        <v>0</v>
      </c>
      <c r="I298" t="s">
        <v>197</v>
      </c>
      <c r="J298" s="73">
        <v>0.20782407407407408</v>
      </c>
      <c r="K298" s="73">
        <v>0.60593750000000002</v>
      </c>
      <c r="L298">
        <v>8.5</v>
      </c>
      <c r="M298" t="s">
        <v>983</v>
      </c>
      <c r="N298" t="s">
        <v>11348</v>
      </c>
      <c r="O298" t="s">
        <v>984</v>
      </c>
      <c r="P298" t="s">
        <v>1095</v>
      </c>
      <c r="Q298" t="s">
        <v>11349</v>
      </c>
      <c r="R298">
        <v>45735.208333333336</v>
      </c>
      <c r="S298">
        <v>45735.207824074074</v>
      </c>
      <c r="T298">
        <v>45735.604166666664</v>
      </c>
      <c r="U298">
        <v>45735.605995370373</v>
      </c>
      <c r="V298" t="s">
        <v>984</v>
      </c>
      <c r="W298" t="s">
        <v>986</v>
      </c>
      <c r="X298">
        <v>9.56</v>
      </c>
      <c r="Y298">
        <v>9.5</v>
      </c>
      <c r="Z298">
        <v>210.69</v>
      </c>
      <c r="AA298">
        <v>200.81</v>
      </c>
      <c r="AB298">
        <v>83.31</v>
      </c>
      <c r="AC298">
        <v>5.33</v>
      </c>
      <c r="AD298">
        <v>0</v>
      </c>
      <c r="AE298" t="s">
        <v>984</v>
      </c>
      <c r="AF298">
        <v>0.51527777777777772</v>
      </c>
      <c r="AG298">
        <v>1</v>
      </c>
      <c r="AH298">
        <v>0.5</v>
      </c>
      <c r="AI298">
        <v>1.27</v>
      </c>
      <c r="AJ298" t="s">
        <v>11350</v>
      </c>
      <c r="AK298" t="s">
        <v>1059</v>
      </c>
      <c r="AL298" t="s">
        <v>1059</v>
      </c>
      <c r="AM298" t="s">
        <v>988</v>
      </c>
      <c r="AN298" t="s">
        <v>1183</v>
      </c>
      <c r="AO298">
        <v>0</v>
      </c>
      <c r="AP298">
        <v>0</v>
      </c>
      <c r="AQ298" t="s">
        <v>990</v>
      </c>
      <c r="AR298">
        <v>34</v>
      </c>
      <c r="AS298">
        <v>30</v>
      </c>
      <c r="AT298">
        <v>0</v>
      </c>
      <c r="AU298">
        <v>0</v>
      </c>
      <c r="AV298">
        <v>4</v>
      </c>
      <c r="AW298">
        <v>0</v>
      </c>
      <c r="AX298">
        <v>0</v>
      </c>
      <c r="AY298" t="s">
        <v>1230</v>
      </c>
      <c r="AZ298">
        <v>0.51527777777777772</v>
      </c>
      <c r="BA298">
        <v>50</v>
      </c>
      <c r="BB298">
        <v>9.554722222222221</v>
      </c>
      <c r="BC298">
        <v>8.5</v>
      </c>
      <c r="BD298">
        <v>0</v>
      </c>
      <c r="BS298"/>
    </row>
    <row r="299" spans="1:71" x14ac:dyDescent="0.25">
      <c r="A299" t="s">
        <v>1229</v>
      </c>
      <c r="B299" t="s">
        <v>128</v>
      </c>
      <c r="C299">
        <v>45736</v>
      </c>
      <c r="D299">
        <v>9.0605555555555544</v>
      </c>
      <c r="E299">
        <v>0</v>
      </c>
      <c r="F299">
        <v>0</v>
      </c>
      <c r="G299">
        <v>0</v>
      </c>
      <c r="H299">
        <v>0</v>
      </c>
      <c r="I299" t="s">
        <v>197</v>
      </c>
      <c r="J299" s="73">
        <v>0.20685185185185184</v>
      </c>
      <c r="K299" s="73">
        <v>0.60574074074074069</v>
      </c>
      <c r="L299">
        <v>8.68</v>
      </c>
      <c r="M299" t="s">
        <v>983</v>
      </c>
      <c r="N299" t="s">
        <v>11351</v>
      </c>
      <c r="O299" t="s">
        <v>984</v>
      </c>
      <c r="P299" t="s">
        <v>1023</v>
      </c>
      <c r="Q299" t="s">
        <v>11352</v>
      </c>
      <c r="R299">
        <v>45736.208333333336</v>
      </c>
      <c r="S299">
        <v>45736.20685185185</v>
      </c>
      <c r="T299">
        <v>45736.604166666664</v>
      </c>
      <c r="U299">
        <v>45736.605798611112</v>
      </c>
      <c r="V299" t="s">
        <v>984</v>
      </c>
      <c r="W299" t="s">
        <v>986</v>
      </c>
      <c r="X299">
        <v>9.57</v>
      </c>
      <c r="Y299">
        <v>9.5</v>
      </c>
      <c r="Z299">
        <v>249.18</v>
      </c>
      <c r="AA299">
        <v>231.93</v>
      </c>
      <c r="AB299">
        <v>127.46</v>
      </c>
      <c r="AC299">
        <v>6.35</v>
      </c>
      <c r="AD299">
        <v>0</v>
      </c>
      <c r="AE299" t="s">
        <v>984</v>
      </c>
      <c r="AF299">
        <v>0.51277777777777778</v>
      </c>
      <c r="AG299">
        <v>1</v>
      </c>
      <c r="AH299">
        <v>0.5</v>
      </c>
      <c r="AI299">
        <v>1.65</v>
      </c>
      <c r="AJ299" t="s">
        <v>11353</v>
      </c>
      <c r="AK299" t="s">
        <v>1182</v>
      </c>
      <c r="AL299" t="s">
        <v>1182</v>
      </c>
      <c r="AM299" t="s">
        <v>988</v>
      </c>
      <c r="AN299" t="s">
        <v>1178</v>
      </c>
      <c r="AO299">
        <v>0</v>
      </c>
      <c r="AP299">
        <v>0</v>
      </c>
      <c r="AQ299" t="s">
        <v>990</v>
      </c>
      <c r="AR299">
        <v>28</v>
      </c>
      <c r="AS299">
        <v>24</v>
      </c>
      <c r="AT299">
        <v>0</v>
      </c>
      <c r="AU299">
        <v>0</v>
      </c>
      <c r="AV299">
        <v>4</v>
      </c>
      <c r="AW299">
        <v>0</v>
      </c>
      <c r="AX299">
        <v>0</v>
      </c>
      <c r="AY299" t="s">
        <v>1230</v>
      </c>
      <c r="AZ299">
        <v>0.51277777777777778</v>
      </c>
      <c r="BA299">
        <v>50</v>
      </c>
      <c r="BB299">
        <v>9.5733333333333324</v>
      </c>
      <c r="BC299">
        <v>8.68</v>
      </c>
      <c r="BD299">
        <v>0</v>
      </c>
      <c r="BS299"/>
    </row>
    <row r="300" spans="1:71" x14ac:dyDescent="0.25">
      <c r="A300" t="s">
        <v>1229</v>
      </c>
      <c r="B300" t="s">
        <v>128</v>
      </c>
      <c r="C300">
        <v>45737</v>
      </c>
      <c r="D300">
        <v>9.0488888888888894</v>
      </c>
      <c r="E300">
        <v>0</v>
      </c>
      <c r="F300">
        <v>0</v>
      </c>
      <c r="G300">
        <v>0</v>
      </c>
      <c r="H300">
        <v>0</v>
      </c>
      <c r="I300" t="s">
        <v>197</v>
      </c>
      <c r="J300" s="73">
        <v>0.20770833333333333</v>
      </c>
      <c r="K300" s="73">
        <v>0.60561342592592593</v>
      </c>
      <c r="L300">
        <v>7.54</v>
      </c>
      <c r="M300" t="s">
        <v>983</v>
      </c>
      <c r="N300" t="s">
        <v>11354</v>
      </c>
      <c r="O300" t="s">
        <v>984</v>
      </c>
      <c r="P300" t="s">
        <v>1095</v>
      </c>
      <c r="Q300" t="s">
        <v>11355</v>
      </c>
      <c r="R300">
        <v>45737.208333333336</v>
      </c>
      <c r="S300">
        <v>45737.207708333335</v>
      </c>
      <c r="T300">
        <v>45737.604166666664</v>
      </c>
      <c r="U300">
        <v>45737.605636574073</v>
      </c>
      <c r="V300" t="s">
        <v>984</v>
      </c>
      <c r="W300" t="s">
        <v>986</v>
      </c>
      <c r="X300">
        <v>9.5500000000000007</v>
      </c>
      <c r="Y300">
        <v>9.5</v>
      </c>
      <c r="Z300">
        <v>198.68</v>
      </c>
      <c r="AA300">
        <v>189.39</v>
      </c>
      <c r="AB300">
        <v>103.11</v>
      </c>
      <c r="AC300">
        <v>6.92</v>
      </c>
      <c r="AD300">
        <v>0</v>
      </c>
      <c r="AE300" t="s">
        <v>984</v>
      </c>
      <c r="AF300">
        <v>0.50083333333333335</v>
      </c>
      <c r="AG300">
        <v>1</v>
      </c>
      <c r="AH300">
        <v>0.5</v>
      </c>
      <c r="AI300">
        <v>0.81</v>
      </c>
      <c r="AJ300" t="s">
        <v>11356</v>
      </c>
      <c r="AK300" t="s">
        <v>1135</v>
      </c>
      <c r="AL300" t="s">
        <v>1135</v>
      </c>
      <c r="AM300" t="s">
        <v>988</v>
      </c>
      <c r="AN300" t="s">
        <v>1183</v>
      </c>
      <c r="AO300">
        <v>0</v>
      </c>
      <c r="AP300">
        <v>0</v>
      </c>
      <c r="AQ300" t="s">
        <v>990</v>
      </c>
      <c r="AR300">
        <v>26</v>
      </c>
      <c r="AS300">
        <v>19</v>
      </c>
      <c r="AT300">
        <v>0</v>
      </c>
      <c r="AU300">
        <v>0</v>
      </c>
      <c r="AV300">
        <v>7</v>
      </c>
      <c r="AW300">
        <v>0</v>
      </c>
      <c r="AX300">
        <v>0</v>
      </c>
      <c r="AY300" t="s">
        <v>1230</v>
      </c>
      <c r="AZ300">
        <v>0.50083333333333335</v>
      </c>
      <c r="BA300">
        <v>50</v>
      </c>
      <c r="BB300">
        <v>9.549722222222222</v>
      </c>
      <c r="BC300">
        <v>7.54</v>
      </c>
      <c r="BD300">
        <v>0</v>
      </c>
      <c r="BS300"/>
    </row>
    <row r="301" spans="1:71" x14ac:dyDescent="0.25">
      <c r="A301" t="s">
        <v>10892</v>
      </c>
      <c r="B301" t="s">
        <v>128</v>
      </c>
      <c r="C301">
        <v>45733</v>
      </c>
      <c r="D301">
        <v>7.4883333333333333</v>
      </c>
      <c r="E301">
        <v>5.4398148148148144E-4</v>
      </c>
      <c r="F301">
        <v>0</v>
      </c>
      <c r="G301">
        <v>0</v>
      </c>
      <c r="H301">
        <v>0</v>
      </c>
      <c r="I301" t="s">
        <v>193</v>
      </c>
      <c r="J301" s="73">
        <v>0.52137731481481486</v>
      </c>
      <c r="K301" s="73">
        <v>0.83339120370370368</v>
      </c>
      <c r="L301">
        <v>7.07</v>
      </c>
      <c r="M301" t="s">
        <v>983</v>
      </c>
      <c r="N301" t="s">
        <v>11357</v>
      </c>
      <c r="O301" t="s">
        <v>984</v>
      </c>
      <c r="P301" t="s">
        <v>1236</v>
      </c>
      <c r="Q301" t="s">
        <v>11265</v>
      </c>
      <c r="R301">
        <v>45733.520833333336</v>
      </c>
      <c r="S301">
        <v>45733.521377314813</v>
      </c>
      <c r="T301">
        <v>45733.833333333336</v>
      </c>
      <c r="U301">
        <v>45733.834872685184</v>
      </c>
      <c r="V301" t="s">
        <v>984</v>
      </c>
      <c r="W301" t="s">
        <v>986</v>
      </c>
      <c r="X301">
        <v>7.52</v>
      </c>
      <c r="Y301">
        <v>7.5</v>
      </c>
      <c r="Z301">
        <v>138.36000000000001</v>
      </c>
      <c r="AA301">
        <v>137.41999999999999</v>
      </c>
      <c r="AB301">
        <v>72.599999999999994</v>
      </c>
      <c r="AC301">
        <v>4.6399999999999997</v>
      </c>
      <c r="AD301">
        <v>0</v>
      </c>
      <c r="AE301" t="s">
        <v>984</v>
      </c>
      <c r="AF301">
        <v>0</v>
      </c>
      <c r="AG301">
        <v>0</v>
      </c>
      <c r="AH301">
        <v>0</v>
      </c>
      <c r="AI301">
        <v>0</v>
      </c>
      <c r="AJ301" t="s">
        <v>984</v>
      </c>
      <c r="AK301" t="s">
        <v>1018</v>
      </c>
      <c r="AL301" t="s">
        <v>1018</v>
      </c>
      <c r="AM301" t="s">
        <v>988</v>
      </c>
      <c r="AN301" t="s">
        <v>1173</v>
      </c>
      <c r="AO301">
        <v>0</v>
      </c>
      <c r="AP301">
        <v>0</v>
      </c>
      <c r="AQ301" t="s">
        <v>990</v>
      </c>
      <c r="AR301">
        <v>28</v>
      </c>
      <c r="AS301">
        <v>25</v>
      </c>
      <c r="AT301">
        <v>0</v>
      </c>
      <c r="AU301">
        <v>0</v>
      </c>
      <c r="AV301">
        <v>3</v>
      </c>
      <c r="AW301">
        <v>0</v>
      </c>
      <c r="AX301">
        <v>0</v>
      </c>
      <c r="AY301" t="s">
        <v>10894</v>
      </c>
      <c r="AZ301">
        <v>0</v>
      </c>
      <c r="BA301">
        <v>50</v>
      </c>
      <c r="BB301">
        <v>7.4883333333333333</v>
      </c>
      <c r="BC301">
        <v>7.07</v>
      </c>
      <c r="BD301">
        <v>0</v>
      </c>
      <c r="BS301"/>
    </row>
    <row r="302" spans="1:71" x14ac:dyDescent="0.25">
      <c r="A302" t="s">
        <v>10892</v>
      </c>
      <c r="B302" t="s">
        <v>128</v>
      </c>
      <c r="C302">
        <v>45735</v>
      </c>
      <c r="D302">
        <v>8.7708333333333321</v>
      </c>
      <c r="E302">
        <v>9.5370370370370366E-3</v>
      </c>
      <c r="F302">
        <v>0</v>
      </c>
      <c r="G302">
        <v>50</v>
      </c>
      <c r="H302">
        <v>0</v>
      </c>
      <c r="I302" t="s">
        <v>193</v>
      </c>
      <c r="J302" s="73">
        <v>0.61370370370370375</v>
      </c>
      <c r="K302" s="73">
        <v>0</v>
      </c>
      <c r="L302">
        <v>7.94</v>
      </c>
      <c r="M302" t="s">
        <v>983</v>
      </c>
      <c r="N302" t="s">
        <v>11358</v>
      </c>
      <c r="O302" t="s">
        <v>984</v>
      </c>
      <c r="P302" t="s">
        <v>1236</v>
      </c>
      <c r="Q302" t="s">
        <v>11185</v>
      </c>
      <c r="R302">
        <v>45735.604166666664</v>
      </c>
      <c r="S302">
        <v>45735.613703703704</v>
      </c>
      <c r="T302">
        <v>45735.999305555553</v>
      </c>
      <c r="U302">
        <v>45736.000752314816</v>
      </c>
      <c r="V302" t="s">
        <v>984</v>
      </c>
      <c r="W302" t="s">
        <v>986</v>
      </c>
      <c r="X302">
        <v>9.2899999999999991</v>
      </c>
      <c r="Y302">
        <v>9.48</v>
      </c>
      <c r="Z302">
        <v>156.05000000000001</v>
      </c>
      <c r="AA302">
        <v>148.08000000000001</v>
      </c>
      <c r="AB302">
        <v>76.260000000000005</v>
      </c>
      <c r="AC302">
        <v>6.14</v>
      </c>
      <c r="AD302">
        <v>0</v>
      </c>
      <c r="AE302" t="s">
        <v>984</v>
      </c>
      <c r="AF302">
        <v>0.50027777777777782</v>
      </c>
      <c r="AG302">
        <v>1</v>
      </c>
      <c r="AH302">
        <v>0.5</v>
      </c>
      <c r="AI302">
        <v>0.79</v>
      </c>
      <c r="AJ302" t="s">
        <v>11359</v>
      </c>
      <c r="AK302" t="s">
        <v>1176</v>
      </c>
      <c r="AL302" t="s">
        <v>1176</v>
      </c>
      <c r="AM302" t="s">
        <v>988</v>
      </c>
      <c r="AN302" t="s">
        <v>1173</v>
      </c>
      <c r="AO302">
        <v>0</v>
      </c>
      <c r="AP302">
        <v>0</v>
      </c>
      <c r="AQ302" t="s">
        <v>990</v>
      </c>
      <c r="AR302">
        <v>32</v>
      </c>
      <c r="AS302">
        <v>31</v>
      </c>
      <c r="AT302">
        <v>0</v>
      </c>
      <c r="AU302">
        <v>0</v>
      </c>
      <c r="AV302">
        <v>1</v>
      </c>
      <c r="AW302">
        <v>0</v>
      </c>
      <c r="AX302">
        <v>0</v>
      </c>
      <c r="AY302" t="s">
        <v>10894</v>
      </c>
      <c r="AZ302">
        <v>0.50027777777777782</v>
      </c>
      <c r="BA302">
        <v>50</v>
      </c>
      <c r="BB302">
        <v>9.2711111111111109</v>
      </c>
      <c r="BC302">
        <v>7.94</v>
      </c>
      <c r="BD302">
        <v>50</v>
      </c>
      <c r="BS302"/>
    </row>
    <row r="303" spans="1:71" x14ac:dyDescent="0.25">
      <c r="A303" t="s">
        <v>10892</v>
      </c>
      <c r="B303" t="s">
        <v>128</v>
      </c>
      <c r="C303">
        <v>45737</v>
      </c>
      <c r="D303">
        <v>9.0791666666666657</v>
      </c>
      <c r="E303">
        <v>0</v>
      </c>
      <c r="F303">
        <v>0</v>
      </c>
      <c r="G303">
        <v>0</v>
      </c>
      <c r="H303">
        <v>0</v>
      </c>
      <c r="I303" t="s">
        <v>193</v>
      </c>
      <c r="J303" s="73">
        <v>0.20496527777777779</v>
      </c>
      <c r="K303" s="73">
        <v>0.60472222222222227</v>
      </c>
      <c r="L303">
        <v>8.64</v>
      </c>
      <c r="M303" t="s">
        <v>983</v>
      </c>
      <c r="N303" t="s">
        <v>11360</v>
      </c>
      <c r="O303" t="s">
        <v>984</v>
      </c>
      <c r="P303" t="s">
        <v>1175</v>
      </c>
      <c r="Q303" t="s">
        <v>11167</v>
      </c>
      <c r="R303">
        <v>45737.208333333336</v>
      </c>
      <c r="S303">
        <v>45737.204976851855</v>
      </c>
      <c r="T303">
        <v>45737.604166666664</v>
      </c>
      <c r="U303">
        <v>45737.605624999997</v>
      </c>
      <c r="V303" t="s">
        <v>984</v>
      </c>
      <c r="W303" t="s">
        <v>986</v>
      </c>
      <c r="X303">
        <v>9.6199999999999992</v>
      </c>
      <c r="Y303">
        <v>9.5</v>
      </c>
      <c r="Z303">
        <v>163.69999999999999</v>
      </c>
      <c r="AA303">
        <v>156.99</v>
      </c>
      <c r="AB303">
        <v>76.98</v>
      </c>
      <c r="AC303">
        <v>6.21</v>
      </c>
      <c r="AD303">
        <v>0</v>
      </c>
      <c r="AE303" t="s">
        <v>984</v>
      </c>
      <c r="AF303">
        <v>0.51500000000000001</v>
      </c>
      <c r="AG303">
        <v>1</v>
      </c>
      <c r="AH303">
        <v>0.5</v>
      </c>
      <c r="AI303">
        <v>4.22</v>
      </c>
      <c r="AJ303" t="s">
        <v>11361</v>
      </c>
      <c r="AK303" t="s">
        <v>1176</v>
      </c>
      <c r="AL303" t="s">
        <v>1176</v>
      </c>
      <c r="AM303" t="s">
        <v>988</v>
      </c>
      <c r="AN303" t="s">
        <v>1173</v>
      </c>
      <c r="AO303">
        <v>0</v>
      </c>
      <c r="AP303">
        <v>0</v>
      </c>
      <c r="AQ303" t="s">
        <v>990</v>
      </c>
      <c r="AR303">
        <v>30</v>
      </c>
      <c r="AS303">
        <v>29</v>
      </c>
      <c r="AT303">
        <v>0</v>
      </c>
      <c r="AU303">
        <v>0</v>
      </c>
      <c r="AV303">
        <v>1</v>
      </c>
      <c r="AW303">
        <v>0</v>
      </c>
      <c r="AX303">
        <v>0</v>
      </c>
      <c r="AY303" t="s">
        <v>10894</v>
      </c>
      <c r="AZ303">
        <v>0.51500000000000001</v>
      </c>
      <c r="BA303">
        <v>50</v>
      </c>
      <c r="BB303">
        <v>9.5941666666666663</v>
      </c>
      <c r="BC303">
        <v>8.64</v>
      </c>
      <c r="BD303">
        <v>0</v>
      </c>
      <c r="BS303"/>
    </row>
    <row r="304" spans="1:71" x14ac:dyDescent="0.25">
      <c r="A304" t="s">
        <v>1231</v>
      </c>
      <c r="B304" t="s">
        <v>128</v>
      </c>
      <c r="C304">
        <v>45733</v>
      </c>
      <c r="D304">
        <v>9.0938888888888894</v>
      </c>
      <c r="E304">
        <v>0</v>
      </c>
      <c r="F304">
        <v>0</v>
      </c>
      <c r="G304">
        <v>0</v>
      </c>
      <c r="H304">
        <v>0</v>
      </c>
      <c r="I304" t="s">
        <v>142</v>
      </c>
      <c r="J304" s="73">
        <v>0.20548611111111112</v>
      </c>
      <c r="K304" s="73">
        <v>0.60542824074074075</v>
      </c>
      <c r="L304">
        <v>8.17</v>
      </c>
      <c r="M304" t="s">
        <v>983</v>
      </c>
      <c r="N304" t="s">
        <v>11362</v>
      </c>
      <c r="O304" t="s">
        <v>984</v>
      </c>
      <c r="P304" t="s">
        <v>1087</v>
      </c>
      <c r="Q304" t="s">
        <v>11239</v>
      </c>
      <c r="R304">
        <v>45733.208333333336</v>
      </c>
      <c r="S304">
        <v>45733.20548611111</v>
      </c>
      <c r="T304">
        <v>45733.604166666664</v>
      </c>
      <c r="U304">
        <v>45733.605462962965</v>
      </c>
      <c r="V304" t="s">
        <v>984</v>
      </c>
      <c r="W304" t="s">
        <v>986</v>
      </c>
      <c r="X304">
        <v>9.6</v>
      </c>
      <c r="Y304">
        <v>9.5</v>
      </c>
      <c r="Z304">
        <v>63.74</v>
      </c>
      <c r="AA304">
        <v>59.86</v>
      </c>
      <c r="AB304">
        <v>38.630000000000003</v>
      </c>
      <c r="AC304">
        <v>8.77</v>
      </c>
      <c r="AD304">
        <v>0</v>
      </c>
      <c r="AE304" t="s">
        <v>984</v>
      </c>
      <c r="AF304">
        <v>0.50472222222222218</v>
      </c>
      <c r="AG304">
        <v>1</v>
      </c>
      <c r="AH304">
        <v>0.5</v>
      </c>
      <c r="AI304">
        <v>6.12</v>
      </c>
      <c r="AJ304" t="s">
        <v>11363</v>
      </c>
      <c r="AK304" t="s">
        <v>1131</v>
      </c>
      <c r="AL304" t="s">
        <v>1131</v>
      </c>
      <c r="AM304" t="s">
        <v>988</v>
      </c>
      <c r="AN304" t="s">
        <v>1197</v>
      </c>
      <c r="AO304">
        <v>0</v>
      </c>
      <c r="AP304">
        <v>0</v>
      </c>
      <c r="AQ304" t="s">
        <v>990</v>
      </c>
      <c r="AR304">
        <v>13</v>
      </c>
      <c r="AS304">
        <v>13</v>
      </c>
      <c r="AT304">
        <v>0</v>
      </c>
      <c r="AU304">
        <v>0</v>
      </c>
      <c r="AV304">
        <v>0</v>
      </c>
      <c r="AW304">
        <v>0</v>
      </c>
      <c r="AX304">
        <v>0</v>
      </c>
      <c r="AY304" t="s">
        <v>1232</v>
      </c>
      <c r="AZ304">
        <v>0.50472222222222218</v>
      </c>
      <c r="BA304">
        <v>50</v>
      </c>
      <c r="BB304">
        <v>9.5986111111111114</v>
      </c>
      <c r="BC304">
        <v>8.17</v>
      </c>
      <c r="BD304">
        <v>0</v>
      </c>
      <c r="BS304"/>
    </row>
    <row r="305" spans="1:71" x14ac:dyDescent="0.25">
      <c r="A305" t="s">
        <v>1231</v>
      </c>
      <c r="B305" t="s">
        <v>128</v>
      </c>
      <c r="C305">
        <v>45734</v>
      </c>
      <c r="D305">
        <v>9.1013888888888879</v>
      </c>
      <c r="E305">
        <v>0</v>
      </c>
      <c r="F305">
        <v>0</v>
      </c>
      <c r="G305">
        <v>0</v>
      </c>
      <c r="H305">
        <v>0</v>
      </c>
      <c r="I305" t="s">
        <v>142</v>
      </c>
      <c r="J305" s="73">
        <v>0.20496527777777779</v>
      </c>
      <c r="K305" s="73">
        <v>0.60574074074074069</v>
      </c>
      <c r="L305">
        <v>8.14</v>
      </c>
      <c r="M305" t="s">
        <v>983</v>
      </c>
      <c r="N305" t="s">
        <v>11364</v>
      </c>
      <c r="O305" t="s">
        <v>984</v>
      </c>
      <c r="P305" t="s">
        <v>1216</v>
      </c>
      <c r="Q305" t="s">
        <v>11149</v>
      </c>
      <c r="R305">
        <v>45734.208333333336</v>
      </c>
      <c r="S305">
        <v>45734.204965277779</v>
      </c>
      <c r="T305">
        <v>45734.604166666664</v>
      </c>
      <c r="U305">
        <v>45734.605775462966</v>
      </c>
      <c r="V305" t="s">
        <v>984</v>
      </c>
      <c r="W305" t="s">
        <v>986</v>
      </c>
      <c r="X305">
        <v>9.6199999999999992</v>
      </c>
      <c r="Y305">
        <v>9.5</v>
      </c>
      <c r="Z305">
        <v>148.16</v>
      </c>
      <c r="AA305">
        <v>139.24</v>
      </c>
      <c r="AB305">
        <v>91.62</v>
      </c>
      <c r="AC305">
        <v>7.53</v>
      </c>
      <c r="AD305">
        <v>0</v>
      </c>
      <c r="AE305" t="s">
        <v>984</v>
      </c>
      <c r="AF305">
        <v>0.51722222222222225</v>
      </c>
      <c r="AG305">
        <v>1</v>
      </c>
      <c r="AH305">
        <v>0.5</v>
      </c>
      <c r="AI305">
        <v>2.88</v>
      </c>
      <c r="AJ305" t="s">
        <v>11365</v>
      </c>
      <c r="AK305" t="s">
        <v>1131</v>
      </c>
      <c r="AL305" t="s">
        <v>1131</v>
      </c>
      <c r="AM305" t="s">
        <v>988</v>
      </c>
      <c r="AN305" t="s">
        <v>1199</v>
      </c>
      <c r="AO305">
        <v>0</v>
      </c>
      <c r="AP305">
        <v>0</v>
      </c>
      <c r="AQ305" t="s">
        <v>990</v>
      </c>
      <c r="AR305">
        <v>19</v>
      </c>
      <c r="AS305">
        <v>15</v>
      </c>
      <c r="AT305">
        <v>0</v>
      </c>
      <c r="AU305">
        <v>0</v>
      </c>
      <c r="AV305">
        <v>4</v>
      </c>
      <c r="AW305">
        <v>0</v>
      </c>
      <c r="AX305">
        <v>0</v>
      </c>
      <c r="AY305" t="s">
        <v>1232</v>
      </c>
      <c r="AZ305">
        <v>0.51722222222222225</v>
      </c>
      <c r="BA305">
        <v>50</v>
      </c>
      <c r="BB305">
        <v>9.618611111111111</v>
      </c>
      <c r="BC305">
        <v>8.14</v>
      </c>
      <c r="BD305">
        <v>0</v>
      </c>
      <c r="BS305"/>
    </row>
    <row r="306" spans="1:71" x14ac:dyDescent="0.25">
      <c r="A306" t="s">
        <v>1231</v>
      </c>
      <c r="B306" t="s">
        <v>128</v>
      </c>
      <c r="C306">
        <v>45735</v>
      </c>
      <c r="D306">
        <v>9.12361111111111</v>
      </c>
      <c r="E306">
        <v>0</v>
      </c>
      <c r="F306">
        <v>0</v>
      </c>
      <c r="G306">
        <v>0</v>
      </c>
      <c r="H306">
        <v>0</v>
      </c>
      <c r="I306" t="s">
        <v>142</v>
      </c>
      <c r="J306" s="73">
        <v>0.20496527777777779</v>
      </c>
      <c r="K306" s="73">
        <v>0.6059606481481481</v>
      </c>
      <c r="L306">
        <v>8.35</v>
      </c>
      <c r="M306" t="s">
        <v>983</v>
      </c>
      <c r="N306" t="s">
        <v>11366</v>
      </c>
      <c r="O306" t="s">
        <v>984</v>
      </c>
      <c r="P306" t="s">
        <v>1216</v>
      </c>
      <c r="Q306" t="s">
        <v>11314</v>
      </c>
      <c r="R306">
        <v>45735.208333333336</v>
      </c>
      <c r="S306">
        <v>45735.204965277779</v>
      </c>
      <c r="T306">
        <v>45735.604166666664</v>
      </c>
      <c r="U306">
        <v>45735.605995370373</v>
      </c>
      <c r="V306" t="s">
        <v>984</v>
      </c>
      <c r="W306" t="s">
        <v>986</v>
      </c>
      <c r="X306">
        <v>9.6199999999999992</v>
      </c>
      <c r="Y306">
        <v>9.5</v>
      </c>
      <c r="Z306">
        <v>153.57</v>
      </c>
      <c r="AA306">
        <v>149.21</v>
      </c>
      <c r="AB306">
        <v>79.69</v>
      </c>
      <c r="AC306">
        <v>6.81</v>
      </c>
      <c r="AD306">
        <v>0</v>
      </c>
      <c r="AE306" t="s">
        <v>984</v>
      </c>
      <c r="AF306">
        <v>0.50027777777777782</v>
      </c>
      <c r="AG306">
        <v>1</v>
      </c>
      <c r="AH306">
        <v>0.5</v>
      </c>
      <c r="AI306">
        <v>5.15</v>
      </c>
      <c r="AJ306" t="s">
        <v>11367</v>
      </c>
      <c r="AK306" t="s">
        <v>1131</v>
      </c>
      <c r="AL306" t="s">
        <v>1131</v>
      </c>
      <c r="AM306" t="s">
        <v>988</v>
      </c>
      <c r="AN306" t="s">
        <v>1199</v>
      </c>
      <c r="AO306">
        <v>0</v>
      </c>
      <c r="AP306">
        <v>0</v>
      </c>
      <c r="AQ306" t="s">
        <v>990</v>
      </c>
      <c r="AR306">
        <v>25</v>
      </c>
      <c r="AS306">
        <v>22</v>
      </c>
      <c r="AT306">
        <v>0</v>
      </c>
      <c r="AU306">
        <v>0</v>
      </c>
      <c r="AV306">
        <v>3</v>
      </c>
      <c r="AW306">
        <v>0</v>
      </c>
      <c r="AX306">
        <v>0</v>
      </c>
      <c r="AY306" t="s">
        <v>1232</v>
      </c>
      <c r="AZ306">
        <v>0.50027777777777782</v>
      </c>
      <c r="BA306">
        <v>50</v>
      </c>
      <c r="BB306">
        <v>9.6238888888888887</v>
      </c>
      <c r="BC306">
        <v>8.35</v>
      </c>
      <c r="BD306">
        <v>0</v>
      </c>
      <c r="BS306"/>
    </row>
    <row r="307" spans="1:71" x14ac:dyDescent="0.25">
      <c r="A307" t="s">
        <v>1231</v>
      </c>
      <c r="B307" t="s">
        <v>128</v>
      </c>
      <c r="C307">
        <v>45738</v>
      </c>
      <c r="D307">
        <v>9.0666666666666664</v>
      </c>
      <c r="E307">
        <v>0</v>
      </c>
      <c r="F307">
        <v>0</v>
      </c>
      <c r="G307">
        <v>0</v>
      </c>
      <c r="H307">
        <v>0</v>
      </c>
      <c r="I307" t="s">
        <v>142</v>
      </c>
      <c r="J307" s="73">
        <v>0.20491898148148149</v>
      </c>
      <c r="K307" s="73">
        <v>0.60560185185185189</v>
      </c>
      <c r="L307">
        <v>5.56</v>
      </c>
      <c r="M307" t="s">
        <v>983</v>
      </c>
      <c r="N307" t="s">
        <v>11368</v>
      </c>
      <c r="O307" t="s">
        <v>984</v>
      </c>
      <c r="P307" t="s">
        <v>11369</v>
      </c>
      <c r="Q307" t="s">
        <v>11370</v>
      </c>
      <c r="R307">
        <v>45738.208333333336</v>
      </c>
      <c r="S307">
        <v>45738.204918981479</v>
      </c>
      <c r="T307">
        <v>45738.604166666664</v>
      </c>
      <c r="U307">
        <v>45738.605624999997</v>
      </c>
      <c r="V307" t="s">
        <v>984</v>
      </c>
      <c r="W307" t="s">
        <v>986</v>
      </c>
      <c r="X307">
        <v>9.6199999999999992</v>
      </c>
      <c r="Y307">
        <v>9.5</v>
      </c>
      <c r="Z307">
        <v>113.64</v>
      </c>
      <c r="AA307">
        <v>101.71</v>
      </c>
      <c r="AB307">
        <v>62.64</v>
      </c>
      <c r="AC307">
        <v>7.82</v>
      </c>
      <c r="AD307">
        <v>0</v>
      </c>
      <c r="AE307" t="s">
        <v>984</v>
      </c>
      <c r="AF307">
        <v>0.54972222222222222</v>
      </c>
      <c r="AG307">
        <v>1</v>
      </c>
      <c r="AH307">
        <v>0.5</v>
      </c>
      <c r="AI307">
        <v>4.87</v>
      </c>
      <c r="AJ307" t="s">
        <v>11371</v>
      </c>
      <c r="AK307" t="s">
        <v>1131</v>
      </c>
      <c r="AL307" t="s">
        <v>1131</v>
      </c>
      <c r="AM307" t="s">
        <v>988</v>
      </c>
      <c r="AN307" t="s">
        <v>1193</v>
      </c>
      <c r="AO307">
        <v>0</v>
      </c>
      <c r="AP307">
        <v>0</v>
      </c>
      <c r="AQ307" t="s">
        <v>990</v>
      </c>
      <c r="AR307">
        <v>13</v>
      </c>
      <c r="AS307">
        <v>13</v>
      </c>
      <c r="AT307">
        <v>0</v>
      </c>
      <c r="AU307">
        <v>0</v>
      </c>
      <c r="AV307">
        <v>0</v>
      </c>
      <c r="AW307">
        <v>0</v>
      </c>
      <c r="AX307">
        <v>0</v>
      </c>
      <c r="AY307" t="s">
        <v>1232</v>
      </c>
      <c r="AZ307">
        <v>0.54972222222222222</v>
      </c>
      <c r="BA307">
        <v>50</v>
      </c>
      <c r="BB307">
        <v>9.6163888888888884</v>
      </c>
      <c r="BC307">
        <v>5.56</v>
      </c>
      <c r="BD307">
        <v>0</v>
      </c>
      <c r="BS307"/>
    </row>
    <row r="308" spans="1:71" x14ac:dyDescent="0.25">
      <c r="A308" t="s">
        <v>1231</v>
      </c>
      <c r="B308" t="s">
        <v>128</v>
      </c>
      <c r="C308">
        <v>45739</v>
      </c>
      <c r="D308">
        <v>9.1136111111111102</v>
      </c>
      <c r="E308">
        <v>0</v>
      </c>
      <c r="F308">
        <v>0</v>
      </c>
      <c r="G308">
        <v>0</v>
      </c>
      <c r="H308">
        <v>0</v>
      </c>
      <c r="I308" t="s">
        <v>142</v>
      </c>
      <c r="J308" s="73">
        <v>0.2050925925925926</v>
      </c>
      <c r="K308" s="73">
        <v>0.6056597222222222</v>
      </c>
      <c r="L308">
        <v>6.24</v>
      </c>
      <c r="M308" t="s">
        <v>983</v>
      </c>
      <c r="N308" t="s">
        <v>11372</v>
      </c>
      <c r="O308" t="s">
        <v>984</v>
      </c>
      <c r="P308" t="s">
        <v>1234</v>
      </c>
      <c r="Q308" t="s">
        <v>11226</v>
      </c>
      <c r="R308">
        <v>45739.208333333336</v>
      </c>
      <c r="S308">
        <v>45739.205092592594</v>
      </c>
      <c r="T308">
        <v>45739.604166666664</v>
      </c>
      <c r="U308">
        <v>45739.605671296296</v>
      </c>
      <c r="V308" t="s">
        <v>984</v>
      </c>
      <c r="W308" t="s">
        <v>986</v>
      </c>
      <c r="X308">
        <v>9.61</v>
      </c>
      <c r="Y308">
        <v>9.5</v>
      </c>
      <c r="Z308">
        <v>108.24</v>
      </c>
      <c r="AA308">
        <v>99.61</v>
      </c>
      <c r="AB308">
        <v>41.16</v>
      </c>
      <c r="AC308">
        <v>7.56</v>
      </c>
      <c r="AD308">
        <v>0</v>
      </c>
      <c r="AE308" t="s">
        <v>984</v>
      </c>
      <c r="AF308">
        <v>0.5</v>
      </c>
      <c r="AG308">
        <v>1</v>
      </c>
      <c r="AH308">
        <v>0.5</v>
      </c>
      <c r="AI308">
        <v>10.41</v>
      </c>
      <c r="AJ308" t="s">
        <v>11373</v>
      </c>
      <c r="AK308" t="s">
        <v>1131</v>
      </c>
      <c r="AL308" t="s">
        <v>1131</v>
      </c>
      <c r="AM308" t="s">
        <v>988</v>
      </c>
      <c r="AN308" t="s">
        <v>1193</v>
      </c>
      <c r="AO308">
        <v>0</v>
      </c>
      <c r="AP308">
        <v>0</v>
      </c>
      <c r="AQ308" t="s">
        <v>990</v>
      </c>
      <c r="AR308">
        <v>12</v>
      </c>
      <c r="AS308">
        <v>12</v>
      </c>
      <c r="AT308">
        <v>0</v>
      </c>
      <c r="AU308">
        <v>0</v>
      </c>
      <c r="AV308">
        <v>0</v>
      </c>
      <c r="AW308">
        <v>0</v>
      </c>
      <c r="AX308">
        <v>0</v>
      </c>
      <c r="AY308" t="s">
        <v>1232</v>
      </c>
      <c r="AZ308">
        <v>0.5</v>
      </c>
      <c r="BA308">
        <v>50</v>
      </c>
      <c r="BB308">
        <v>9.6136111111111102</v>
      </c>
      <c r="BC308">
        <v>6.24</v>
      </c>
      <c r="BD308">
        <v>0</v>
      </c>
      <c r="BS308"/>
    </row>
    <row r="309" spans="1:71" x14ac:dyDescent="0.25">
      <c r="A309" t="s">
        <v>1235</v>
      </c>
      <c r="B309" t="s">
        <v>128</v>
      </c>
      <c r="C309">
        <v>45734</v>
      </c>
      <c r="D309">
        <v>7.5669444444444443</v>
      </c>
      <c r="E309">
        <v>0</v>
      </c>
      <c r="F309">
        <v>0</v>
      </c>
      <c r="G309">
        <v>0</v>
      </c>
      <c r="H309">
        <v>0</v>
      </c>
      <c r="I309" t="s">
        <v>193</v>
      </c>
      <c r="J309" s="73">
        <v>0.51949074074074075</v>
      </c>
      <c r="K309" s="73">
        <v>0.83478009259259256</v>
      </c>
      <c r="L309">
        <v>7.4</v>
      </c>
      <c r="M309" t="s">
        <v>983</v>
      </c>
      <c r="N309" t="s">
        <v>11374</v>
      </c>
      <c r="O309" t="s">
        <v>984</v>
      </c>
      <c r="P309" t="s">
        <v>1236</v>
      </c>
      <c r="Q309" t="s">
        <v>11149</v>
      </c>
      <c r="R309">
        <v>45734.520833333336</v>
      </c>
      <c r="S309">
        <v>45734.519490740742</v>
      </c>
      <c r="T309">
        <v>45734.833333333336</v>
      </c>
      <c r="U309">
        <v>45734.834849537037</v>
      </c>
      <c r="V309" t="s">
        <v>984</v>
      </c>
      <c r="W309" t="s">
        <v>986</v>
      </c>
      <c r="X309">
        <v>7.57</v>
      </c>
      <c r="Y309">
        <v>7.5</v>
      </c>
      <c r="Z309">
        <v>119.45</v>
      </c>
      <c r="AA309">
        <v>115.89</v>
      </c>
      <c r="AB309">
        <v>61.17</v>
      </c>
      <c r="AC309">
        <v>4.59</v>
      </c>
      <c r="AD309">
        <v>0</v>
      </c>
      <c r="AE309" t="s">
        <v>984</v>
      </c>
      <c r="AF309">
        <v>0</v>
      </c>
      <c r="AG309">
        <v>0</v>
      </c>
      <c r="AH309">
        <v>0</v>
      </c>
      <c r="AI309">
        <v>0</v>
      </c>
      <c r="AJ309" t="s">
        <v>984</v>
      </c>
      <c r="AK309" t="s">
        <v>1018</v>
      </c>
      <c r="AL309" t="s">
        <v>1018</v>
      </c>
      <c r="AM309" t="s">
        <v>988</v>
      </c>
      <c r="AN309" t="s">
        <v>1173</v>
      </c>
      <c r="AO309">
        <v>0</v>
      </c>
      <c r="AP309">
        <v>0</v>
      </c>
      <c r="AQ309" t="s">
        <v>990</v>
      </c>
      <c r="AR309">
        <v>29</v>
      </c>
      <c r="AS309">
        <v>26</v>
      </c>
      <c r="AT309">
        <v>0</v>
      </c>
      <c r="AU309">
        <v>0</v>
      </c>
      <c r="AV309">
        <v>3</v>
      </c>
      <c r="AW309">
        <v>0</v>
      </c>
      <c r="AX309">
        <v>0</v>
      </c>
      <c r="AY309" t="s">
        <v>1237</v>
      </c>
      <c r="AZ309">
        <v>0</v>
      </c>
      <c r="BA309">
        <v>50</v>
      </c>
      <c r="BB309">
        <v>7.5669444444444443</v>
      </c>
      <c r="BC309">
        <v>7.4</v>
      </c>
      <c r="BD309">
        <v>0</v>
      </c>
      <c r="BS309"/>
    </row>
    <row r="310" spans="1:71" x14ac:dyDescent="0.25">
      <c r="A310" t="s">
        <v>1235</v>
      </c>
      <c r="B310" t="s">
        <v>128</v>
      </c>
      <c r="C310">
        <v>45735</v>
      </c>
      <c r="D310">
        <v>9.1091666666666651</v>
      </c>
      <c r="E310">
        <v>0</v>
      </c>
      <c r="F310">
        <v>0</v>
      </c>
      <c r="G310">
        <v>0</v>
      </c>
      <c r="H310">
        <v>0</v>
      </c>
      <c r="I310" t="s">
        <v>193</v>
      </c>
      <c r="J310" s="73">
        <v>0.20497685185185185</v>
      </c>
      <c r="K310" s="73">
        <v>0.60598379629629628</v>
      </c>
      <c r="L310">
        <v>8.69</v>
      </c>
      <c r="M310" t="s">
        <v>983</v>
      </c>
      <c r="N310" t="s">
        <v>11375</v>
      </c>
      <c r="O310" t="s">
        <v>984</v>
      </c>
      <c r="P310" t="s">
        <v>1172</v>
      </c>
      <c r="Q310" t="s">
        <v>11209</v>
      </c>
      <c r="R310">
        <v>45735.208333333336</v>
      </c>
      <c r="S310">
        <v>45735.204976851855</v>
      </c>
      <c r="T310">
        <v>45735.604166666664</v>
      </c>
      <c r="U310">
        <v>45735.605983796297</v>
      </c>
      <c r="V310" t="s">
        <v>984</v>
      </c>
      <c r="W310" t="s">
        <v>986</v>
      </c>
      <c r="X310">
        <v>9.6199999999999992</v>
      </c>
      <c r="Y310">
        <v>9.5</v>
      </c>
      <c r="Z310">
        <v>156.18</v>
      </c>
      <c r="AA310">
        <v>149.66999999999999</v>
      </c>
      <c r="AB310">
        <v>72.099999999999994</v>
      </c>
      <c r="AC310">
        <v>6.71</v>
      </c>
      <c r="AD310">
        <v>0</v>
      </c>
      <c r="AE310" t="s">
        <v>984</v>
      </c>
      <c r="AF310">
        <v>0.51500000000000001</v>
      </c>
      <c r="AG310">
        <v>1</v>
      </c>
      <c r="AH310">
        <v>0.5</v>
      </c>
      <c r="AI310">
        <v>3.3</v>
      </c>
      <c r="AJ310" t="s">
        <v>11376</v>
      </c>
      <c r="AK310" t="s">
        <v>1176</v>
      </c>
      <c r="AL310" t="s">
        <v>1176</v>
      </c>
      <c r="AM310" t="s">
        <v>988</v>
      </c>
      <c r="AN310" t="s">
        <v>1173</v>
      </c>
      <c r="AO310">
        <v>0</v>
      </c>
      <c r="AP310">
        <v>0</v>
      </c>
      <c r="AQ310" t="s">
        <v>990</v>
      </c>
      <c r="AR310">
        <v>28</v>
      </c>
      <c r="AS310">
        <v>27</v>
      </c>
      <c r="AT310">
        <v>0</v>
      </c>
      <c r="AU310">
        <v>0</v>
      </c>
      <c r="AV310">
        <v>1</v>
      </c>
      <c r="AW310">
        <v>0</v>
      </c>
      <c r="AX310">
        <v>0</v>
      </c>
      <c r="AY310" t="s">
        <v>1237</v>
      </c>
      <c r="AZ310">
        <v>0.51500000000000001</v>
      </c>
      <c r="BA310">
        <v>50</v>
      </c>
      <c r="BB310">
        <v>9.6241666666666656</v>
      </c>
      <c r="BC310">
        <v>8.69</v>
      </c>
      <c r="BD310">
        <v>0</v>
      </c>
      <c r="BS310"/>
    </row>
    <row r="311" spans="1:71" x14ac:dyDescent="0.25">
      <c r="A311" t="s">
        <v>1235</v>
      </c>
      <c r="B311" t="s">
        <v>128</v>
      </c>
      <c r="C311">
        <v>45736</v>
      </c>
      <c r="D311">
        <v>8.9897222222222233</v>
      </c>
      <c r="E311">
        <v>1.3078703703703703E-3</v>
      </c>
      <c r="F311">
        <v>0</v>
      </c>
      <c r="G311">
        <v>50</v>
      </c>
      <c r="H311">
        <v>0</v>
      </c>
      <c r="I311" t="s">
        <v>193</v>
      </c>
      <c r="J311" s="73">
        <v>0.2096412037037037</v>
      </c>
      <c r="K311" s="73">
        <v>0.60581018518518515</v>
      </c>
      <c r="L311">
        <v>7.92</v>
      </c>
      <c r="M311" t="s">
        <v>983</v>
      </c>
      <c r="N311" t="s">
        <v>11377</v>
      </c>
      <c r="O311" t="s">
        <v>984</v>
      </c>
      <c r="P311" t="s">
        <v>1175</v>
      </c>
      <c r="Q311" t="s">
        <v>11334</v>
      </c>
      <c r="R311">
        <v>45736.208333333336</v>
      </c>
      <c r="S311">
        <v>45736.205613425926</v>
      </c>
      <c r="T311">
        <v>45736.604166666664</v>
      </c>
      <c r="U311">
        <v>45736.605833333335</v>
      </c>
      <c r="V311" t="s">
        <v>984</v>
      </c>
      <c r="W311" t="s">
        <v>986</v>
      </c>
      <c r="X311">
        <v>9.61</v>
      </c>
      <c r="Y311">
        <v>9.5</v>
      </c>
      <c r="Z311">
        <v>168.74</v>
      </c>
      <c r="AA311">
        <v>151.27000000000001</v>
      </c>
      <c r="AB311">
        <v>80.38</v>
      </c>
      <c r="AC311">
        <v>6.12</v>
      </c>
      <c r="AD311">
        <v>0</v>
      </c>
      <c r="AE311" t="s">
        <v>984</v>
      </c>
      <c r="AF311">
        <v>0.51833333333333331</v>
      </c>
      <c r="AG311">
        <v>1</v>
      </c>
      <c r="AH311">
        <v>0.5</v>
      </c>
      <c r="AI311">
        <v>1.9</v>
      </c>
      <c r="AJ311" t="s">
        <v>11378</v>
      </c>
      <c r="AK311" t="s">
        <v>1176</v>
      </c>
      <c r="AL311" t="s">
        <v>1176</v>
      </c>
      <c r="AM311" t="s">
        <v>988</v>
      </c>
      <c r="AN311" t="s">
        <v>1173</v>
      </c>
      <c r="AO311">
        <v>0</v>
      </c>
      <c r="AP311">
        <v>0</v>
      </c>
      <c r="AQ311" t="s">
        <v>990</v>
      </c>
      <c r="AR311">
        <v>32</v>
      </c>
      <c r="AS311">
        <v>32</v>
      </c>
      <c r="AT311">
        <v>0</v>
      </c>
      <c r="AU311">
        <v>0</v>
      </c>
      <c r="AV311">
        <v>0</v>
      </c>
      <c r="AW311">
        <v>0</v>
      </c>
      <c r="AX311">
        <v>0</v>
      </c>
      <c r="AY311" t="s">
        <v>1237</v>
      </c>
      <c r="AZ311">
        <v>0.51833333333333331</v>
      </c>
      <c r="BA311">
        <v>50</v>
      </c>
      <c r="BB311">
        <v>9.5080555555555559</v>
      </c>
      <c r="BC311">
        <v>7.92</v>
      </c>
      <c r="BD311">
        <v>50</v>
      </c>
      <c r="BS311"/>
    </row>
    <row r="312" spans="1:71" x14ac:dyDescent="0.25">
      <c r="A312" t="s">
        <v>1235</v>
      </c>
      <c r="B312" t="s">
        <v>128</v>
      </c>
      <c r="C312">
        <v>45737</v>
      </c>
      <c r="D312">
        <v>7.6116666666666664</v>
      </c>
      <c r="E312">
        <v>0</v>
      </c>
      <c r="F312">
        <v>0</v>
      </c>
      <c r="G312">
        <v>0</v>
      </c>
      <c r="H312">
        <v>0</v>
      </c>
      <c r="I312" t="s">
        <v>193</v>
      </c>
      <c r="J312" s="73">
        <v>0.20547453703703702</v>
      </c>
      <c r="K312" s="73">
        <v>0.52262731481481484</v>
      </c>
      <c r="L312">
        <v>6.94</v>
      </c>
      <c r="M312" t="s">
        <v>983</v>
      </c>
      <c r="N312" t="s">
        <v>11379</v>
      </c>
      <c r="O312" t="s">
        <v>984</v>
      </c>
      <c r="P312" t="s">
        <v>1172</v>
      </c>
      <c r="Q312" t="s">
        <v>11235</v>
      </c>
      <c r="R312">
        <v>45737.208333333336</v>
      </c>
      <c r="S312">
        <v>45737.205474537041</v>
      </c>
      <c r="T312">
        <v>45737.520833333336</v>
      </c>
      <c r="U312">
        <v>45737.522627314815</v>
      </c>
      <c r="V312" t="s">
        <v>984</v>
      </c>
      <c r="W312" t="s">
        <v>986</v>
      </c>
      <c r="X312">
        <v>7.61</v>
      </c>
      <c r="Y312">
        <v>7.5</v>
      </c>
      <c r="Z312">
        <v>133.25</v>
      </c>
      <c r="AA312">
        <v>128.22</v>
      </c>
      <c r="AB312">
        <v>61.2</v>
      </c>
      <c r="AC312">
        <v>4.43</v>
      </c>
      <c r="AD312">
        <v>0</v>
      </c>
      <c r="AE312" t="s">
        <v>984</v>
      </c>
      <c r="AF312">
        <v>0</v>
      </c>
      <c r="AG312">
        <v>0</v>
      </c>
      <c r="AH312">
        <v>0</v>
      </c>
      <c r="AI312">
        <v>0</v>
      </c>
      <c r="AJ312" t="s">
        <v>984</v>
      </c>
      <c r="AK312" t="s">
        <v>1068</v>
      </c>
      <c r="AL312" t="s">
        <v>1068</v>
      </c>
      <c r="AM312" t="s">
        <v>988</v>
      </c>
      <c r="AN312" t="s">
        <v>1173</v>
      </c>
      <c r="AO312">
        <v>0</v>
      </c>
      <c r="AP312">
        <v>0</v>
      </c>
      <c r="AQ312" t="s">
        <v>990</v>
      </c>
      <c r="AR312">
        <v>25</v>
      </c>
      <c r="AS312">
        <v>24</v>
      </c>
      <c r="AT312">
        <v>0</v>
      </c>
      <c r="AU312">
        <v>0</v>
      </c>
      <c r="AV312">
        <v>1</v>
      </c>
      <c r="AW312">
        <v>0</v>
      </c>
      <c r="AX312">
        <v>0</v>
      </c>
      <c r="AY312" t="s">
        <v>1237</v>
      </c>
      <c r="AZ312">
        <v>0</v>
      </c>
      <c r="BA312">
        <v>50</v>
      </c>
      <c r="BB312">
        <v>7.6116666666666664</v>
      </c>
      <c r="BC312">
        <v>6.94</v>
      </c>
      <c r="BD312">
        <v>0</v>
      </c>
      <c r="BS312"/>
    </row>
    <row r="313" spans="1:71" x14ac:dyDescent="0.25">
      <c r="A313" t="s">
        <v>1238</v>
      </c>
      <c r="B313" t="s">
        <v>128</v>
      </c>
      <c r="C313">
        <v>45735</v>
      </c>
      <c r="D313">
        <v>7.5136111111111106</v>
      </c>
      <c r="E313">
        <v>0</v>
      </c>
      <c r="F313">
        <v>0</v>
      </c>
      <c r="G313">
        <v>0</v>
      </c>
      <c r="H313">
        <v>0</v>
      </c>
      <c r="I313" t="s">
        <v>153</v>
      </c>
      <c r="J313" s="73">
        <v>0.52056712962962959</v>
      </c>
      <c r="K313" s="73">
        <v>0.83363425925925927</v>
      </c>
      <c r="L313">
        <v>6.73</v>
      </c>
      <c r="M313" t="s">
        <v>983</v>
      </c>
      <c r="N313" t="s">
        <v>11380</v>
      </c>
      <c r="O313" t="s">
        <v>984</v>
      </c>
      <c r="P313" t="s">
        <v>1239</v>
      </c>
      <c r="Q313" t="s">
        <v>11213</v>
      </c>
      <c r="R313">
        <v>45735.520833333336</v>
      </c>
      <c r="S313">
        <v>45735.520567129628</v>
      </c>
      <c r="T313">
        <v>45735.833333333336</v>
      </c>
      <c r="U313">
        <v>45735.833715277775</v>
      </c>
      <c r="V313" t="s">
        <v>984</v>
      </c>
      <c r="W313" t="s">
        <v>986</v>
      </c>
      <c r="X313">
        <v>7.52</v>
      </c>
      <c r="Y313">
        <v>7.5</v>
      </c>
      <c r="Z313">
        <v>158.81</v>
      </c>
      <c r="AA313">
        <v>144.09</v>
      </c>
      <c r="AB313">
        <v>79.989999999999995</v>
      </c>
      <c r="AC313">
        <v>4.33</v>
      </c>
      <c r="AD313">
        <v>0</v>
      </c>
      <c r="AE313" t="s">
        <v>984</v>
      </c>
      <c r="AF313">
        <v>0</v>
      </c>
      <c r="AG313">
        <v>0</v>
      </c>
      <c r="AH313">
        <v>0</v>
      </c>
      <c r="AI313">
        <v>0</v>
      </c>
      <c r="AJ313" t="s">
        <v>984</v>
      </c>
      <c r="AK313" t="s">
        <v>1188</v>
      </c>
      <c r="AL313" t="s">
        <v>1188</v>
      </c>
      <c r="AM313" t="s">
        <v>988</v>
      </c>
      <c r="AN313" t="s">
        <v>1186</v>
      </c>
      <c r="AO313">
        <v>0</v>
      </c>
      <c r="AP313">
        <v>0</v>
      </c>
      <c r="AQ313" t="s">
        <v>990</v>
      </c>
      <c r="AR313">
        <v>18</v>
      </c>
      <c r="AS313">
        <v>15</v>
      </c>
      <c r="AT313">
        <v>0</v>
      </c>
      <c r="AU313">
        <v>0</v>
      </c>
      <c r="AV313">
        <v>3</v>
      </c>
      <c r="AW313">
        <v>0</v>
      </c>
      <c r="AX313">
        <v>0</v>
      </c>
      <c r="AY313" t="s">
        <v>1240</v>
      </c>
      <c r="AZ313">
        <v>0</v>
      </c>
      <c r="BA313">
        <v>50</v>
      </c>
      <c r="BB313">
        <v>7.5136111111111106</v>
      </c>
      <c r="BC313">
        <v>6.73</v>
      </c>
      <c r="BD313">
        <v>0</v>
      </c>
      <c r="BS313"/>
    </row>
    <row r="314" spans="1:71" x14ac:dyDescent="0.25">
      <c r="A314" t="s">
        <v>1238</v>
      </c>
      <c r="B314" t="s">
        <v>128</v>
      </c>
      <c r="C314">
        <v>45736</v>
      </c>
      <c r="D314">
        <v>7.5449999999999999</v>
      </c>
      <c r="E314">
        <v>0</v>
      </c>
      <c r="F314">
        <v>0</v>
      </c>
      <c r="G314">
        <v>0</v>
      </c>
      <c r="H314">
        <v>0</v>
      </c>
      <c r="I314" t="s">
        <v>153</v>
      </c>
      <c r="J314" s="73">
        <v>0.52055555555555555</v>
      </c>
      <c r="K314" s="73">
        <v>0.83493055555555551</v>
      </c>
      <c r="L314">
        <v>7.22</v>
      </c>
      <c r="M314" t="s">
        <v>983</v>
      </c>
      <c r="N314" t="s">
        <v>11381</v>
      </c>
      <c r="O314" t="s">
        <v>984</v>
      </c>
      <c r="P314" t="s">
        <v>1239</v>
      </c>
      <c r="Q314" t="s">
        <v>11382</v>
      </c>
      <c r="R314">
        <v>45736.520833333336</v>
      </c>
      <c r="S314">
        <v>45736.520555555559</v>
      </c>
      <c r="T314">
        <v>45736.833333333336</v>
      </c>
      <c r="U314">
        <v>45736.834930555553</v>
      </c>
      <c r="V314" t="s">
        <v>984</v>
      </c>
      <c r="W314" t="s">
        <v>986</v>
      </c>
      <c r="X314">
        <v>7.55</v>
      </c>
      <c r="Y314">
        <v>7.5</v>
      </c>
      <c r="Z314">
        <v>214.76</v>
      </c>
      <c r="AA314">
        <v>200.2</v>
      </c>
      <c r="AB314">
        <v>108.85</v>
      </c>
      <c r="AC314">
        <v>4.13</v>
      </c>
      <c r="AD314">
        <v>0</v>
      </c>
      <c r="AE314" t="s">
        <v>984</v>
      </c>
      <c r="AF314">
        <v>0</v>
      </c>
      <c r="AG314">
        <v>0</v>
      </c>
      <c r="AH314">
        <v>0</v>
      </c>
      <c r="AI314">
        <v>0</v>
      </c>
      <c r="AJ314" t="s">
        <v>984</v>
      </c>
      <c r="AK314" t="s">
        <v>1188</v>
      </c>
      <c r="AL314" t="s">
        <v>1188</v>
      </c>
      <c r="AM314" t="s">
        <v>988</v>
      </c>
      <c r="AN314" t="s">
        <v>1186</v>
      </c>
      <c r="AO314">
        <v>0</v>
      </c>
      <c r="AP314">
        <v>0</v>
      </c>
      <c r="AQ314" t="s">
        <v>990</v>
      </c>
      <c r="AR314">
        <v>19</v>
      </c>
      <c r="AS314">
        <v>18</v>
      </c>
      <c r="AT314">
        <v>0</v>
      </c>
      <c r="AU314">
        <v>0</v>
      </c>
      <c r="AV314">
        <v>1</v>
      </c>
      <c r="AW314">
        <v>0</v>
      </c>
      <c r="AX314">
        <v>0</v>
      </c>
      <c r="AY314" t="s">
        <v>1240</v>
      </c>
      <c r="AZ314">
        <v>0</v>
      </c>
      <c r="BA314">
        <v>50</v>
      </c>
      <c r="BB314">
        <v>7.5449999999999999</v>
      </c>
      <c r="BC314">
        <v>7.22</v>
      </c>
      <c r="BD314">
        <v>0</v>
      </c>
      <c r="BS314"/>
    </row>
    <row r="315" spans="1:71" x14ac:dyDescent="0.25">
      <c r="A315" t="s">
        <v>1238</v>
      </c>
      <c r="B315" t="s">
        <v>128</v>
      </c>
      <c r="C315">
        <v>45737</v>
      </c>
      <c r="D315">
        <v>9.0258333333333329</v>
      </c>
      <c r="E315">
        <v>0</v>
      </c>
      <c r="F315">
        <v>0</v>
      </c>
      <c r="G315">
        <v>0</v>
      </c>
      <c r="H315">
        <v>0</v>
      </c>
      <c r="I315" t="s">
        <v>153</v>
      </c>
      <c r="J315" s="73">
        <v>0.60380787037037043</v>
      </c>
      <c r="K315" s="73">
        <v>7.1759259259259259E-4</v>
      </c>
      <c r="L315">
        <v>8.0299999999999994</v>
      </c>
      <c r="M315" t="s">
        <v>983</v>
      </c>
      <c r="N315" t="s">
        <v>11383</v>
      </c>
      <c r="O315" t="s">
        <v>984</v>
      </c>
      <c r="P315" t="s">
        <v>1239</v>
      </c>
      <c r="Q315" t="s">
        <v>11235</v>
      </c>
      <c r="R315">
        <v>45737.604166666664</v>
      </c>
      <c r="S315">
        <v>45737.603819444441</v>
      </c>
      <c r="T315">
        <v>45737.999305555553</v>
      </c>
      <c r="U315">
        <v>45738.000763888886</v>
      </c>
      <c r="V315" t="s">
        <v>984</v>
      </c>
      <c r="W315" t="s">
        <v>986</v>
      </c>
      <c r="X315">
        <v>9.5299999999999994</v>
      </c>
      <c r="Y315">
        <v>9.48</v>
      </c>
      <c r="Z315">
        <v>206.43</v>
      </c>
      <c r="AA315">
        <v>200.98</v>
      </c>
      <c r="AB315">
        <v>95.87</v>
      </c>
      <c r="AC315">
        <v>5.93</v>
      </c>
      <c r="AD315">
        <v>0</v>
      </c>
      <c r="AE315" t="s">
        <v>984</v>
      </c>
      <c r="AF315">
        <v>0.5</v>
      </c>
      <c r="AG315">
        <v>1</v>
      </c>
      <c r="AH315">
        <v>0.5</v>
      </c>
      <c r="AI315">
        <v>0</v>
      </c>
      <c r="AJ315" t="s">
        <v>11384</v>
      </c>
      <c r="AK315" t="s">
        <v>1241</v>
      </c>
      <c r="AL315" t="s">
        <v>1241</v>
      </c>
      <c r="AM315" t="s">
        <v>988</v>
      </c>
      <c r="AN315" t="s">
        <v>1186</v>
      </c>
      <c r="AO315">
        <v>0</v>
      </c>
      <c r="AP315">
        <v>0</v>
      </c>
      <c r="AQ315" t="s">
        <v>990</v>
      </c>
      <c r="AR315">
        <v>21</v>
      </c>
      <c r="AS315">
        <v>17</v>
      </c>
      <c r="AT315">
        <v>0</v>
      </c>
      <c r="AU315">
        <v>0</v>
      </c>
      <c r="AV315">
        <v>4</v>
      </c>
      <c r="AW315">
        <v>0</v>
      </c>
      <c r="AX315">
        <v>0</v>
      </c>
      <c r="AY315" t="s">
        <v>1240</v>
      </c>
      <c r="AZ315">
        <v>0.5</v>
      </c>
      <c r="BA315">
        <v>50</v>
      </c>
      <c r="BB315">
        <v>9.5258333333333329</v>
      </c>
      <c r="BC315">
        <v>8.0299999999999994</v>
      </c>
      <c r="BD315">
        <v>0</v>
      </c>
      <c r="BS315"/>
    </row>
    <row r="316" spans="1:71" x14ac:dyDescent="0.25">
      <c r="A316" t="s">
        <v>1238</v>
      </c>
      <c r="B316" t="s">
        <v>128</v>
      </c>
      <c r="C316">
        <v>45738</v>
      </c>
      <c r="D316">
        <v>7.5822222222222218</v>
      </c>
      <c r="E316">
        <v>0</v>
      </c>
      <c r="F316">
        <v>0</v>
      </c>
      <c r="G316">
        <v>0</v>
      </c>
      <c r="H316">
        <v>0</v>
      </c>
      <c r="I316" t="s">
        <v>153</v>
      </c>
      <c r="J316" s="73">
        <v>0.51768518518518514</v>
      </c>
      <c r="K316" s="73">
        <v>0.83361111111111108</v>
      </c>
      <c r="L316">
        <v>6.65</v>
      </c>
      <c r="M316" t="s">
        <v>983</v>
      </c>
      <c r="N316" t="s">
        <v>11385</v>
      </c>
      <c r="O316" t="s">
        <v>984</v>
      </c>
      <c r="P316" t="s">
        <v>1239</v>
      </c>
      <c r="Q316" t="s">
        <v>11304</v>
      </c>
      <c r="R316">
        <v>45738.520833333336</v>
      </c>
      <c r="S316">
        <v>45738.517685185187</v>
      </c>
      <c r="T316">
        <v>45738.833333333336</v>
      </c>
      <c r="U316">
        <v>45738.833703703705</v>
      </c>
      <c r="V316" t="s">
        <v>984</v>
      </c>
      <c r="W316" t="s">
        <v>986</v>
      </c>
      <c r="X316">
        <v>7.58</v>
      </c>
      <c r="Y316">
        <v>7.5</v>
      </c>
      <c r="Z316">
        <v>240.74</v>
      </c>
      <c r="AA316">
        <v>218.99</v>
      </c>
      <c r="AB316">
        <v>97.55</v>
      </c>
      <c r="AC316">
        <v>3.78</v>
      </c>
      <c r="AD316">
        <v>0</v>
      </c>
      <c r="AE316" t="s">
        <v>984</v>
      </c>
      <c r="AF316">
        <v>0</v>
      </c>
      <c r="AG316">
        <v>0</v>
      </c>
      <c r="AH316">
        <v>0</v>
      </c>
      <c r="AI316">
        <v>0</v>
      </c>
      <c r="AJ316" t="s">
        <v>984</v>
      </c>
      <c r="AK316" t="s">
        <v>1241</v>
      </c>
      <c r="AL316" t="s">
        <v>1241</v>
      </c>
      <c r="AM316" t="s">
        <v>988</v>
      </c>
      <c r="AN316" t="s">
        <v>1180</v>
      </c>
      <c r="AO316">
        <v>0</v>
      </c>
      <c r="AP316">
        <v>0</v>
      </c>
      <c r="AQ316" t="s">
        <v>990</v>
      </c>
      <c r="AR316">
        <v>23</v>
      </c>
      <c r="AS316">
        <v>22</v>
      </c>
      <c r="AT316">
        <v>0</v>
      </c>
      <c r="AU316">
        <v>0</v>
      </c>
      <c r="AV316">
        <v>1</v>
      </c>
      <c r="AW316">
        <v>0</v>
      </c>
      <c r="AX316">
        <v>0</v>
      </c>
      <c r="AY316" t="s">
        <v>1240</v>
      </c>
      <c r="AZ316">
        <v>0</v>
      </c>
      <c r="BA316">
        <v>50</v>
      </c>
      <c r="BB316">
        <v>7.5822222222222218</v>
      </c>
      <c r="BC316">
        <v>6.65</v>
      </c>
      <c r="BD316">
        <v>0</v>
      </c>
      <c r="BS316"/>
    </row>
    <row r="317" spans="1:71" x14ac:dyDescent="0.25">
      <c r="A317" t="s">
        <v>1238</v>
      </c>
      <c r="B317" t="s">
        <v>128</v>
      </c>
      <c r="C317">
        <v>45739</v>
      </c>
      <c r="D317">
        <v>9.0963888888888889</v>
      </c>
      <c r="E317">
        <v>0</v>
      </c>
      <c r="F317">
        <v>0</v>
      </c>
      <c r="G317">
        <v>0</v>
      </c>
      <c r="H317">
        <v>0</v>
      </c>
      <c r="I317" t="s">
        <v>153</v>
      </c>
      <c r="J317" s="73">
        <v>0.60090277777777779</v>
      </c>
      <c r="K317" s="73">
        <v>7.5231481481481482E-4</v>
      </c>
      <c r="L317">
        <v>7.87</v>
      </c>
      <c r="M317" t="s">
        <v>983</v>
      </c>
      <c r="N317" t="s">
        <v>11386</v>
      </c>
      <c r="O317" t="s">
        <v>984</v>
      </c>
      <c r="P317" t="s">
        <v>1239</v>
      </c>
      <c r="Q317" t="s">
        <v>11307</v>
      </c>
      <c r="R317">
        <v>45739.604166666664</v>
      </c>
      <c r="S317">
        <v>45739.600902777776</v>
      </c>
      <c r="T317">
        <v>45739.999305555553</v>
      </c>
      <c r="U317">
        <v>45740.000752314816</v>
      </c>
      <c r="V317" t="s">
        <v>984</v>
      </c>
      <c r="W317" t="s">
        <v>986</v>
      </c>
      <c r="X317">
        <v>9.6</v>
      </c>
      <c r="Y317">
        <v>9.48</v>
      </c>
      <c r="Z317">
        <v>265.77</v>
      </c>
      <c r="AA317">
        <v>258.95999999999998</v>
      </c>
      <c r="AB317">
        <v>133.41999999999999</v>
      </c>
      <c r="AC317">
        <v>7.17</v>
      </c>
      <c r="AD317">
        <v>0</v>
      </c>
      <c r="AE317" t="s">
        <v>984</v>
      </c>
      <c r="AF317">
        <v>0.5</v>
      </c>
      <c r="AG317">
        <v>1</v>
      </c>
      <c r="AH317">
        <v>0.5</v>
      </c>
      <c r="AI317">
        <v>2.57</v>
      </c>
      <c r="AJ317" t="s">
        <v>11387</v>
      </c>
      <c r="AK317" t="s">
        <v>1303</v>
      </c>
      <c r="AL317" t="s">
        <v>1303</v>
      </c>
      <c r="AM317" t="s">
        <v>988</v>
      </c>
      <c r="AN317" t="s">
        <v>1186</v>
      </c>
      <c r="AO317">
        <v>0</v>
      </c>
      <c r="AP317">
        <v>0</v>
      </c>
      <c r="AQ317" t="s">
        <v>990</v>
      </c>
      <c r="AR317">
        <v>20</v>
      </c>
      <c r="AS317">
        <v>19</v>
      </c>
      <c r="AT317">
        <v>0</v>
      </c>
      <c r="AU317">
        <v>0</v>
      </c>
      <c r="AV317">
        <v>1</v>
      </c>
      <c r="AW317">
        <v>0</v>
      </c>
      <c r="AX317">
        <v>0</v>
      </c>
      <c r="AY317" t="s">
        <v>1240</v>
      </c>
      <c r="AZ317">
        <v>0.5</v>
      </c>
      <c r="BA317">
        <v>50</v>
      </c>
      <c r="BB317">
        <v>9.5963888888888889</v>
      </c>
      <c r="BC317">
        <v>7.87</v>
      </c>
      <c r="BD317">
        <v>0</v>
      </c>
      <c r="BS317"/>
    </row>
    <row r="318" spans="1:71" x14ac:dyDescent="0.25">
      <c r="A318" t="s">
        <v>1697</v>
      </c>
      <c r="B318" t="s">
        <v>128</v>
      </c>
      <c r="C318">
        <v>45734</v>
      </c>
      <c r="D318">
        <v>9.1191666666666666</v>
      </c>
      <c r="E318">
        <v>0</v>
      </c>
      <c r="F318">
        <v>0</v>
      </c>
      <c r="G318">
        <v>0</v>
      </c>
      <c r="H318">
        <v>0</v>
      </c>
      <c r="I318" t="s">
        <v>197</v>
      </c>
      <c r="J318" s="73">
        <v>0.20493055555555556</v>
      </c>
      <c r="K318" s="73">
        <v>0.60579861111111111</v>
      </c>
      <c r="L318">
        <v>7.39</v>
      </c>
      <c r="M318" t="s">
        <v>983</v>
      </c>
      <c r="N318" t="s">
        <v>11388</v>
      </c>
      <c r="O318" t="s">
        <v>984</v>
      </c>
      <c r="P318" t="s">
        <v>1087</v>
      </c>
      <c r="Q318" t="s">
        <v>11149</v>
      </c>
      <c r="R318">
        <v>45734.208333333336</v>
      </c>
      <c r="S318">
        <v>45734.204930555556</v>
      </c>
      <c r="T318">
        <v>45734.604166666664</v>
      </c>
      <c r="U318">
        <v>45734.605798611112</v>
      </c>
      <c r="V318" t="s">
        <v>984</v>
      </c>
      <c r="W318" t="s">
        <v>986</v>
      </c>
      <c r="X318">
        <v>9.6199999999999992</v>
      </c>
      <c r="Y318">
        <v>9.5</v>
      </c>
      <c r="Z318">
        <v>78.73</v>
      </c>
      <c r="AA318">
        <v>75.61</v>
      </c>
      <c r="AB318">
        <v>48.26</v>
      </c>
      <c r="AC318">
        <v>8.6</v>
      </c>
      <c r="AD318">
        <v>0</v>
      </c>
      <c r="AE318" t="s">
        <v>984</v>
      </c>
      <c r="AF318">
        <v>0.50166666666666671</v>
      </c>
      <c r="AG318">
        <v>1</v>
      </c>
      <c r="AH318">
        <v>0.5</v>
      </c>
      <c r="AI318">
        <v>0.89</v>
      </c>
      <c r="AJ318" t="s">
        <v>11389</v>
      </c>
      <c r="AK318" t="s">
        <v>1228</v>
      </c>
      <c r="AL318" t="s">
        <v>1228</v>
      </c>
      <c r="AM318" t="s">
        <v>988</v>
      </c>
      <c r="AN318" t="s">
        <v>1197</v>
      </c>
      <c r="AO318">
        <v>0</v>
      </c>
      <c r="AP318">
        <v>0</v>
      </c>
      <c r="AQ318" t="s">
        <v>990</v>
      </c>
      <c r="AR318">
        <v>16</v>
      </c>
      <c r="AS318">
        <v>15</v>
      </c>
      <c r="AT318">
        <v>0</v>
      </c>
      <c r="AU318">
        <v>0</v>
      </c>
      <c r="AV318">
        <v>1</v>
      </c>
      <c r="AW318">
        <v>0</v>
      </c>
      <c r="AX318">
        <v>0</v>
      </c>
      <c r="AY318" t="s">
        <v>1698</v>
      </c>
      <c r="AZ318">
        <v>0.50166666666666671</v>
      </c>
      <c r="BA318">
        <v>50</v>
      </c>
      <c r="BB318">
        <v>9.6208333333333336</v>
      </c>
      <c r="BC318">
        <v>7.39</v>
      </c>
      <c r="BD318">
        <v>0</v>
      </c>
      <c r="BS318"/>
    </row>
    <row r="319" spans="1:71" x14ac:dyDescent="0.25">
      <c r="A319" t="s">
        <v>1697</v>
      </c>
      <c r="B319" t="s">
        <v>128</v>
      </c>
      <c r="C319">
        <v>45735</v>
      </c>
      <c r="D319">
        <v>9.0949999999999989</v>
      </c>
      <c r="E319">
        <v>0</v>
      </c>
      <c r="F319">
        <v>0</v>
      </c>
      <c r="G319">
        <v>0</v>
      </c>
      <c r="H319">
        <v>0</v>
      </c>
      <c r="I319" t="s">
        <v>197</v>
      </c>
      <c r="J319" s="73">
        <v>0.20505787037037038</v>
      </c>
      <c r="K319" s="73">
        <v>0.6048958333333333</v>
      </c>
      <c r="L319">
        <v>7.8</v>
      </c>
      <c r="M319" t="s">
        <v>983</v>
      </c>
      <c r="N319" t="s">
        <v>11390</v>
      </c>
      <c r="O319" t="s">
        <v>984</v>
      </c>
      <c r="P319" t="s">
        <v>1087</v>
      </c>
      <c r="Q319" t="s">
        <v>11349</v>
      </c>
      <c r="R319">
        <v>45735.208333333336</v>
      </c>
      <c r="S319">
        <v>45735.205057870371</v>
      </c>
      <c r="T319">
        <v>45735.604166666664</v>
      </c>
      <c r="U319">
        <v>45735.605856481481</v>
      </c>
      <c r="V319" t="s">
        <v>984</v>
      </c>
      <c r="W319" t="s">
        <v>986</v>
      </c>
      <c r="X319">
        <v>9.6199999999999992</v>
      </c>
      <c r="Y319">
        <v>9.5</v>
      </c>
      <c r="Z319">
        <v>75.86</v>
      </c>
      <c r="AA319">
        <v>69.680000000000007</v>
      </c>
      <c r="AB319">
        <v>39.22</v>
      </c>
      <c r="AC319">
        <v>8.0299999999999994</v>
      </c>
      <c r="AD319">
        <v>0</v>
      </c>
      <c r="AE319" t="s">
        <v>984</v>
      </c>
      <c r="AF319">
        <v>0.50111111111111106</v>
      </c>
      <c r="AG319">
        <v>1</v>
      </c>
      <c r="AH319">
        <v>0.5</v>
      </c>
      <c r="AI319">
        <v>1.67</v>
      </c>
      <c r="AJ319" t="s">
        <v>11391</v>
      </c>
      <c r="AK319" t="s">
        <v>1228</v>
      </c>
      <c r="AL319" t="s">
        <v>1228</v>
      </c>
      <c r="AM319" t="s">
        <v>988</v>
      </c>
      <c r="AN319" t="s">
        <v>1197</v>
      </c>
      <c r="AO319">
        <v>0</v>
      </c>
      <c r="AP319">
        <v>0</v>
      </c>
      <c r="AQ319" t="s">
        <v>990</v>
      </c>
      <c r="AR319">
        <v>17</v>
      </c>
      <c r="AS319">
        <v>17</v>
      </c>
      <c r="AT319">
        <v>0</v>
      </c>
      <c r="AU319">
        <v>0</v>
      </c>
      <c r="AV319">
        <v>0</v>
      </c>
      <c r="AW319">
        <v>0</v>
      </c>
      <c r="AX319">
        <v>0</v>
      </c>
      <c r="AY319" t="s">
        <v>1698</v>
      </c>
      <c r="AZ319">
        <v>0.50111111111111106</v>
      </c>
      <c r="BA319">
        <v>50</v>
      </c>
      <c r="BB319">
        <v>9.5961111111111101</v>
      </c>
      <c r="BC319">
        <v>7.8</v>
      </c>
      <c r="BD319">
        <v>0</v>
      </c>
      <c r="BS319"/>
    </row>
    <row r="320" spans="1:71" x14ac:dyDescent="0.25">
      <c r="A320" t="s">
        <v>1697</v>
      </c>
      <c r="B320" t="s">
        <v>128</v>
      </c>
      <c r="C320">
        <v>45736</v>
      </c>
      <c r="D320">
        <v>9.0972222222222232</v>
      </c>
      <c r="E320">
        <v>0</v>
      </c>
      <c r="F320">
        <v>0</v>
      </c>
      <c r="G320">
        <v>0</v>
      </c>
      <c r="H320">
        <v>0</v>
      </c>
      <c r="I320" t="s">
        <v>197</v>
      </c>
      <c r="J320" s="73">
        <v>0.20510416666666667</v>
      </c>
      <c r="K320" s="73">
        <v>0.60575231481481484</v>
      </c>
      <c r="L320">
        <v>7.65</v>
      </c>
      <c r="M320" t="s">
        <v>983</v>
      </c>
      <c r="N320" t="s">
        <v>11392</v>
      </c>
      <c r="O320" t="s">
        <v>984</v>
      </c>
      <c r="P320" t="s">
        <v>1087</v>
      </c>
      <c r="Q320" t="s">
        <v>11382</v>
      </c>
      <c r="R320">
        <v>45736.208333333336</v>
      </c>
      <c r="S320">
        <v>45736.205104166664</v>
      </c>
      <c r="T320">
        <v>45736.604166666664</v>
      </c>
      <c r="U320">
        <v>45736.605763888889</v>
      </c>
      <c r="V320" t="s">
        <v>984</v>
      </c>
      <c r="W320" t="s">
        <v>986</v>
      </c>
      <c r="X320">
        <v>9.6199999999999992</v>
      </c>
      <c r="Y320">
        <v>9.5</v>
      </c>
      <c r="Z320">
        <v>70.540000000000006</v>
      </c>
      <c r="AA320">
        <v>63.8</v>
      </c>
      <c r="AB320">
        <v>34.1</v>
      </c>
      <c r="AC320">
        <v>8.02</v>
      </c>
      <c r="AD320">
        <v>0</v>
      </c>
      <c r="AE320" t="s">
        <v>984</v>
      </c>
      <c r="AF320">
        <v>0.51833333333333331</v>
      </c>
      <c r="AG320">
        <v>1</v>
      </c>
      <c r="AH320">
        <v>0.5</v>
      </c>
      <c r="AI320">
        <v>0.78</v>
      </c>
      <c r="AJ320" t="s">
        <v>11393</v>
      </c>
      <c r="AK320" t="s">
        <v>1228</v>
      </c>
      <c r="AL320" t="s">
        <v>1228</v>
      </c>
      <c r="AM320" t="s">
        <v>988</v>
      </c>
      <c r="AN320" t="s">
        <v>1197</v>
      </c>
      <c r="AO320">
        <v>0</v>
      </c>
      <c r="AP320">
        <v>0</v>
      </c>
      <c r="AQ320" t="s">
        <v>990</v>
      </c>
      <c r="AR320">
        <v>18</v>
      </c>
      <c r="AS320">
        <v>17</v>
      </c>
      <c r="AT320">
        <v>0</v>
      </c>
      <c r="AU320">
        <v>0</v>
      </c>
      <c r="AV320">
        <v>1</v>
      </c>
      <c r="AW320">
        <v>0</v>
      </c>
      <c r="AX320">
        <v>0</v>
      </c>
      <c r="AY320" t="s">
        <v>1698</v>
      </c>
      <c r="AZ320">
        <v>0.51833333333333331</v>
      </c>
      <c r="BA320">
        <v>50</v>
      </c>
      <c r="BB320">
        <v>9.6155555555555559</v>
      </c>
      <c r="BC320">
        <v>7.65</v>
      </c>
      <c r="BD320">
        <v>0</v>
      </c>
      <c r="BS320"/>
    </row>
    <row r="321" spans="1:71" x14ac:dyDescent="0.25">
      <c r="A321" t="s">
        <v>1697</v>
      </c>
      <c r="B321" t="s">
        <v>128</v>
      </c>
      <c r="C321">
        <v>45737</v>
      </c>
      <c r="D321">
        <v>9.099444444444444</v>
      </c>
      <c r="E321">
        <v>0</v>
      </c>
      <c r="F321">
        <v>0</v>
      </c>
      <c r="G321">
        <v>0</v>
      </c>
      <c r="H321">
        <v>0</v>
      </c>
      <c r="I321" t="s">
        <v>197</v>
      </c>
      <c r="J321" s="73">
        <v>0.20508101851851851</v>
      </c>
      <c r="K321" s="73">
        <v>0.60561342592592593</v>
      </c>
      <c r="L321">
        <v>5.07</v>
      </c>
      <c r="M321" t="s">
        <v>983</v>
      </c>
      <c r="N321" t="s">
        <v>11394</v>
      </c>
      <c r="O321" t="s">
        <v>984</v>
      </c>
      <c r="P321" t="s">
        <v>1087</v>
      </c>
      <c r="Q321" t="s">
        <v>11200</v>
      </c>
      <c r="R321">
        <v>45737.208333333336</v>
      </c>
      <c r="S321">
        <v>45737.205081018517</v>
      </c>
      <c r="T321">
        <v>45737.604166666664</v>
      </c>
      <c r="U321">
        <v>45737.605682870373</v>
      </c>
      <c r="V321" t="s">
        <v>984</v>
      </c>
      <c r="W321" t="s">
        <v>986</v>
      </c>
      <c r="X321">
        <v>9.61</v>
      </c>
      <c r="Y321">
        <v>9.5</v>
      </c>
      <c r="Z321">
        <v>60.9</v>
      </c>
      <c r="AA321">
        <v>50.39</v>
      </c>
      <c r="AB321">
        <v>41.52</v>
      </c>
      <c r="AC321">
        <v>9.33</v>
      </c>
      <c r="AD321">
        <v>0</v>
      </c>
      <c r="AE321" t="s">
        <v>984</v>
      </c>
      <c r="AF321">
        <v>0.51333333333333331</v>
      </c>
      <c r="AG321">
        <v>1</v>
      </c>
      <c r="AH321">
        <v>0.5</v>
      </c>
      <c r="AI321">
        <v>2.59</v>
      </c>
      <c r="AJ321" t="s">
        <v>11395</v>
      </c>
      <c r="AK321" t="s">
        <v>1228</v>
      </c>
      <c r="AL321" t="s">
        <v>1228</v>
      </c>
      <c r="AM321" t="s">
        <v>988</v>
      </c>
      <c r="AN321" t="s">
        <v>1197</v>
      </c>
      <c r="AO321">
        <v>0</v>
      </c>
      <c r="AP321">
        <v>0</v>
      </c>
      <c r="AQ321" t="s">
        <v>990</v>
      </c>
      <c r="AR321">
        <v>9</v>
      </c>
      <c r="AS321">
        <v>9</v>
      </c>
      <c r="AT321">
        <v>0</v>
      </c>
      <c r="AU321">
        <v>0</v>
      </c>
      <c r="AV321">
        <v>0</v>
      </c>
      <c r="AW321">
        <v>0</v>
      </c>
      <c r="AX321">
        <v>0</v>
      </c>
      <c r="AY321" t="s">
        <v>1698</v>
      </c>
      <c r="AZ321">
        <v>0.51333333333333331</v>
      </c>
      <c r="BA321">
        <v>50</v>
      </c>
      <c r="BB321">
        <v>9.6127777777777776</v>
      </c>
      <c r="BC321">
        <v>5.07</v>
      </c>
      <c r="BD321">
        <v>0</v>
      </c>
      <c r="BS321"/>
    </row>
    <row r="322" spans="1:71" x14ac:dyDescent="0.25">
      <c r="A322" t="s">
        <v>1697</v>
      </c>
      <c r="B322" t="s">
        <v>128</v>
      </c>
      <c r="C322">
        <v>45738</v>
      </c>
      <c r="D322">
        <v>9.1141666666666676</v>
      </c>
      <c r="E322">
        <v>0</v>
      </c>
      <c r="F322">
        <v>0</v>
      </c>
      <c r="G322">
        <v>0</v>
      </c>
      <c r="H322">
        <v>0</v>
      </c>
      <c r="I322" t="s">
        <v>197</v>
      </c>
      <c r="J322" s="73">
        <v>0.20496527777777779</v>
      </c>
      <c r="K322" s="73">
        <v>0.60559027777777774</v>
      </c>
      <c r="L322">
        <v>4.84</v>
      </c>
      <c r="M322" t="s">
        <v>983</v>
      </c>
      <c r="N322" t="s">
        <v>11396</v>
      </c>
      <c r="O322" t="s">
        <v>984</v>
      </c>
      <c r="P322" t="s">
        <v>1224</v>
      </c>
      <c r="Q322" t="s">
        <v>11370</v>
      </c>
      <c r="R322">
        <v>45738.208333333336</v>
      </c>
      <c r="S322">
        <v>45738.204965277779</v>
      </c>
      <c r="T322">
        <v>45738.604166666664</v>
      </c>
      <c r="U322">
        <v>45738.605613425927</v>
      </c>
      <c r="V322" t="s">
        <v>984</v>
      </c>
      <c r="W322" t="s">
        <v>986</v>
      </c>
      <c r="X322">
        <v>9.6199999999999992</v>
      </c>
      <c r="Y322">
        <v>9.5</v>
      </c>
      <c r="Z322">
        <v>41.22</v>
      </c>
      <c r="AA322">
        <v>32.299999999999997</v>
      </c>
      <c r="AB322">
        <v>33.01</v>
      </c>
      <c r="AC322">
        <v>9.64</v>
      </c>
      <c r="AD322">
        <v>0</v>
      </c>
      <c r="AE322" t="s">
        <v>984</v>
      </c>
      <c r="AF322">
        <v>0.50083333333333335</v>
      </c>
      <c r="AG322">
        <v>1</v>
      </c>
      <c r="AH322">
        <v>0.5</v>
      </c>
      <c r="AI322">
        <v>0.67</v>
      </c>
      <c r="AJ322" t="s">
        <v>11397</v>
      </c>
      <c r="AK322" t="s">
        <v>1228</v>
      </c>
      <c r="AL322" t="s">
        <v>1228</v>
      </c>
      <c r="AM322" t="s">
        <v>988</v>
      </c>
      <c r="AN322" t="s">
        <v>1197</v>
      </c>
      <c r="AO322">
        <v>0</v>
      </c>
      <c r="AP322">
        <v>0</v>
      </c>
      <c r="AQ322" t="s">
        <v>990</v>
      </c>
      <c r="AR322">
        <v>7</v>
      </c>
      <c r="AS322">
        <v>7</v>
      </c>
      <c r="AT322">
        <v>0</v>
      </c>
      <c r="AU322">
        <v>0</v>
      </c>
      <c r="AV322">
        <v>0</v>
      </c>
      <c r="AW322">
        <v>0</v>
      </c>
      <c r="AX322">
        <v>0</v>
      </c>
      <c r="AY322" t="s">
        <v>1698</v>
      </c>
      <c r="AZ322">
        <v>0.50083333333333335</v>
      </c>
      <c r="BA322">
        <v>50</v>
      </c>
      <c r="BB322">
        <v>9.6150000000000002</v>
      </c>
      <c r="BC322">
        <v>4.84</v>
      </c>
      <c r="BD322">
        <v>0</v>
      </c>
      <c r="BS322"/>
    </row>
    <row r="323" spans="1:71" x14ac:dyDescent="0.25">
      <c r="A323" t="s">
        <v>1245</v>
      </c>
      <c r="B323" t="s">
        <v>128</v>
      </c>
      <c r="C323">
        <v>45733</v>
      </c>
      <c r="D323">
        <v>7.6047222222222217</v>
      </c>
      <c r="E323">
        <v>0</v>
      </c>
      <c r="F323">
        <v>0</v>
      </c>
      <c r="G323">
        <v>0</v>
      </c>
      <c r="H323">
        <v>0</v>
      </c>
      <c r="I323" t="s">
        <v>153</v>
      </c>
      <c r="J323" s="73">
        <v>0.20543981481481483</v>
      </c>
      <c r="K323" s="73">
        <v>0.52230324074074075</v>
      </c>
      <c r="L323">
        <v>6.95</v>
      </c>
      <c r="M323" t="s">
        <v>983</v>
      </c>
      <c r="N323" t="s">
        <v>11398</v>
      </c>
      <c r="O323" t="s">
        <v>984</v>
      </c>
      <c r="P323" t="s">
        <v>1246</v>
      </c>
      <c r="Q323" t="s">
        <v>11180</v>
      </c>
      <c r="R323">
        <v>45733.208333333336</v>
      </c>
      <c r="S323">
        <v>45733.205439814818</v>
      </c>
      <c r="T323">
        <v>45733.520833333336</v>
      </c>
      <c r="U323">
        <v>45733.522303240738</v>
      </c>
      <c r="V323" t="s">
        <v>984</v>
      </c>
      <c r="W323" t="s">
        <v>986</v>
      </c>
      <c r="X323">
        <v>7.6</v>
      </c>
      <c r="Y323">
        <v>7.5</v>
      </c>
      <c r="Z323">
        <v>170.78</v>
      </c>
      <c r="AA323">
        <v>161.86000000000001</v>
      </c>
      <c r="AB323">
        <v>74.11</v>
      </c>
      <c r="AC323">
        <v>4.16</v>
      </c>
      <c r="AD323">
        <v>0</v>
      </c>
      <c r="AE323" t="s">
        <v>984</v>
      </c>
      <c r="AF323">
        <v>0</v>
      </c>
      <c r="AG323">
        <v>0</v>
      </c>
      <c r="AH323">
        <v>0</v>
      </c>
      <c r="AI323">
        <v>0</v>
      </c>
      <c r="AJ323" t="s">
        <v>984</v>
      </c>
      <c r="AK323" t="s">
        <v>1241</v>
      </c>
      <c r="AL323" t="s">
        <v>1241</v>
      </c>
      <c r="AM323" t="s">
        <v>988</v>
      </c>
      <c r="AN323" t="s">
        <v>1186</v>
      </c>
      <c r="AO323">
        <v>0</v>
      </c>
      <c r="AP323">
        <v>0</v>
      </c>
      <c r="AQ323" t="s">
        <v>990</v>
      </c>
      <c r="AR323">
        <v>24</v>
      </c>
      <c r="AS323">
        <v>21</v>
      </c>
      <c r="AT323">
        <v>0</v>
      </c>
      <c r="AU323">
        <v>0</v>
      </c>
      <c r="AV323">
        <v>3</v>
      </c>
      <c r="AW323">
        <v>0</v>
      </c>
      <c r="AX323">
        <v>0</v>
      </c>
      <c r="AY323" t="s">
        <v>1247</v>
      </c>
      <c r="AZ323">
        <v>0</v>
      </c>
      <c r="BA323">
        <v>50</v>
      </c>
      <c r="BB323">
        <v>7.6047222222222217</v>
      </c>
      <c r="BC323">
        <v>6.95</v>
      </c>
      <c r="BD323">
        <v>0</v>
      </c>
      <c r="BS323"/>
    </row>
    <row r="324" spans="1:71" x14ac:dyDescent="0.25">
      <c r="A324" t="s">
        <v>1245</v>
      </c>
      <c r="B324" t="s">
        <v>128</v>
      </c>
      <c r="C324">
        <v>45734</v>
      </c>
      <c r="D324">
        <v>7.6119444444444442</v>
      </c>
      <c r="E324">
        <v>0</v>
      </c>
      <c r="F324">
        <v>0</v>
      </c>
      <c r="G324">
        <v>0</v>
      </c>
      <c r="H324">
        <v>0</v>
      </c>
      <c r="I324" t="s">
        <v>153</v>
      </c>
      <c r="J324" s="73">
        <v>0.20502314814814815</v>
      </c>
      <c r="K324" s="73">
        <v>0.52218750000000003</v>
      </c>
      <c r="L324">
        <v>7</v>
      </c>
      <c r="M324" t="s">
        <v>983</v>
      </c>
      <c r="N324" t="s">
        <v>11399</v>
      </c>
      <c r="O324" t="s">
        <v>984</v>
      </c>
      <c r="P324" t="s">
        <v>1246</v>
      </c>
      <c r="Q324" t="s">
        <v>11170</v>
      </c>
      <c r="R324">
        <v>45734.208333333336</v>
      </c>
      <c r="S324">
        <v>45734.205023148148</v>
      </c>
      <c r="T324">
        <v>45734.520833333336</v>
      </c>
      <c r="U324">
        <v>45734.522280092591</v>
      </c>
      <c r="V324" t="s">
        <v>984</v>
      </c>
      <c r="W324" t="s">
        <v>986</v>
      </c>
      <c r="X324">
        <v>7.61</v>
      </c>
      <c r="Y324">
        <v>7.5</v>
      </c>
      <c r="Z324">
        <v>230.54</v>
      </c>
      <c r="AA324">
        <v>226.27</v>
      </c>
      <c r="AB324">
        <v>103.94</v>
      </c>
      <c r="AC324">
        <v>4.34</v>
      </c>
      <c r="AD324">
        <v>0</v>
      </c>
      <c r="AE324" t="s">
        <v>984</v>
      </c>
      <c r="AF324">
        <v>0</v>
      </c>
      <c r="AG324">
        <v>0</v>
      </c>
      <c r="AH324">
        <v>0</v>
      </c>
      <c r="AI324">
        <v>0</v>
      </c>
      <c r="AJ324" t="s">
        <v>984</v>
      </c>
      <c r="AK324" t="s">
        <v>1241</v>
      </c>
      <c r="AL324" t="s">
        <v>1241</v>
      </c>
      <c r="AM324" t="s">
        <v>988</v>
      </c>
      <c r="AN324" t="s">
        <v>1186</v>
      </c>
      <c r="AO324">
        <v>0</v>
      </c>
      <c r="AP324">
        <v>0</v>
      </c>
      <c r="AQ324" t="s">
        <v>990</v>
      </c>
      <c r="AR324">
        <v>23</v>
      </c>
      <c r="AS324">
        <v>18</v>
      </c>
      <c r="AT324">
        <v>0</v>
      </c>
      <c r="AU324">
        <v>0</v>
      </c>
      <c r="AV324">
        <v>5</v>
      </c>
      <c r="AW324">
        <v>0</v>
      </c>
      <c r="AX324">
        <v>0</v>
      </c>
      <c r="AY324" t="s">
        <v>1247</v>
      </c>
      <c r="AZ324">
        <v>0</v>
      </c>
      <c r="BA324">
        <v>50</v>
      </c>
      <c r="BB324">
        <v>7.6119444444444442</v>
      </c>
      <c r="BC324">
        <v>7</v>
      </c>
      <c r="BD324">
        <v>0</v>
      </c>
      <c r="BS324"/>
    </row>
    <row r="325" spans="1:71" x14ac:dyDescent="0.25">
      <c r="A325" t="s">
        <v>1245</v>
      </c>
      <c r="B325" t="s">
        <v>128</v>
      </c>
      <c r="C325">
        <v>45735</v>
      </c>
      <c r="D325">
        <v>9.0386111111111109</v>
      </c>
      <c r="E325">
        <v>0</v>
      </c>
      <c r="F325">
        <v>0</v>
      </c>
      <c r="G325">
        <v>0</v>
      </c>
      <c r="H325">
        <v>0</v>
      </c>
      <c r="I325" t="s">
        <v>153</v>
      </c>
      <c r="J325" s="73">
        <v>0.2049074074074074</v>
      </c>
      <c r="K325" s="73">
        <v>0.60508101851851848</v>
      </c>
      <c r="L325">
        <v>8.3699999999999992</v>
      </c>
      <c r="M325" t="s">
        <v>983</v>
      </c>
      <c r="N325" t="s">
        <v>11400</v>
      </c>
      <c r="O325" t="s">
        <v>984</v>
      </c>
      <c r="P325" t="s">
        <v>1246</v>
      </c>
      <c r="Q325" t="s">
        <v>11275</v>
      </c>
      <c r="R325">
        <v>45735.208333333336</v>
      </c>
      <c r="S325">
        <v>45735.204907407409</v>
      </c>
      <c r="T325">
        <v>45735.604166666664</v>
      </c>
      <c r="U325">
        <v>45735.605856481481</v>
      </c>
      <c r="V325" t="s">
        <v>984</v>
      </c>
      <c r="W325" t="s">
        <v>986</v>
      </c>
      <c r="X325">
        <v>9.6199999999999992</v>
      </c>
      <c r="Y325">
        <v>9.5</v>
      </c>
      <c r="Z325">
        <v>269.22000000000003</v>
      </c>
      <c r="AA325">
        <v>253.51</v>
      </c>
      <c r="AB325">
        <v>115.37</v>
      </c>
      <c r="AC325">
        <v>5.34</v>
      </c>
      <c r="AD325">
        <v>0</v>
      </c>
      <c r="AE325" t="s">
        <v>984</v>
      </c>
      <c r="AF325">
        <v>0.56555555555555559</v>
      </c>
      <c r="AG325">
        <v>1</v>
      </c>
      <c r="AH325">
        <v>0.5</v>
      </c>
      <c r="AI325">
        <v>1.55</v>
      </c>
      <c r="AJ325" t="s">
        <v>11401</v>
      </c>
      <c r="AK325" t="s">
        <v>1241</v>
      </c>
      <c r="AL325" t="s">
        <v>1241</v>
      </c>
      <c r="AM325" t="s">
        <v>988</v>
      </c>
      <c r="AN325" t="s">
        <v>1186</v>
      </c>
      <c r="AO325">
        <v>0</v>
      </c>
      <c r="AP325">
        <v>0</v>
      </c>
      <c r="AQ325" t="s">
        <v>990</v>
      </c>
      <c r="AR325">
        <v>26</v>
      </c>
      <c r="AS325">
        <v>25</v>
      </c>
      <c r="AT325">
        <v>0</v>
      </c>
      <c r="AU325">
        <v>0</v>
      </c>
      <c r="AV325">
        <v>1</v>
      </c>
      <c r="AW325">
        <v>0</v>
      </c>
      <c r="AX325">
        <v>0</v>
      </c>
      <c r="AY325" t="s">
        <v>1247</v>
      </c>
      <c r="AZ325">
        <v>0.56555555555555559</v>
      </c>
      <c r="BA325">
        <v>50</v>
      </c>
      <c r="BB325">
        <v>9.6041666666666661</v>
      </c>
      <c r="BC325">
        <v>8.3699999999999992</v>
      </c>
      <c r="BD325">
        <v>0</v>
      </c>
      <c r="BS325"/>
    </row>
    <row r="326" spans="1:71" x14ac:dyDescent="0.25">
      <c r="A326" t="s">
        <v>1245</v>
      </c>
      <c r="B326" t="s">
        <v>128</v>
      </c>
      <c r="C326">
        <v>45736</v>
      </c>
      <c r="D326">
        <v>9.1019444444444435</v>
      </c>
      <c r="E326">
        <v>0</v>
      </c>
      <c r="F326">
        <v>0</v>
      </c>
      <c r="G326">
        <v>0</v>
      </c>
      <c r="H326">
        <v>0</v>
      </c>
      <c r="I326" t="s">
        <v>153</v>
      </c>
      <c r="J326" s="73">
        <v>0.20502314814814815</v>
      </c>
      <c r="K326" s="73">
        <v>0.60578703703703707</v>
      </c>
      <c r="L326">
        <v>8.43</v>
      </c>
      <c r="M326" t="s">
        <v>983</v>
      </c>
      <c r="N326" t="s">
        <v>11402</v>
      </c>
      <c r="O326" t="s">
        <v>984</v>
      </c>
      <c r="P326" t="s">
        <v>1246</v>
      </c>
      <c r="Q326" t="s">
        <v>11382</v>
      </c>
      <c r="R326">
        <v>45736.208333333336</v>
      </c>
      <c r="S326">
        <v>45736.205023148148</v>
      </c>
      <c r="T326">
        <v>45736.604166666664</v>
      </c>
      <c r="U326">
        <v>45736.605810185189</v>
      </c>
      <c r="V326" t="s">
        <v>984</v>
      </c>
      <c r="W326" t="s">
        <v>986</v>
      </c>
      <c r="X326">
        <v>9.6199999999999992</v>
      </c>
      <c r="Y326">
        <v>9.5</v>
      </c>
      <c r="Z326">
        <v>237.88</v>
      </c>
      <c r="AA326">
        <v>221.19</v>
      </c>
      <c r="AB326">
        <v>133.29</v>
      </c>
      <c r="AC326">
        <v>6.85</v>
      </c>
      <c r="AD326">
        <v>0</v>
      </c>
      <c r="AE326" t="s">
        <v>984</v>
      </c>
      <c r="AF326">
        <v>0.5163888888888889</v>
      </c>
      <c r="AG326">
        <v>1</v>
      </c>
      <c r="AH326">
        <v>0.5</v>
      </c>
      <c r="AI326">
        <v>0.75</v>
      </c>
      <c r="AJ326" t="s">
        <v>11403</v>
      </c>
      <c r="AK326" t="s">
        <v>1241</v>
      </c>
      <c r="AL326" t="s">
        <v>1241</v>
      </c>
      <c r="AM326" t="s">
        <v>988</v>
      </c>
      <c r="AN326" t="s">
        <v>1186</v>
      </c>
      <c r="AO326">
        <v>0</v>
      </c>
      <c r="AP326">
        <v>0</v>
      </c>
      <c r="AQ326" t="s">
        <v>990</v>
      </c>
      <c r="AR326">
        <v>24</v>
      </c>
      <c r="AS326">
        <v>23</v>
      </c>
      <c r="AT326">
        <v>0</v>
      </c>
      <c r="AU326">
        <v>0</v>
      </c>
      <c r="AV326">
        <v>1</v>
      </c>
      <c r="AW326">
        <v>0</v>
      </c>
      <c r="AX326">
        <v>0</v>
      </c>
      <c r="AY326" t="s">
        <v>1247</v>
      </c>
      <c r="AZ326">
        <v>0.5163888888888889</v>
      </c>
      <c r="BA326">
        <v>50</v>
      </c>
      <c r="BB326">
        <v>9.6183333333333323</v>
      </c>
      <c r="BC326">
        <v>8.43</v>
      </c>
      <c r="BD326">
        <v>0</v>
      </c>
      <c r="BS326"/>
    </row>
    <row r="327" spans="1:71" x14ac:dyDescent="0.25">
      <c r="A327" t="s">
        <v>1245</v>
      </c>
      <c r="B327" t="s">
        <v>128</v>
      </c>
      <c r="C327">
        <v>45739</v>
      </c>
      <c r="D327">
        <v>7.5947222222222219</v>
      </c>
      <c r="E327">
        <v>0</v>
      </c>
      <c r="F327">
        <v>0</v>
      </c>
      <c r="G327">
        <v>0</v>
      </c>
      <c r="H327">
        <v>0</v>
      </c>
      <c r="I327" t="s">
        <v>153</v>
      </c>
      <c r="J327" s="73">
        <v>0.20553240740740741</v>
      </c>
      <c r="K327" s="73">
        <v>0.52197916666666666</v>
      </c>
      <c r="L327">
        <v>5.91</v>
      </c>
      <c r="M327" t="s">
        <v>983</v>
      </c>
      <c r="N327" t="s">
        <v>11404</v>
      </c>
      <c r="O327" t="s">
        <v>984</v>
      </c>
      <c r="P327" t="s">
        <v>1246</v>
      </c>
      <c r="Q327" t="s">
        <v>11226</v>
      </c>
      <c r="R327">
        <v>45739.208333333336</v>
      </c>
      <c r="S327">
        <v>45739.20553240741</v>
      </c>
      <c r="T327">
        <v>45739.520833333336</v>
      </c>
      <c r="U327">
        <v>45739.522280092591</v>
      </c>
      <c r="V327" t="s">
        <v>984</v>
      </c>
      <c r="W327" t="s">
        <v>986</v>
      </c>
      <c r="X327">
        <v>7.6</v>
      </c>
      <c r="Y327">
        <v>7.5</v>
      </c>
      <c r="Z327">
        <v>165.8</v>
      </c>
      <c r="AA327">
        <v>152.72</v>
      </c>
      <c r="AB327">
        <v>96.68</v>
      </c>
      <c r="AC327">
        <v>5.49</v>
      </c>
      <c r="AD327">
        <v>0</v>
      </c>
      <c r="AE327" t="s">
        <v>984</v>
      </c>
      <c r="AF327">
        <v>0</v>
      </c>
      <c r="AG327">
        <v>0</v>
      </c>
      <c r="AH327">
        <v>0</v>
      </c>
      <c r="AI327">
        <v>0</v>
      </c>
      <c r="AJ327" t="s">
        <v>984</v>
      </c>
      <c r="AK327" t="s">
        <v>1241</v>
      </c>
      <c r="AL327" t="s">
        <v>1241</v>
      </c>
      <c r="AM327" t="s">
        <v>988</v>
      </c>
      <c r="AN327" t="s">
        <v>1186</v>
      </c>
      <c r="AO327">
        <v>0</v>
      </c>
      <c r="AP327">
        <v>0</v>
      </c>
      <c r="AQ327" t="s">
        <v>990</v>
      </c>
      <c r="AR327">
        <v>15</v>
      </c>
      <c r="AS327">
        <v>15</v>
      </c>
      <c r="AT327">
        <v>0</v>
      </c>
      <c r="AU327">
        <v>0</v>
      </c>
      <c r="AV327">
        <v>0</v>
      </c>
      <c r="AW327">
        <v>0</v>
      </c>
      <c r="AX327">
        <v>0</v>
      </c>
      <c r="AY327" t="s">
        <v>1247</v>
      </c>
      <c r="AZ327">
        <v>0</v>
      </c>
      <c r="BA327">
        <v>50</v>
      </c>
      <c r="BB327">
        <v>7.5947222222222219</v>
      </c>
      <c r="BC327">
        <v>5.91</v>
      </c>
      <c r="BD327">
        <v>0</v>
      </c>
      <c r="BS327"/>
    </row>
    <row r="328" spans="1:71" x14ac:dyDescent="0.25">
      <c r="A328" t="s">
        <v>1249</v>
      </c>
      <c r="B328" t="s">
        <v>128</v>
      </c>
      <c r="C328">
        <v>45738</v>
      </c>
      <c r="D328">
        <v>9.0683888888888884</v>
      </c>
      <c r="E328">
        <v>0</v>
      </c>
      <c r="F328">
        <v>0</v>
      </c>
      <c r="G328">
        <v>0</v>
      </c>
      <c r="H328">
        <v>0</v>
      </c>
      <c r="I328" t="s">
        <v>153</v>
      </c>
      <c r="J328" s="73">
        <v>0.20548611111111112</v>
      </c>
      <c r="K328" s="73">
        <v>0.60420138888888886</v>
      </c>
      <c r="L328">
        <v>8.36</v>
      </c>
      <c r="M328" t="s">
        <v>983</v>
      </c>
      <c r="N328" t="s">
        <v>11405</v>
      </c>
      <c r="O328" t="s">
        <v>984</v>
      </c>
      <c r="P328" t="s">
        <v>1250</v>
      </c>
      <c r="Q328" t="s">
        <v>11304</v>
      </c>
      <c r="R328">
        <v>45738.208333333336</v>
      </c>
      <c r="S328">
        <v>45738.20548611111</v>
      </c>
      <c r="T328">
        <v>45738.604166666664</v>
      </c>
      <c r="U328">
        <v>45738.604247685187</v>
      </c>
      <c r="V328" t="s">
        <v>984</v>
      </c>
      <c r="W328" t="s">
        <v>986</v>
      </c>
      <c r="X328">
        <v>9.57</v>
      </c>
      <c r="Y328">
        <v>9.5</v>
      </c>
      <c r="Z328">
        <v>157.08000000000001</v>
      </c>
      <c r="AA328">
        <v>144.34</v>
      </c>
      <c r="AB328">
        <v>94.16</v>
      </c>
      <c r="AC328">
        <v>7.46</v>
      </c>
      <c r="AD328">
        <v>0.03</v>
      </c>
      <c r="AE328" t="s">
        <v>984</v>
      </c>
      <c r="AF328">
        <v>0.50027777777777782</v>
      </c>
      <c r="AG328">
        <v>1</v>
      </c>
      <c r="AH328">
        <v>0.5</v>
      </c>
      <c r="AI328">
        <v>0</v>
      </c>
      <c r="AJ328" t="s">
        <v>11406</v>
      </c>
      <c r="AK328" t="s">
        <v>1303</v>
      </c>
      <c r="AL328" t="s">
        <v>1303</v>
      </c>
      <c r="AM328" t="s">
        <v>988</v>
      </c>
      <c r="AN328" t="s">
        <v>1186</v>
      </c>
      <c r="AO328">
        <v>0</v>
      </c>
      <c r="AP328">
        <v>0</v>
      </c>
      <c r="AQ328" t="s">
        <v>990</v>
      </c>
      <c r="AR328">
        <v>18</v>
      </c>
      <c r="AS328">
        <v>18</v>
      </c>
      <c r="AT328">
        <v>0</v>
      </c>
      <c r="AU328">
        <v>0</v>
      </c>
      <c r="AV328">
        <v>0</v>
      </c>
      <c r="AW328">
        <v>0</v>
      </c>
      <c r="AX328">
        <v>0</v>
      </c>
      <c r="AY328" t="s">
        <v>1251</v>
      </c>
      <c r="AZ328">
        <v>0.50077777777777777</v>
      </c>
      <c r="BA328">
        <v>50</v>
      </c>
      <c r="BB328">
        <v>9.5691666666666659</v>
      </c>
      <c r="BC328">
        <v>8.36</v>
      </c>
      <c r="BD328">
        <v>0</v>
      </c>
      <c r="BS328"/>
    </row>
    <row r="329" spans="1:71" x14ac:dyDescent="0.25">
      <c r="A329" t="s">
        <v>1249</v>
      </c>
      <c r="B329" t="s">
        <v>128</v>
      </c>
      <c r="C329">
        <v>45739</v>
      </c>
      <c r="D329">
        <v>9.0811111111111114</v>
      </c>
      <c r="E329">
        <v>0</v>
      </c>
      <c r="F329">
        <v>0</v>
      </c>
      <c r="G329">
        <v>0</v>
      </c>
      <c r="H329">
        <v>0</v>
      </c>
      <c r="I329" t="s">
        <v>153</v>
      </c>
      <c r="J329" s="73">
        <v>0.20504629629629631</v>
      </c>
      <c r="K329" s="73">
        <v>0.60425925925925927</v>
      </c>
      <c r="L329">
        <v>8.6199999999999992</v>
      </c>
      <c r="M329" t="s">
        <v>983</v>
      </c>
      <c r="N329" t="s">
        <v>11407</v>
      </c>
      <c r="O329" t="s">
        <v>984</v>
      </c>
      <c r="P329" t="s">
        <v>1282</v>
      </c>
      <c r="Q329" t="s">
        <v>11262</v>
      </c>
      <c r="R329">
        <v>45739.208333333336</v>
      </c>
      <c r="S329">
        <v>45739.205046296294</v>
      </c>
      <c r="T329">
        <v>45739.604166666664</v>
      </c>
      <c r="U329">
        <v>45739.604317129626</v>
      </c>
      <c r="V329" t="s">
        <v>984</v>
      </c>
      <c r="W329" t="s">
        <v>986</v>
      </c>
      <c r="X329">
        <v>9.58</v>
      </c>
      <c r="Y329">
        <v>9.5</v>
      </c>
      <c r="Z329">
        <v>126.15</v>
      </c>
      <c r="AA329">
        <v>124.61</v>
      </c>
      <c r="AB329">
        <v>63.25</v>
      </c>
      <c r="AC329">
        <v>7.21</v>
      </c>
      <c r="AD329">
        <v>0</v>
      </c>
      <c r="AE329" t="s">
        <v>984</v>
      </c>
      <c r="AF329">
        <v>0.5</v>
      </c>
      <c r="AG329">
        <v>1</v>
      </c>
      <c r="AH329">
        <v>0.5</v>
      </c>
      <c r="AI329">
        <v>4.13</v>
      </c>
      <c r="AJ329" t="s">
        <v>11408</v>
      </c>
      <c r="AK329" t="s">
        <v>1098</v>
      </c>
      <c r="AL329" t="s">
        <v>1098</v>
      </c>
      <c r="AM329" t="s">
        <v>988</v>
      </c>
      <c r="AN329" t="s">
        <v>1221</v>
      </c>
      <c r="AO329">
        <v>0</v>
      </c>
      <c r="AP329">
        <v>0</v>
      </c>
      <c r="AQ329" t="s">
        <v>990</v>
      </c>
      <c r="AR329">
        <v>16</v>
      </c>
      <c r="AS329">
        <v>15</v>
      </c>
      <c r="AT329">
        <v>0</v>
      </c>
      <c r="AU329">
        <v>0</v>
      </c>
      <c r="AV329">
        <v>1</v>
      </c>
      <c r="AW329">
        <v>0</v>
      </c>
      <c r="AX329">
        <v>0</v>
      </c>
      <c r="AY329" t="s">
        <v>1251</v>
      </c>
      <c r="AZ329">
        <v>0.5</v>
      </c>
      <c r="BA329">
        <v>50</v>
      </c>
      <c r="BB329">
        <v>9.5811111111111114</v>
      </c>
      <c r="BC329">
        <v>8.6199999999999992</v>
      </c>
      <c r="BD329">
        <v>0</v>
      </c>
      <c r="BS329"/>
    </row>
    <row r="330" spans="1:71" x14ac:dyDescent="0.25">
      <c r="A330" t="s">
        <v>315</v>
      </c>
      <c r="B330" t="s">
        <v>128</v>
      </c>
      <c r="C330">
        <v>45733</v>
      </c>
      <c r="D330">
        <v>6.7442222222222217</v>
      </c>
      <c r="E330">
        <v>0</v>
      </c>
      <c r="F330">
        <v>0</v>
      </c>
      <c r="G330">
        <v>0</v>
      </c>
      <c r="H330">
        <v>0</v>
      </c>
      <c r="I330" t="s">
        <v>197</v>
      </c>
      <c r="J330" s="73">
        <v>0.5191203703703704</v>
      </c>
      <c r="K330" s="73">
        <v>0.83484953703703701</v>
      </c>
      <c r="L330">
        <v>6.64</v>
      </c>
      <c r="M330" t="s">
        <v>983</v>
      </c>
      <c r="N330" t="s">
        <v>11409</v>
      </c>
      <c r="O330" t="s">
        <v>984</v>
      </c>
      <c r="P330" t="s">
        <v>1062</v>
      </c>
      <c r="Q330" t="s">
        <v>11265</v>
      </c>
      <c r="R330">
        <v>45733.520833333336</v>
      </c>
      <c r="S330">
        <v>45733.519120370373</v>
      </c>
      <c r="T330">
        <v>45733.833333333336</v>
      </c>
      <c r="U330">
        <v>45733.834872685184</v>
      </c>
      <c r="V330" t="s">
        <v>984</v>
      </c>
      <c r="W330" t="s">
        <v>986</v>
      </c>
      <c r="X330">
        <v>7.58</v>
      </c>
      <c r="Y330">
        <v>7.5</v>
      </c>
      <c r="Z330">
        <v>83.05</v>
      </c>
      <c r="AA330">
        <v>80.72</v>
      </c>
      <c r="AB330">
        <v>27.43</v>
      </c>
      <c r="AC330">
        <v>4.57</v>
      </c>
      <c r="AD330">
        <v>19.98</v>
      </c>
      <c r="AE330" t="s">
        <v>984</v>
      </c>
      <c r="AF330">
        <v>0.50027777777777782</v>
      </c>
      <c r="AG330">
        <v>1</v>
      </c>
      <c r="AH330">
        <v>0.5</v>
      </c>
      <c r="AI330">
        <v>0.88</v>
      </c>
      <c r="AJ330" t="s">
        <v>11410</v>
      </c>
      <c r="AK330" t="s">
        <v>1071</v>
      </c>
      <c r="AL330" t="s">
        <v>1071</v>
      </c>
      <c r="AM330" t="s">
        <v>988</v>
      </c>
      <c r="AN330" t="s">
        <v>1183</v>
      </c>
      <c r="AO330">
        <v>0</v>
      </c>
      <c r="AP330">
        <v>0</v>
      </c>
      <c r="AQ330" t="s">
        <v>990</v>
      </c>
      <c r="AR330">
        <v>28</v>
      </c>
      <c r="AS330">
        <v>22</v>
      </c>
      <c r="AT330">
        <v>0</v>
      </c>
      <c r="AU330">
        <v>0</v>
      </c>
      <c r="AV330">
        <v>6</v>
      </c>
      <c r="AW330">
        <v>0</v>
      </c>
      <c r="AX330">
        <v>0</v>
      </c>
      <c r="AY330" t="s">
        <v>1060</v>
      </c>
      <c r="AZ330">
        <v>0.83327777777777778</v>
      </c>
      <c r="BA330">
        <v>50</v>
      </c>
      <c r="BB330">
        <v>7.5774999999999997</v>
      </c>
      <c r="BC330">
        <v>6.64</v>
      </c>
      <c r="BD330">
        <v>0</v>
      </c>
      <c r="BS330"/>
    </row>
    <row r="331" spans="1:71" x14ac:dyDescent="0.25">
      <c r="A331" t="s">
        <v>315</v>
      </c>
      <c r="B331" t="s">
        <v>128</v>
      </c>
      <c r="C331">
        <v>45734</v>
      </c>
      <c r="D331">
        <v>6.535277777777778</v>
      </c>
      <c r="E331">
        <v>0</v>
      </c>
      <c r="F331">
        <v>0</v>
      </c>
      <c r="G331">
        <v>0</v>
      </c>
      <c r="H331">
        <v>0</v>
      </c>
      <c r="I331" t="s">
        <v>197</v>
      </c>
      <c r="J331" s="73">
        <v>0.51809027777777783</v>
      </c>
      <c r="K331" s="73">
        <v>0.83484953703703701</v>
      </c>
      <c r="L331">
        <v>6.55</v>
      </c>
      <c r="M331" t="s">
        <v>983</v>
      </c>
      <c r="N331" t="s">
        <v>11411</v>
      </c>
      <c r="O331" t="s">
        <v>984</v>
      </c>
      <c r="P331" t="s">
        <v>1062</v>
      </c>
      <c r="Q331" t="s">
        <v>11149</v>
      </c>
      <c r="R331">
        <v>45734.520833333336</v>
      </c>
      <c r="S331">
        <v>45734.518090277779</v>
      </c>
      <c r="T331">
        <v>45734.833333333336</v>
      </c>
      <c r="U331">
        <v>45734.834861111114</v>
      </c>
      <c r="V331" t="s">
        <v>984</v>
      </c>
      <c r="W331" t="s">
        <v>986</v>
      </c>
      <c r="X331">
        <v>7.6</v>
      </c>
      <c r="Y331">
        <v>7.5</v>
      </c>
      <c r="Z331">
        <v>93.56</v>
      </c>
      <c r="AA331">
        <v>89.46</v>
      </c>
      <c r="AB331">
        <v>37.25</v>
      </c>
      <c r="AC331">
        <v>5.09</v>
      </c>
      <c r="AD331">
        <v>33.950000000000003</v>
      </c>
      <c r="AE331" t="s">
        <v>984</v>
      </c>
      <c r="AF331">
        <v>0.50111111111111106</v>
      </c>
      <c r="AG331">
        <v>1</v>
      </c>
      <c r="AH331">
        <v>0.5</v>
      </c>
      <c r="AI331">
        <v>0</v>
      </c>
      <c r="AJ331" t="s">
        <v>11412</v>
      </c>
      <c r="AK331" t="s">
        <v>1135</v>
      </c>
      <c r="AL331" t="s">
        <v>1135</v>
      </c>
      <c r="AM331" t="s">
        <v>988</v>
      </c>
      <c r="AN331" t="s">
        <v>1183</v>
      </c>
      <c r="AO331">
        <v>0</v>
      </c>
      <c r="AP331">
        <v>0</v>
      </c>
      <c r="AQ331" t="s">
        <v>990</v>
      </c>
      <c r="AR331">
        <v>19</v>
      </c>
      <c r="AS331">
        <v>17</v>
      </c>
      <c r="AT331">
        <v>0</v>
      </c>
      <c r="AU331">
        <v>0</v>
      </c>
      <c r="AV331">
        <v>2</v>
      </c>
      <c r="AW331">
        <v>0</v>
      </c>
      <c r="AX331">
        <v>0</v>
      </c>
      <c r="AY331" t="s">
        <v>1060</v>
      </c>
      <c r="AZ331">
        <v>1.0669444444444445</v>
      </c>
      <c r="BA331">
        <v>50</v>
      </c>
      <c r="BB331">
        <v>7.6022222222222222</v>
      </c>
      <c r="BC331">
        <v>6.55</v>
      </c>
      <c r="BD331">
        <v>0</v>
      </c>
      <c r="BS331"/>
    </row>
    <row r="332" spans="1:71" x14ac:dyDescent="0.25">
      <c r="A332" t="s">
        <v>315</v>
      </c>
      <c r="B332" t="s">
        <v>128</v>
      </c>
      <c r="C332">
        <v>45735</v>
      </c>
      <c r="D332">
        <v>7.2569444444444438</v>
      </c>
      <c r="E332">
        <v>4.6296296296296294E-5</v>
      </c>
      <c r="F332">
        <v>0</v>
      </c>
      <c r="G332">
        <v>0</v>
      </c>
      <c r="H332">
        <v>0</v>
      </c>
      <c r="I332" t="s">
        <v>197</v>
      </c>
      <c r="J332" s="73">
        <v>0.52087962962962964</v>
      </c>
      <c r="K332" s="73">
        <v>0.8349537037037037</v>
      </c>
      <c r="L332">
        <v>6.23</v>
      </c>
      <c r="M332" t="s">
        <v>983</v>
      </c>
      <c r="N332" t="s">
        <v>11413</v>
      </c>
      <c r="O332" t="s">
        <v>984</v>
      </c>
      <c r="P332" t="s">
        <v>1062</v>
      </c>
      <c r="Q332" t="s">
        <v>8632</v>
      </c>
      <c r="R332">
        <v>45735.520833333336</v>
      </c>
      <c r="S332">
        <v>45735.520879629628</v>
      </c>
      <c r="T332">
        <v>45735.833333333336</v>
      </c>
      <c r="U332">
        <v>45735.834965277776</v>
      </c>
      <c r="V332" t="s">
        <v>984</v>
      </c>
      <c r="W332" t="s">
        <v>986</v>
      </c>
      <c r="X332">
        <v>7.54</v>
      </c>
      <c r="Y332">
        <v>7.5</v>
      </c>
      <c r="Z332">
        <v>106.39</v>
      </c>
      <c r="AA332">
        <v>94.43</v>
      </c>
      <c r="AB332">
        <v>34.590000000000003</v>
      </c>
      <c r="AC332">
        <v>3.92</v>
      </c>
      <c r="AD332">
        <v>1.85</v>
      </c>
      <c r="AE332" t="s">
        <v>11414</v>
      </c>
      <c r="AF332">
        <v>0.25</v>
      </c>
      <c r="AG332">
        <v>1</v>
      </c>
      <c r="AH332">
        <v>0.25</v>
      </c>
      <c r="AI332">
        <v>3.38</v>
      </c>
      <c r="AJ332" t="s">
        <v>11415</v>
      </c>
      <c r="AK332" t="s">
        <v>1135</v>
      </c>
      <c r="AL332" t="s">
        <v>1135</v>
      </c>
      <c r="AM332" t="s">
        <v>988</v>
      </c>
      <c r="AN332" t="s">
        <v>1183</v>
      </c>
      <c r="AO332">
        <v>0</v>
      </c>
      <c r="AP332">
        <v>0</v>
      </c>
      <c r="AQ332" t="s">
        <v>990</v>
      </c>
      <c r="AR332">
        <v>25</v>
      </c>
      <c r="AS332">
        <v>19</v>
      </c>
      <c r="AT332">
        <v>0</v>
      </c>
      <c r="AU332">
        <v>0</v>
      </c>
      <c r="AV332">
        <v>6</v>
      </c>
      <c r="AW332">
        <v>0</v>
      </c>
      <c r="AX332">
        <v>0</v>
      </c>
      <c r="AY332" t="s">
        <v>1060</v>
      </c>
      <c r="AZ332">
        <v>0.28083333333333332</v>
      </c>
      <c r="BA332">
        <v>50</v>
      </c>
      <c r="BB332">
        <v>7.5377777777777775</v>
      </c>
      <c r="BC332">
        <v>6.23</v>
      </c>
      <c r="BD332">
        <v>0</v>
      </c>
      <c r="BS332"/>
    </row>
    <row r="333" spans="1:71" x14ac:dyDescent="0.25">
      <c r="A333" t="s">
        <v>315</v>
      </c>
      <c r="B333" t="s">
        <v>128</v>
      </c>
      <c r="C333">
        <v>45737</v>
      </c>
      <c r="D333">
        <v>8.9944444444444454</v>
      </c>
      <c r="E333">
        <v>3.1250000000000001E-4</v>
      </c>
      <c r="F333">
        <v>0</v>
      </c>
      <c r="G333">
        <v>0</v>
      </c>
      <c r="H333">
        <v>0</v>
      </c>
      <c r="I333" t="s">
        <v>197</v>
      </c>
      <c r="J333" s="73">
        <v>0.60447916666666668</v>
      </c>
      <c r="K333" s="73">
        <v>6.4814814814814813E-4</v>
      </c>
      <c r="L333">
        <v>5.29</v>
      </c>
      <c r="M333" t="s">
        <v>983</v>
      </c>
      <c r="N333" t="s">
        <v>11416</v>
      </c>
      <c r="O333" t="s">
        <v>984</v>
      </c>
      <c r="P333" t="s">
        <v>1015</v>
      </c>
      <c r="Q333" t="s">
        <v>11248</v>
      </c>
      <c r="R333">
        <v>45737.604166666664</v>
      </c>
      <c r="S333">
        <v>45737.604479166665</v>
      </c>
      <c r="T333">
        <v>45737.999305555553</v>
      </c>
      <c r="U333">
        <v>45738.000740740739</v>
      </c>
      <c r="V333" t="s">
        <v>984</v>
      </c>
      <c r="W333" t="s">
        <v>986</v>
      </c>
      <c r="X333">
        <v>9.51</v>
      </c>
      <c r="Y333">
        <v>9.48</v>
      </c>
      <c r="Z333">
        <v>50.02</v>
      </c>
      <c r="AA333">
        <v>43.36</v>
      </c>
      <c r="AB333">
        <v>30.85</v>
      </c>
      <c r="AC333">
        <v>10.38</v>
      </c>
      <c r="AD333">
        <v>0</v>
      </c>
      <c r="AE333" t="s">
        <v>984</v>
      </c>
      <c r="AF333">
        <v>0.51361111111111113</v>
      </c>
      <c r="AG333">
        <v>1</v>
      </c>
      <c r="AH333">
        <v>0.5</v>
      </c>
      <c r="AI333">
        <v>0</v>
      </c>
      <c r="AJ333" t="s">
        <v>11417</v>
      </c>
      <c r="AK333" t="s">
        <v>1228</v>
      </c>
      <c r="AL333" t="s">
        <v>1228</v>
      </c>
      <c r="AM333" t="s">
        <v>988</v>
      </c>
      <c r="AN333" t="s">
        <v>1197</v>
      </c>
      <c r="AO333">
        <v>0</v>
      </c>
      <c r="AP333">
        <v>0</v>
      </c>
      <c r="AQ333" t="s">
        <v>990</v>
      </c>
      <c r="AR333">
        <v>7</v>
      </c>
      <c r="AS333">
        <v>7</v>
      </c>
      <c r="AT333">
        <v>0</v>
      </c>
      <c r="AU333">
        <v>0</v>
      </c>
      <c r="AV333">
        <v>0</v>
      </c>
      <c r="AW333">
        <v>0</v>
      </c>
      <c r="AX333">
        <v>0</v>
      </c>
      <c r="AY333" t="s">
        <v>1060</v>
      </c>
      <c r="AZ333">
        <v>0.51361111111111113</v>
      </c>
      <c r="BA333">
        <v>50</v>
      </c>
      <c r="BB333">
        <v>9.5080555555555559</v>
      </c>
      <c r="BC333">
        <v>5.29</v>
      </c>
      <c r="BD333">
        <v>0</v>
      </c>
      <c r="BS333"/>
    </row>
    <row r="334" spans="1:71" x14ac:dyDescent="0.25">
      <c r="A334" t="s">
        <v>1252</v>
      </c>
      <c r="B334" t="s">
        <v>128</v>
      </c>
      <c r="C334">
        <v>45733</v>
      </c>
      <c r="D334">
        <v>7.5416666666666661</v>
      </c>
      <c r="E334">
        <v>0</v>
      </c>
      <c r="F334">
        <v>0</v>
      </c>
      <c r="G334">
        <v>0</v>
      </c>
      <c r="H334">
        <v>0</v>
      </c>
      <c r="I334" t="s">
        <v>197</v>
      </c>
      <c r="J334" s="73">
        <v>0.20798611111111112</v>
      </c>
      <c r="K334" s="73">
        <v>0.52222222222222225</v>
      </c>
      <c r="L334">
        <v>6.74</v>
      </c>
      <c r="M334" t="s">
        <v>983</v>
      </c>
      <c r="N334" t="s">
        <v>11418</v>
      </c>
      <c r="O334" t="s">
        <v>984</v>
      </c>
      <c r="P334" t="s">
        <v>1130</v>
      </c>
      <c r="Q334" t="s">
        <v>11265</v>
      </c>
      <c r="R334">
        <v>45733.208333333336</v>
      </c>
      <c r="S334">
        <v>45733.207986111112</v>
      </c>
      <c r="T334">
        <v>45733.520833333336</v>
      </c>
      <c r="U334">
        <v>45733.522326388891</v>
      </c>
      <c r="V334" t="s">
        <v>984</v>
      </c>
      <c r="W334" t="s">
        <v>986</v>
      </c>
      <c r="X334">
        <v>7.54</v>
      </c>
      <c r="Y334">
        <v>7.5</v>
      </c>
      <c r="Z334">
        <v>110.36</v>
      </c>
      <c r="AA334">
        <v>103</v>
      </c>
      <c r="AB334">
        <v>52.12</v>
      </c>
      <c r="AC334">
        <v>4.3499999999999996</v>
      </c>
      <c r="AD334">
        <v>0</v>
      </c>
      <c r="AE334" t="s">
        <v>984</v>
      </c>
      <c r="AF334">
        <v>0</v>
      </c>
      <c r="AG334">
        <v>0</v>
      </c>
      <c r="AH334">
        <v>0</v>
      </c>
      <c r="AI334">
        <v>0</v>
      </c>
      <c r="AJ334" t="s">
        <v>984</v>
      </c>
      <c r="AK334" t="s">
        <v>1071</v>
      </c>
      <c r="AL334" t="s">
        <v>1071</v>
      </c>
      <c r="AM334" t="s">
        <v>988</v>
      </c>
      <c r="AN334" t="s">
        <v>1183</v>
      </c>
      <c r="AO334">
        <v>0</v>
      </c>
      <c r="AP334">
        <v>0</v>
      </c>
      <c r="AQ334" t="s">
        <v>990</v>
      </c>
      <c r="AR334">
        <v>26</v>
      </c>
      <c r="AS334">
        <v>19</v>
      </c>
      <c r="AT334">
        <v>0</v>
      </c>
      <c r="AU334">
        <v>0</v>
      </c>
      <c r="AV334">
        <v>7</v>
      </c>
      <c r="AW334">
        <v>0</v>
      </c>
      <c r="AX334">
        <v>0</v>
      </c>
      <c r="AY334" t="s">
        <v>1253</v>
      </c>
      <c r="AZ334">
        <v>0</v>
      </c>
      <c r="BA334">
        <v>50</v>
      </c>
      <c r="BB334">
        <v>7.5416666666666661</v>
      </c>
      <c r="BC334">
        <v>6.74</v>
      </c>
      <c r="BD334">
        <v>0</v>
      </c>
      <c r="BS334"/>
    </row>
    <row r="335" spans="1:71" x14ac:dyDescent="0.25">
      <c r="A335" t="s">
        <v>1252</v>
      </c>
      <c r="B335" t="s">
        <v>128</v>
      </c>
      <c r="C335">
        <v>45734</v>
      </c>
      <c r="D335">
        <v>7.5474999999999994</v>
      </c>
      <c r="E335">
        <v>0</v>
      </c>
      <c r="F335">
        <v>0</v>
      </c>
      <c r="G335">
        <v>0</v>
      </c>
      <c r="H335">
        <v>0</v>
      </c>
      <c r="I335" t="s">
        <v>197</v>
      </c>
      <c r="J335" s="73">
        <v>0.20778935185185185</v>
      </c>
      <c r="K335" s="73">
        <v>0.52226851851851852</v>
      </c>
      <c r="L335">
        <v>6.7</v>
      </c>
      <c r="M335" t="s">
        <v>983</v>
      </c>
      <c r="N335" t="s">
        <v>11419</v>
      </c>
      <c r="O335" t="s">
        <v>984</v>
      </c>
      <c r="P335" t="s">
        <v>1130</v>
      </c>
      <c r="Q335" t="s">
        <v>11170</v>
      </c>
      <c r="R335">
        <v>45734.208333333336</v>
      </c>
      <c r="S335">
        <v>45734.207789351851</v>
      </c>
      <c r="T335">
        <v>45734.520833333336</v>
      </c>
      <c r="U335">
        <v>45734.522303240738</v>
      </c>
      <c r="V335" t="s">
        <v>984</v>
      </c>
      <c r="W335" t="s">
        <v>986</v>
      </c>
      <c r="X335">
        <v>7.55</v>
      </c>
      <c r="Y335">
        <v>7.5</v>
      </c>
      <c r="Z335">
        <v>84.77</v>
      </c>
      <c r="AA335">
        <v>76.25</v>
      </c>
      <c r="AB335">
        <v>35.94</v>
      </c>
      <c r="AC335">
        <v>4.6500000000000004</v>
      </c>
      <c r="AD335">
        <v>0</v>
      </c>
      <c r="AE335" t="s">
        <v>984</v>
      </c>
      <c r="AF335">
        <v>0</v>
      </c>
      <c r="AG335">
        <v>0</v>
      </c>
      <c r="AH335">
        <v>0</v>
      </c>
      <c r="AI335">
        <v>0</v>
      </c>
      <c r="AJ335" t="s">
        <v>984</v>
      </c>
      <c r="AK335" t="s">
        <v>1135</v>
      </c>
      <c r="AL335" t="s">
        <v>1135</v>
      </c>
      <c r="AM335" t="s">
        <v>988</v>
      </c>
      <c r="AN335" t="s">
        <v>1183</v>
      </c>
      <c r="AO335">
        <v>0</v>
      </c>
      <c r="AP335">
        <v>0</v>
      </c>
      <c r="AQ335" t="s">
        <v>990</v>
      </c>
      <c r="AR335">
        <v>22</v>
      </c>
      <c r="AS335">
        <v>20</v>
      </c>
      <c r="AT335">
        <v>0</v>
      </c>
      <c r="AU335">
        <v>0</v>
      </c>
      <c r="AV335">
        <v>2</v>
      </c>
      <c r="AW335">
        <v>0</v>
      </c>
      <c r="AX335">
        <v>0</v>
      </c>
      <c r="AY335" t="s">
        <v>1253</v>
      </c>
      <c r="AZ335">
        <v>0</v>
      </c>
      <c r="BA335">
        <v>50</v>
      </c>
      <c r="BB335">
        <v>7.5474999999999994</v>
      </c>
      <c r="BC335">
        <v>6.7</v>
      </c>
      <c r="BD335">
        <v>0</v>
      </c>
      <c r="BS335"/>
    </row>
    <row r="336" spans="1:71" x14ac:dyDescent="0.25">
      <c r="A336" t="s">
        <v>1252</v>
      </c>
      <c r="B336" t="s">
        <v>128</v>
      </c>
      <c r="C336">
        <v>45735</v>
      </c>
      <c r="D336">
        <v>7.5602777777777774</v>
      </c>
      <c r="E336">
        <v>0</v>
      </c>
      <c r="F336">
        <v>0</v>
      </c>
      <c r="G336">
        <v>0</v>
      </c>
      <c r="H336">
        <v>0</v>
      </c>
      <c r="I336" t="s">
        <v>197</v>
      </c>
      <c r="J336" s="73">
        <v>0.20787037037037037</v>
      </c>
      <c r="K336" s="73">
        <v>0.52288194444444447</v>
      </c>
      <c r="L336">
        <v>7.04</v>
      </c>
      <c r="M336" t="s">
        <v>983</v>
      </c>
      <c r="N336" t="s">
        <v>11420</v>
      </c>
      <c r="O336" t="s">
        <v>984</v>
      </c>
      <c r="P336" t="s">
        <v>1130</v>
      </c>
      <c r="Q336" t="s">
        <v>11314</v>
      </c>
      <c r="R336">
        <v>45735.208333333336</v>
      </c>
      <c r="S336">
        <v>45735.207870370374</v>
      </c>
      <c r="T336">
        <v>45735.520833333336</v>
      </c>
      <c r="U336">
        <v>45735.522905092592</v>
      </c>
      <c r="V336" t="s">
        <v>984</v>
      </c>
      <c r="W336" t="s">
        <v>986</v>
      </c>
      <c r="X336">
        <v>7.56</v>
      </c>
      <c r="Y336">
        <v>7.5</v>
      </c>
      <c r="Z336">
        <v>103.88</v>
      </c>
      <c r="AA336">
        <v>97.63</v>
      </c>
      <c r="AB336">
        <v>41.76</v>
      </c>
      <c r="AC336">
        <v>4.43</v>
      </c>
      <c r="AD336">
        <v>0</v>
      </c>
      <c r="AE336" t="s">
        <v>984</v>
      </c>
      <c r="AF336">
        <v>0</v>
      </c>
      <c r="AG336">
        <v>0</v>
      </c>
      <c r="AH336">
        <v>0</v>
      </c>
      <c r="AI336">
        <v>0</v>
      </c>
      <c r="AJ336" t="s">
        <v>984</v>
      </c>
      <c r="AK336" t="s">
        <v>1135</v>
      </c>
      <c r="AL336" t="s">
        <v>1135</v>
      </c>
      <c r="AM336" t="s">
        <v>988</v>
      </c>
      <c r="AN336" t="s">
        <v>1183</v>
      </c>
      <c r="AO336">
        <v>0</v>
      </c>
      <c r="AP336">
        <v>0</v>
      </c>
      <c r="AQ336" t="s">
        <v>990</v>
      </c>
      <c r="AR336">
        <v>23</v>
      </c>
      <c r="AS336">
        <v>19</v>
      </c>
      <c r="AT336">
        <v>0</v>
      </c>
      <c r="AU336">
        <v>0</v>
      </c>
      <c r="AV336">
        <v>4</v>
      </c>
      <c r="AW336">
        <v>0</v>
      </c>
      <c r="AX336">
        <v>0</v>
      </c>
      <c r="AY336" t="s">
        <v>1253</v>
      </c>
      <c r="AZ336">
        <v>0</v>
      </c>
      <c r="BA336">
        <v>50</v>
      </c>
      <c r="BB336">
        <v>7.5602777777777774</v>
      </c>
      <c r="BC336">
        <v>7.04</v>
      </c>
      <c r="BD336">
        <v>0</v>
      </c>
      <c r="BS336"/>
    </row>
    <row r="337" spans="1:71" x14ac:dyDescent="0.25">
      <c r="A337" t="s">
        <v>1252</v>
      </c>
      <c r="B337" t="s">
        <v>128</v>
      </c>
      <c r="C337">
        <v>45736</v>
      </c>
      <c r="D337">
        <v>7.5666666666666664</v>
      </c>
      <c r="E337">
        <v>0</v>
      </c>
      <c r="F337">
        <v>0</v>
      </c>
      <c r="G337">
        <v>0</v>
      </c>
      <c r="H337">
        <v>0</v>
      </c>
      <c r="I337" t="s">
        <v>197</v>
      </c>
      <c r="J337" s="73">
        <v>0.20702546296296295</v>
      </c>
      <c r="K337" s="73">
        <v>0.52230324074074075</v>
      </c>
      <c r="L337">
        <v>6.92</v>
      </c>
      <c r="M337" t="s">
        <v>983</v>
      </c>
      <c r="N337" t="s">
        <v>11421</v>
      </c>
      <c r="O337" t="s">
        <v>984</v>
      </c>
      <c r="P337" t="s">
        <v>1130</v>
      </c>
      <c r="Q337" t="s">
        <v>11219</v>
      </c>
      <c r="R337">
        <v>45736.208333333336</v>
      </c>
      <c r="S337">
        <v>45736.207025462965</v>
      </c>
      <c r="T337">
        <v>45736.520833333336</v>
      </c>
      <c r="U337">
        <v>45736.522407407407</v>
      </c>
      <c r="V337" t="s">
        <v>984</v>
      </c>
      <c r="W337" t="s">
        <v>986</v>
      </c>
      <c r="X337">
        <v>7.57</v>
      </c>
      <c r="Y337">
        <v>7.5</v>
      </c>
      <c r="Z337">
        <v>98.24</v>
      </c>
      <c r="AA337">
        <v>86.95</v>
      </c>
      <c r="AB337">
        <v>46.65</v>
      </c>
      <c r="AC337">
        <v>4.53</v>
      </c>
      <c r="AD337">
        <v>0</v>
      </c>
      <c r="AE337" t="s">
        <v>984</v>
      </c>
      <c r="AF337">
        <v>0</v>
      </c>
      <c r="AG337">
        <v>0</v>
      </c>
      <c r="AH337">
        <v>0</v>
      </c>
      <c r="AI337">
        <v>0</v>
      </c>
      <c r="AJ337" t="s">
        <v>984</v>
      </c>
      <c r="AK337" t="s">
        <v>1059</v>
      </c>
      <c r="AL337" t="s">
        <v>1059</v>
      </c>
      <c r="AM337" t="s">
        <v>988</v>
      </c>
      <c r="AN337" t="s">
        <v>1183</v>
      </c>
      <c r="AO337">
        <v>0</v>
      </c>
      <c r="AP337">
        <v>0</v>
      </c>
      <c r="AQ337" t="s">
        <v>990</v>
      </c>
      <c r="AR337">
        <v>22</v>
      </c>
      <c r="AS337">
        <v>18</v>
      </c>
      <c r="AT337">
        <v>0</v>
      </c>
      <c r="AU337">
        <v>0</v>
      </c>
      <c r="AV337">
        <v>4</v>
      </c>
      <c r="AW337">
        <v>0</v>
      </c>
      <c r="AX337">
        <v>0</v>
      </c>
      <c r="AY337" t="s">
        <v>1253</v>
      </c>
      <c r="AZ337">
        <v>0</v>
      </c>
      <c r="BA337">
        <v>50</v>
      </c>
      <c r="BB337">
        <v>7.5666666666666664</v>
      </c>
      <c r="BC337">
        <v>6.92</v>
      </c>
      <c r="BD337">
        <v>0</v>
      </c>
      <c r="BS337"/>
    </row>
    <row r="338" spans="1:71" x14ac:dyDescent="0.25">
      <c r="A338" t="s">
        <v>1252</v>
      </c>
      <c r="B338" t="s">
        <v>128</v>
      </c>
      <c r="C338">
        <v>45737</v>
      </c>
      <c r="D338">
        <v>7.546666666666666</v>
      </c>
      <c r="E338">
        <v>0</v>
      </c>
      <c r="F338">
        <v>0</v>
      </c>
      <c r="G338">
        <v>0</v>
      </c>
      <c r="H338">
        <v>0</v>
      </c>
      <c r="I338" t="s">
        <v>197</v>
      </c>
      <c r="J338" s="73">
        <v>0.20809027777777778</v>
      </c>
      <c r="K338" s="73">
        <v>0.52253472222222219</v>
      </c>
      <c r="L338">
        <v>6.63</v>
      </c>
      <c r="M338" t="s">
        <v>983</v>
      </c>
      <c r="N338" t="s">
        <v>11422</v>
      </c>
      <c r="O338" t="s">
        <v>984</v>
      </c>
      <c r="P338" t="s">
        <v>1130</v>
      </c>
      <c r="Q338" t="s">
        <v>11248</v>
      </c>
      <c r="R338">
        <v>45737.208333333336</v>
      </c>
      <c r="S338">
        <v>45737.208090277774</v>
      </c>
      <c r="T338">
        <v>45737.520833333336</v>
      </c>
      <c r="U338">
        <v>45737.522650462961</v>
      </c>
      <c r="V338" t="s">
        <v>984</v>
      </c>
      <c r="W338" t="s">
        <v>986</v>
      </c>
      <c r="X338">
        <v>7.55</v>
      </c>
      <c r="Y338">
        <v>7.5</v>
      </c>
      <c r="Z338">
        <v>107.02</v>
      </c>
      <c r="AA338">
        <v>94.95</v>
      </c>
      <c r="AB338">
        <v>47.8</v>
      </c>
      <c r="AC338">
        <v>4.58</v>
      </c>
      <c r="AD338">
        <v>0</v>
      </c>
      <c r="AE338" t="s">
        <v>984</v>
      </c>
      <c r="AF338">
        <v>0</v>
      </c>
      <c r="AG338">
        <v>0</v>
      </c>
      <c r="AH338">
        <v>0</v>
      </c>
      <c r="AI338">
        <v>0</v>
      </c>
      <c r="AJ338" t="s">
        <v>984</v>
      </c>
      <c r="AK338" t="s">
        <v>1059</v>
      </c>
      <c r="AL338" t="s">
        <v>1059</v>
      </c>
      <c r="AM338" t="s">
        <v>988</v>
      </c>
      <c r="AN338" t="s">
        <v>1183</v>
      </c>
      <c r="AO338">
        <v>0</v>
      </c>
      <c r="AP338">
        <v>0</v>
      </c>
      <c r="AQ338" t="s">
        <v>990</v>
      </c>
      <c r="AR338">
        <v>22</v>
      </c>
      <c r="AS338">
        <v>20</v>
      </c>
      <c r="AT338">
        <v>0</v>
      </c>
      <c r="AU338">
        <v>0</v>
      </c>
      <c r="AV338">
        <v>2</v>
      </c>
      <c r="AW338">
        <v>0</v>
      </c>
      <c r="AX338">
        <v>0</v>
      </c>
      <c r="AY338" t="s">
        <v>1253</v>
      </c>
      <c r="AZ338">
        <v>0</v>
      </c>
      <c r="BA338">
        <v>50</v>
      </c>
      <c r="BB338">
        <v>7.546666666666666</v>
      </c>
      <c r="BC338">
        <v>6.63</v>
      </c>
      <c r="BD338">
        <v>0</v>
      </c>
      <c r="BS338"/>
    </row>
    <row r="339" spans="1:71" x14ac:dyDescent="0.25">
      <c r="A339" t="s">
        <v>245</v>
      </c>
      <c r="B339" t="s">
        <v>128</v>
      </c>
      <c r="C339">
        <v>45736</v>
      </c>
      <c r="D339">
        <v>8.6408888888888882</v>
      </c>
      <c r="E339">
        <v>0</v>
      </c>
      <c r="F339">
        <v>0</v>
      </c>
      <c r="G339">
        <v>0</v>
      </c>
      <c r="H339">
        <v>0</v>
      </c>
      <c r="I339" t="s">
        <v>197</v>
      </c>
      <c r="J339" s="73">
        <v>0.20515046296296297</v>
      </c>
      <c r="K339" s="73">
        <v>0.60583333333333333</v>
      </c>
      <c r="L339">
        <v>8.01</v>
      </c>
      <c r="M339" t="s">
        <v>983</v>
      </c>
      <c r="N339" t="s">
        <v>11423</v>
      </c>
      <c r="O339" t="s">
        <v>984</v>
      </c>
      <c r="P339" t="s">
        <v>1216</v>
      </c>
      <c r="Q339" t="s">
        <v>11352</v>
      </c>
      <c r="R339">
        <v>45736.208333333336</v>
      </c>
      <c r="S339">
        <v>45736.205150462964</v>
      </c>
      <c r="T339">
        <v>45736.604166666664</v>
      </c>
      <c r="U339">
        <v>45736.605844907404</v>
      </c>
      <c r="V339" t="s">
        <v>984</v>
      </c>
      <c r="W339" t="s">
        <v>986</v>
      </c>
      <c r="X339">
        <v>9.6199999999999992</v>
      </c>
      <c r="Y339">
        <v>9.5</v>
      </c>
      <c r="Z339">
        <v>169.83</v>
      </c>
      <c r="AA339">
        <v>161.81</v>
      </c>
      <c r="AB339">
        <v>84.52</v>
      </c>
      <c r="AC339">
        <v>6.73</v>
      </c>
      <c r="AD339">
        <v>28.48</v>
      </c>
      <c r="AE339" t="s">
        <v>11424</v>
      </c>
      <c r="AF339">
        <v>0.50083333333333335</v>
      </c>
      <c r="AG339">
        <v>1</v>
      </c>
      <c r="AH339">
        <v>0.5</v>
      </c>
      <c r="AI339">
        <v>0</v>
      </c>
      <c r="AJ339" t="s">
        <v>11425</v>
      </c>
      <c r="AK339" t="s">
        <v>1425</v>
      </c>
      <c r="AL339" t="s">
        <v>1425</v>
      </c>
      <c r="AM339" t="s">
        <v>988</v>
      </c>
      <c r="AN339" t="s">
        <v>1199</v>
      </c>
      <c r="AO339">
        <v>0</v>
      </c>
      <c r="AP339">
        <v>0</v>
      </c>
      <c r="AQ339" t="s">
        <v>990</v>
      </c>
      <c r="AR339">
        <v>20</v>
      </c>
      <c r="AS339">
        <v>17</v>
      </c>
      <c r="AT339">
        <v>0</v>
      </c>
      <c r="AU339">
        <v>0</v>
      </c>
      <c r="AV339">
        <v>3</v>
      </c>
      <c r="AW339">
        <v>0</v>
      </c>
      <c r="AX339">
        <v>0</v>
      </c>
      <c r="AY339" t="s">
        <v>1067</v>
      </c>
      <c r="AZ339">
        <v>0.97550000000000003</v>
      </c>
      <c r="BA339">
        <v>50</v>
      </c>
      <c r="BB339">
        <v>9.6163888888888884</v>
      </c>
      <c r="BC339">
        <v>8.01</v>
      </c>
      <c r="BD339">
        <v>0</v>
      </c>
      <c r="BS339"/>
    </row>
    <row r="340" spans="1:71" x14ac:dyDescent="0.25">
      <c r="A340" t="s">
        <v>307</v>
      </c>
      <c r="B340" t="s">
        <v>128</v>
      </c>
      <c r="C340">
        <v>45733</v>
      </c>
      <c r="D340">
        <v>9.0361111111111114</v>
      </c>
      <c r="E340">
        <v>0</v>
      </c>
      <c r="F340">
        <v>0</v>
      </c>
      <c r="G340">
        <v>0</v>
      </c>
      <c r="H340">
        <v>0</v>
      </c>
      <c r="I340" t="s">
        <v>193</v>
      </c>
      <c r="J340" s="73">
        <v>0.20663194444444444</v>
      </c>
      <c r="K340" s="73">
        <v>0.60465277777777782</v>
      </c>
      <c r="L340">
        <v>8.49</v>
      </c>
      <c r="M340" t="s">
        <v>983</v>
      </c>
      <c r="N340" t="s">
        <v>11426</v>
      </c>
      <c r="O340" t="s">
        <v>984</v>
      </c>
      <c r="P340" t="s">
        <v>1172</v>
      </c>
      <c r="Q340" t="s">
        <v>11265</v>
      </c>
      <c r="R340">
        <v>45733.208333333336</v>
      </c>
      <c r="S340">
        <v>45733.206631944442</v>
      </c>
      <c r="T340">
        <v>45733.604166666664</v>
      </c>
      <c r="U340">
        <v>45733.604675925926</v>
      </c>
      <c r="V340" t="s">
        <v>984</v>
      </c>
      <c r="W340" t="s">
        <v>986</v>
      </c>
      <c r="X340">
        <v>9.5500000000000007</v>
      </c>
      <c r="Y340">
        <v>9.5</v>
      </c>
      <c r="Z340">
        <v>170</v>
      </c>
      <c r="AA340">
        <v>163.65</v>
      </c>
      <c r="AB340">
        <v>68.23</v>
      </c>
      <c r="AC340">
        <v>5.48</v>
      </c>
      <c r="AD340">
        <v>0</v>
      </c>
      <c r="AE340" t="s">
        <v>984</v>
      </c>
      <c r="AF340">
        <v>0.5163888888888889</v>
      </c>
      <c r="AG340">
        <v>1</v>
      </c>
      <c r="AH340">
        <v>0.5</v>
      </c>
      <c r="AI340">
        <v>2.33</v>
      </c>
      <c r="AJ340" t="s">
        <v>11427</v>
      </c>
      <c r="AK340" t="s">
        <v>1176</v>
      </c>
      <c r="AL340" t="s">
        <v>1176</v>
      </c>
      <c r="AM340" t="s">
        <v>988</v>
      </c>
      <c r="AN340" t="s">
        <v>1173</v>
      </c>
      <c r="AO340">
        <v>0</v>
      </c>
      <c r="AP340">
        <v>0</v>
      </c>
      <c r="AQ340" t="s">
        <v>990</v>
      </c>
      <c r="AR340">
        <v>34</v>
      </c>
      <c r="AS340">
        <v>33</v>
      </c>
      <c r="AT340">
        <v>0</v>
      </c>
      <c r="AU340">
        <v>0</v>
      </c>
      <c r="AV340">
        <v>1</v>
      </c>
      <c r="AW340">
        <v>0</v>
      </c>
      <c r="AX340">
        <v>0</v>
      </c>
      <c r="AY340" t="s">
        <v>1069</v>
      </c>
      <c r="AZ340">
        <v>0.5163888888888889</v>
      </c>
      <c r="BA340">
        <v>50</v>
      </c>
      <c r="BB340">
        <v>9.5525000000000002</v>
      </c>
      <c r="BC340">
        <v>8.49</v>
      </c>
      <c r="BD340">
        <v>0</v>
      </c>
      <c r="BS340"/>
    </row>
    <row r="341" spans="1:71" x14ac:dyDescent="0.25">
      <c r="A341" t="s">
        <v>307</v>
      </c>
      <c r="B341" t="s">
        <v>128</v>
      </c>
      <c r="C341">
        <v>45736</v>
      </c>
      <c r="D341">
        <v>9.056111111111111</v>
      </c>
      <c r="E341">
        <v>0</v>
      </c>
      <c r="F341">
        <v>0</v>
      </c>
      <c r="G341">
        <v>0</v>
      </c>
      <c r="H341">
        <v>0</v>
      </c>
      <c r="I341" t="s">
        <v>193</v>
      </c>
      <c r="J341" s="73">
        <v>0.6025462962962963</v>
      </c>
      <c r="K341" s="73">
        <v>7.1759259259259259E-4</v>
      </c>
      <c r="L341">
        <v>8.34</v>
      </c>
      <c r="M341" t="s">
        <v>983</v>
      </c>
      <c r="N341" t="s">
        <v>11428</v>
      </c>
      <c r="O341" t="s">
        <v>984</v>
      </c>
      <c r="P341" t="s">
        <v>1236</v>
      </c>
      <c r="Q341" t="s">
        <v>11197</v>
      </c>
      <c r="R341">
        <v>45736.604166666664</v>
      </c>
      <c r="S341">
        <v>45736.60255787037</v>
      </c>
      <c r="T341">
        <v>45736.999305555553</v>
      </c>
      <c r="U341">
        <v>45737.000787037039</v>
      </c>
      <c r="V341" t="s">
        <v>984</v>
      </c>
      <c r="W341" t="s">
        <v>986</v>
      </c>
      <c r="X341">
        <v>9.56</v>
      </c>
      <c r="Y341">
        <v>9.48</v>
      </c>
      <c r="Z341">
        <v>155.6</v>
      </c>
      <c r="AA341">
        <v>141.49</v>
      </c>
      <c r="AB341">
        <v>86.19</v>
      </c>
      <c r="AC341">
        <v>6.47</v>
      </c>
      <c r="AD341">
        <v>0</v>
      </c>
      <c r="AE341" t="s">
        <v>984</v>
      </c>
      <c r="AF341">
        <v>0.5</v>
      </c>
      <c r="AG341">
        <v>1</v>
      </c>
      <c r="AH341">
        <v>0.5</v>
      </c>
      <c r="AI341">
        <v>2.7</v>
      </c>
      <c r="AJ341" t="s">
        <v>11429</v>
      </c>
      <c r="AK341" t="s">
        <v>1176</v>
      </c>
      <c r="AL341" t="s">
        <v>1176</v>
      </c>
      <c r="AM341" t="s">
        <v>988</v>
      </c>
      <c r="AN341" t="s">
        <v>1173</v>
      </c>
      <c r="AO341">
        <v>0</v>
      </c>
      <c r="AP341">
        <v>0</v>
      </c>
      <c r="AQ341" t="s">
        <v>990</v>
      </c>
      <c r="AR341">
        <v>28</v>
      </c>
      <c r="AS341">
        <v>26</v>
      </c>
      <c r="AT341">
        <v>0</v>
      </c>
      <c r="AU341">
        <v>0</v>
      </c>
      <c r="AV341">
        <v>2</v>
      </c>
      <c r="AW341">
        <v>0</v>
      </c>
      <c r="AX341">
        <v>0</v>
      </c>
      <c r="AY341" t="s">
        <v>1069</v>
      </c>
      <c r="AZ341">
        <v>0.5</v>
      </c>
      <c r="BA341">
        <v>50</v>
      </c>
      <c r="BB341">
        <v>9.556111111111111</v>
      </c>
      <c r="BC341">
        <v>8.34</v>
      </c>
      <c r="BD341">
        <v>0</v>
      </c>
      <c r="BS341"/>
    </row>
    <row r="342" spans="1:71" x14ac:dyDescent="0.25">
      <c r="A342" t="s">
        <v>307</v>
      </c>
      <c r="B342" t="s">
        <v>128</v>
      </c>
      <c r="C342">
        <v>45737</v>
      </c>
      <c r="D342">
        <v>9.0261111111111099</v>
      </c>
      <c r="E342">
        <v>0</v>
      </c>
      <c r="F342">
        <v>0</v>
      </c>
      <c r="G342">
        <v>0</v>
      </c>
      <c r="H342">
        <v>0</v>
      </c>
      <c r="I342" t="s">
        <v>193</v>
      </c>
      <c r="J342" s="73">
        <v>0.60309027777777779</v>
      </c>
      <c r="K342" s="73">
        <v>7.0601851851851847E-4</v>
      </c>
      <c r="L342">
        <v>7.72</v>
      </c>
      <c r="M342" t="s">
        <v>983</v>
      </c>
      <c r="N342" t="s">
        <v>11430</v>
      </c>
      <c r="O342" t="s">
        <v>984</v>
      </c>
      <c r="P342" t="s">
        <v>1236</v>
      </c>
      <c r="Q342" t="s">
        <v>11258</v>
      </c>
      <c r="R342">
        <v>45737.604166666664</v>
      </c>
      <c r="S342">
        <v>45737.603090277778</v>
      </c>
      <c r="T342">
        <v>45737.999305555553</v>
      </c>
      <c r="U342">
        <v>45738.000752314816</v>
      </c>
      <c r="V342" t="s">
        <v>984</v>
      </c>
      <c r="W342" t="s">
        <v>986</v>
      </c>
      <c r="X342">
        <v>9.5399999999999991</v>
      </c>
      <c r="Y342">
        <v>9.48</v>
      </c>
      <c r="Z342">
        <v>148.47999999999999</v>
      </c>
      <c r="AA342">
        <v>132.43</v>
      </c>
      <c r="AB342">
        <v>74.430000000000007</v>
      </c>
      <c r="AC342">
        <v>6.54</v>
      </c>
      <c r="AD342">
        <v>0</v>
      </c>
      <c r="AE342" t="s">
        <v>984</v>
      </c>
      <c r="AF342">
        <v>0.51666666666666672</v>
      </c>
      <c r="AG342">
        <v>1</v>
      </c>
      <c r="AH342">
        <v>0.5</v>
      </c>
      <c r="AI342">
        <v>6.56</v>
      </c>
      <c r="AJ342" t="s">
        <v>11431</v>
      </c>
      <c r="AK342" t="s">
        <v>1176</v>
      </c>
      <c r="AL342" t="s">
        <v>1176</v>
      </c>
      <c r="AM342" t="s">
        <v>988</v>
      </c>
      <c r="AN342" t="s">
        <v>1173</v>
      </c>
      <c r="AO342">
        <v>0</v>
      </c>
      <c r="AP342">
        <v>0</v>
      </c>
      <c r="AQ342" t="s">
        <v>990</v>
      </c>
      <c r="AR342">
        <v>32</v>
      </c>
      <c r="AS342">
        <v>30</v>
      </c>
      <c r="AT342">
        <v>0</v>
      </c>
      <c r="AU342">
        <v>0</v>
      </c>
      <c r="AV342">
        <v>2</v>
      </c>
      <c r="AW342">
        <v>0</v>
      </c>
      <c r="AX342">
        <v>0</v>
      </c>
      <c r="AY342" t="s">
        <v>1069</v>
      </c>
      <c r="AZ342">
        <v>0.51666666666666672</v>
      </c>
      <c r="BA342">
        <v>50</v>
      </c>
      <c r="BB342">
        <v>9.5427777777777774</v>
      </c>
      <c r="BC342">
        <v>7.72</v>
      </c>
      <c r="BD342">
        <v>0</v>
      </c>
      <c r="BS342"/>
    </row>
    <row r="343" spans="1:71" x14ac:dyDescent="0.25">
      <c r="A343" t="s">
        <v>1255</v>
      </c>
      <c r="B343" t="s">
        <v>128</v>
      </c>
      <c r="C343">
        <v>45733</v>
      </c>
      <c r="D343">
        <v>9.0283333333333324</v>
      </c>
      <c r="E343">
        <v>0</v>
      </c>
      <c r="F343">
        <v>0</v>
      </c>
      <c r="G343">
        <v>0</v>
      </c>
      <c r="H343">
        <v>0</v>
      </c>
      <c r="I343" t="s">
        <v>197</v>
      </c>
      <c r="J343" s="73">
        <v>0.20797453703703703</v>
      </c>
      <c r="K343" s="73">
        <v>0.60570601851851846</v>
      </c>
      <c r="L343">
        <v>7.86</v>
      </c>
      <c r="M343" t="s">
        <v>983</v>
      </c>
      <c r="N343" t="s">
        <v>11432</v>
      </c>
      <c r="O343" t="s">
        <v>984</v>
      </c>
      <c r="P343" t="s">
        <v>1256</v>
      </c>
      <c r="Q343" t="s">
        <v>11180</v>
      </c>
      <c r="R343">
        <v>45733.208333333336</v>
      </c>
      <c r="S343">
        <v>45733.207974537036</v>
      </c>
      <c r="T343">
        <v>45733.604166666664</v>
      </c>
      <c r="U343">
        <v>45733.605752314812</v>
      </c>
      <c r="V343" t="s">
        <v>984</v>
      </c>
      <c r="W343" t="s">
        <v>986</v>
      </c>
      <c r="X343">
        <v>9.5500000000000007</v>
      </c>
      <c r="Y343">
        <v>9.5</v>
      </c>
      <c r="Z343">
        <v>165.79</v>
      </c>
      <c r="AA343">
        <v>149.71</v>
      </c>
      <c r="AB343">
        <v>69.510000000000005</v>
      </c>
      <c r="AC343">
        <v>5.5</v>
      </c>
      <c r="AD343">
        <v>0</v>
      </c>
      <c r="AE343" t="s">
        <v>1699</v>
      </c>
      <c r="AF343">
        <v>0.51722222222222225</v>
      </c>
      <c r="AG343">
        <v>1</v>
      </c>
      <c r="AH343">
        <v>0.5</v>
      </c>
      <c r="AI343">
        <v>2.78</v>
      </c>
      <c r="AJ343" t="s">
        <v>11433</v>
      </c>
      <c r="AK343" t="s">
        <v>1066</v>
      </c>
      <c r="AL343" t="s">
        <v>1066</v>
      </c>
      <c r="AM343" t="s">
        <v>988</v>
      </c>
      <c r="AN343" t="s">
        <v>1180</v>
      </c>
      <c r="AO343">
        <v>0</v>
      </c>
      <c r="AP343">
        <v>0</v>
      </c>
      <c r="AQ343" t="s">
        <v>990</v>
      </c>
      <c r="AR343">
        <v>23</v>
      </c>
      <c r="AS343">
        <v>21</v>
      </c>
      <c r="AT343">
        <v>0</v>
      </c>
      <c r="AU343">
        <v>0</v>
      </c>
      <c r="AV343">
        <v>2</v>
      </c>
      <c r="AW343">
        <v>0</v>
      </c>
      <c r="AX343">
        <v>0</v>
      </c>
      <c r="AY343" t="s">
        <v>1257</v>
      </c>
      <c r="AZ343">
        <v>0.51722222222222225</v>
      </c>
      <c r="BA343">
        <v>50</v>
      </c>
      <c r="BB343">
        <v>9.5455555555555556</v>
      </c>
      <c r="BC343">
        <v>7.86</v>
      </c>
      <c r="BD343">
        <v>0</v>
      </c>
      <c r="BS343"/>
    </row>
    <row r="344" spans="1:71" x14ac:dyDescent="0.25">
      <c r="A344" t="s">
        <v>1255</v>
      </c>
      <c r="B344" t="s">
        <v>128</v>
      </c>
      <c r="C344">
        <v>45734</v>
      </c>
      <c r="D344">
        <v>9.0555555555555554</v>
      </c>
      <c r="E344">
        <v>0</v>
      </c>
      <c r="F344">
        <v>0</v>
      </c>
      <c r="G344">
        <v>0</v>
      </c>
      <c r="H344">
        <v>0</v>
      </c>
      <c r="I344" t="s">
        <v>197</v>
      </c>
      <c r="J344" s="73">
        <v>0.20706018518518518</v>
      </c>
      <c r="K344" s="73">
        <v>0.60585648148148152</v>
      </c>
      <c r="L344">
        <v>8.39</v>
      </c>
      <c r="M344" t="s">
        <v>983</v>
      </c>
      <c r="N344" t="s">
        <v>11434</v>
      </c>
      <c r="O344" t="s">
        <v>984</v>
      </c>
      <c r="P344" t="s">
        <v>1097</v>
      </c>
      <c r="Q344" t="s">
        <v>11170</v>
      </c>
      <c r="R344">
        <v>45734.208333333336</v>
      </c>
      <c r="S344">
        <v>45734.207060185188</v>
      </c>
      <c r="T344">
        <v>45734.604166666664</v>
      </c>
      <c r="U344">
        <v>45734.605868055558</v>
      </c>
      <c r="V344" t="s">
        <v>984</v>
      </c>
      <c r="W344" t="s">
        <v>986</v>
      </c>
      <c r="X344">
        <v>9.57</v>
      </c>
      <c r="Y344">
        <v>9.5</v>
      </c>
      <c r="Z344">
        <v>157.63</v>
      </c>
      <c r="AA344">
        <v>152.71</v>
      </c>
      <c r="AB344">
        <v>87.06</v>
      </c>
      <c r="AC344">
        <v>6.72</v>
      </c>
      <c r="AD344">
        <v>0</v>
      </c>
      <c r="AE344" t="s">
        <v>984</v>
      </c>
      <c r="AF344">
        <v>0.51555555555555554</v>
      </c>
      <c r="AG344">
        <v>1</v>
      </c>
      <c r="AH344">
        <v>0.5</v>
      </c>
      <c r="AI344">
        <v>0.33</v>
      </c>
      <c r="AJ344" t="s">
        <v>11435</v>
      </c>
      <c r="AK344" t="s">
        <v>1182</v>
      </c>
      <c r="AL344" t="s">
        <v>1182</v>
      </c>
      <c r="AM344" t="s">
        <v>988</v>
      </c>
      <c r="AN344" t="s">
        <v>1180</v>
      </c>
      <c r="AO344">
        <v>0</v>
      </c>
      <c r="AP344">
        <v>0</v>
      </c>
      <c r="AQ344" t="s">
        <v>990</v>
      </c>
      <c r="AR344">
        <v>24</v>
      </c>
      <c r="AS344">
        <v>20</v>
      </c>
      <c r="AT344">
        <v>0</v>
      </c>
      <c r="AU344">
        <v>0</v>
      </c>
      <c r="AV344">
        <v>4</v>
      </c>
      <c r="AW344">
        <v>0</v>
      </c>
      <c r="AX344">
        <v>0</v>
      </c>
      <c r="AY344" t="s">
        <v>1257</v>
      </c>
      <c r="AZ344">
        <v>0.51555555555555554</v>
      </c>
      <c r="BA344">
        <v>50</v>
      </c>
      <c r="BB344">
        <v>9.5711111111111116</v>
      </c>
      <c r="BC344">
        <v>8.39</v>
      </c>
      <c r="BD344">
        <v>0</v>
      </c>
      <c r="BS344"/>
    </row>
    <row r="345" spans="1:71" x14ac:dyDescent="0.25">
      <c r="A345" t="s">
        <v>1255</v>
      </c>
      <c r="B345" t="s">
        <v>128</v>
      </c>
      <c r="C345">
        <v>45736</v>
      </c>
      <c r="D345">
        <v>9.0511111111111102</v>
      </c>
      <c r="E345">
        <v>0</v>
      </c>
      <c r="F345">
        <v>0</v>
      </c>
      <c r="G345">
        <v>0</v>
      </c>
      <c r="H345">
        <v>0</v>
      </c>
      <c r="I345" t="s">
        <v>197</v>
      </c>
      <c r="J345" s="73">
        <v>0.20695601851851853</v>
      </c>
      <c r="K345" s="73">
        <v>0.60569444444444442</v>
      </c>
      <c r="L345">
        <v>7.07</v>
      </c>
      <c r="M345" t="s">
        <v>983</v>
      </c>
      <c r="N345" t="s">
        <v>11436</v>
      </c>
      <c r="O345" t="s">
        <v>984</v>
      </c>
      <c r="P345" t="s">
        <v>1061</v>
      </c>
      <c r="Q345" t="s">
        <v>11382</v>
      </c>
      <c r="R345">
        <v>45736.208333333336</v>
      </c>
      <c r="S345">
        <v>45736.206956018519</v>
      </c>
      <c r="T345">
        <v>45736.604166666664</v>
      </c>
      <c r="U345">
        <v>45736.605740740742</v>
      </c>
      <c r="V345" t="s">
        <v>984</v>
      </c>
      <c r="W345" t="s">
        <v>986</v>
      </c>
      <c r="X345">
        <v>9.57</v>
      </c>
      <c r="Y345">
        <v>9.5</v>
      </c>
      <c r="Z345">
        <v>116.84</v>
      </c>
      <c r="AA345">
        <v>111.69</v>
      </c>
      <c r="AB345">
        <v>43.89</v>
      </c>
      <c r="AC345">
        <v>7.05</v>
      </c>
      <c r="AD345">
        <v>0</v>
      </c>
      <c r="AE345" t="s">
        <v>984</v>
      </c>
      <c r="AF345">
        <v>0.51861111111111113</v>
      </c>
      <c r="AG345">
        <v>1</v>
      </c>
      <c r="AH345">
        <v>0.5</v>
      </c>
      <c r="AI345">
        <v>0.96</v>
      </c>
      <c r="AJ345" t="s">
        <v>11437</v>
      </c>
      <c r="AK345" t="s">
        <v>1135</v>
      </c>
      <c r="AL345" t="s">
        <v>1135</v>
      </c>
      <c r="AM345" t="s">
        <v>988</v>
      </c>
      <c r="AN345" t="s">
        <v>1193</v>
      </c>
      <c r="AO345">
        <v>0</v>
      </c>
      <c r="AP345">
        <v>0</v>
      </c>
      <c r="AQ345" t="s">
        <v>990</v>
      </c>
      <c r="AR345">
        <v>15</v>
      </c>
      <c r="AS345">
        <v>13</v>
      </c>
      <c r="AT345">
        <v>0</v>
      </c>
      <c r="AU345">
        <v>0</v>
      </c>
      <c r="AV345">
        <v>2</v>
      </c>
      <c r="AW345">
        <v>0</v>
      </c>
      <c r="AX345">
        <v>0</v>
      </c>
      <c r="AY345" t="s">
        <v>1257</v>
      </c>
      <c r="AZ345">
        <v>0.51861111111111113</v>
      </c>
      <c r="BA345">
        <v>50</v>
      </c>
      <c r="BB345">
        <v>9.5697222222222216</v>
      </c>
      <c r="BC345">
        <v>7.07</v>
      </c>
      <c r="BD345">
        <v>0</v>
      </c>
      <c r="BS345"/>
    </row>
    <row r="346" spans="1:71" x14ac:dyDescent="0.25">
      <c r="A346" t="s">
        <v>1255</v>
      </c>
      <c r="B346" t="s">
        <v>128</v>
      </c>
      <c r="C346">
        <v>45738</v>
      </c>
      <c r="D346">
        <v>9.0391666666666666</v>
      </c>
      <c r="E346">
        <v>0</v>
      </c>
      <c r="F346">
        <v>0</v>
      </c>
      <c r="G346">
        <v>0</v>
      </c>
      <c r="H346">
        <v>0</v>
      </c>
      <c r="I346" t="s">
        <v>197</v>
      </c>
      <c r="J346" s="73">
        <v>0.20613425925925927</v>
      </c>
      <c r="K346" s="73">
        <v>0.60432870370370373</v>
      </c>
      <c r="L346">
        <v>8.35</v>
      </c>
      <c r="M346" t="s">
        <v>983</v>
      </c>
      <c r="N346" t="s">
        <v>11438</v>
      </c>
      <c r="O346" t="s">
        <v>984</v>
      </c>
      <c r="P346" t="s">
        <v>1217</v>
      </c>
      <c r="Q346" t="s">
        <v>11174</v>
      </c>
      <c r="R346">
        <v>45738.208333333336</v>
      </c>
      <c r="S346">
        <v>45738.206134259257</v>
      </c>
      <c r="T346">
        <v>45738.604166666664</v>
      </c>
      <c r="U346">
        <v>45738.604375000003</v>
      </c>
      <c r="V346" t="s">
        <v>984</v>
      </c>
      <c r="W346" t="s">
        <v>986</v>
      </c>
      <c r="X346">
        <v>9.56</v>
      </c>
      <c r="Y346">
        <v>9.5</v>
      </c>
      <c r="Z346">
        <v>131.25</v>
      </c>
      <c r="AA346">
        <v>119</v>
      </c>
      <c r="AB346">
        <v>64.510000000000005</v>
      </c>
      <c r="AC346">
        <v>7.01</v>
      </c>
      <c r="AD346">
        <v>0</v>
      </c>
      <c r="AE346" t="s">
        <v>984</v>
      </c>
      <c r="AF346">
        <v>0.51749999999999996</v>
      </c>
      <c r="AG346">
        <v>1</v>
      </c>
      <c r="AH346">
        <v>0.5</v>
      </c>
      <c r="AI346">
        <v>0</v>
      </c>
      <c r="AJ346" t="s">
        <v>11439</v>
      </c>
      <c r="AK346" t="s">
        <v>1137</v>
      </c>
      <c r="AL346" t="s">
        <v>1137</v>
      </c>
      <c r="AM346" t="s">
        <v>988</v>
      </c>
      <c r="AN346" t="s">
        <v>1186</v>
      </c>
      <c r="AO346">
        <v>0</v>
      </c>
      <c r="AP346">
        <v>0</v>
      </c>
      <c r="AQ346" t="s">
        <v>990</v>
      </c>
      <c r="AR346">
        <v>20</v>
      </c>
      <c r="AS346">
        <v>20</v>
      </c>
      <c r="AT346">
        <v>0</v>
      </c>
      <c r="AU346">
        <v>0</v>
      </c>
      <c r="AV346">
        <v>0</v>
      </c>
      <c r="AW346">
        <v>0</v>
      </c>
      <c r="AX346">
        <v>0</v>
      </c>
      <c r="AY346" t="s">
        <v>1257</v>
      </c>
      <c r="AZ346">
        <v>0.51749999999999996</v>
      </c>
      <c r="BA346">
        <v>50</v>
      </c>
      <c r="BB346">
        <v>9.5566666666666666</v>
      </c>
      <c r="BC346">
        <v>8.35</v>
      </c>
      <c r="BD346">
        <v>0</v>
      </c>
      <c r="BS346"/>
    </row>
    <row r="347" spans="1:71" x14ac:dyDescent="0.25">
      <c r="A347" t="s">
        <v>1255</v>
      </c>
      <c r="B347" t="s">
        <v>128</v>
      </c>
      <c r="C347">
        <v>45739</v>
      </c>
      <c r="D347">
        <v>9.0863888888888891</v>
      </c>
      <c r="E347">
        <v>0</v>
      </c>
      <c r="F347">
        <v>0</v>
      </c>
      <c r="G347">
        <v>0</v>
      </c>
      <c r="H347">
        <v>0</v>
      </c>
      <c r="I347" t="s">
        <v>197</v>
      </c>
      <c r="J347" s="73">
        <v>0.20612268518518517</v>
      </c>
      <c r="K347" s="73">
        <v>0.60555555555555551</v>
      </c>
      <c r="L347">
        <v>8.5399999999999991</v>
      </c>
      <c r="M347" t="s">
        <v>983</v>
      </c>
      <c r="N347" t="s">
        <v>11440</v>
      </c>
      <c r="O347" t="s">
        <v>984</v>
      </c>
      <c r="P347" t="s">
        <v>1225</v>
      </c>
      <c r="Q347" t="s">
        <v>11341</v>
      </c>
      <c r="R347">
        <v>45739.208333333336</v>
      </c>
      <c r="S347">
        <v>45739.206122685187</v>
      </c>
      <c r="T347">
        <v>45739.604166666664</v>
      </c>
      <c r="U347">
        <v>45739.605590277781</v>
      </c>
      <c r="V347" t="s">
        <v>984</v>
      </c>
      <c r="W347" t="s">
        <v>986</v>
      </c>
      <c r="X347">
        <v>9.59</v>
      </c>
      <c r="Y347">
        <v>9.5</v>
      </c>
      <c r="Z347">
        <v>172.98</v>
      </c>
      <c r="AA347">
        <v>165.02</v>
      </c>
      <c r="AB347">
        <v>80.91</v>
      </c>
      <c r="AC347">
        <v>6.34</v>
      </c>
      <c r="AD347">
        <v>0</v>
      </c>
      <c r="AE347" t="s">
        <v>984</v>
      </c>
      <c r="AF347">
        <v>0.5</v>
      </c>
      <c r="AG347">
        <v>1</v>
      </c>
      <c r="AH347">
        <v>0.5</v>
      </c>
      <c r="AI347">
        <v>1.6</v>
      </c>
      <c r="AJ347" t="s">
        <v>11441</v>
      </c>
      <c r="AK347" t="s">
        <v>1137</v>
      </c>
      <c r="AL347" t="s">
        <v>1137</v>
      </c>
      <c r="AM347" t="s">
        <v>988</v>
      </c>
      <c r="AN347" t="s">
        <v>1180</v>
      </c>
      <c r="AO347">
        <v>0</v>
      </c>
      <c r="AP347">
        <v>0</v>
      </c>
      <c r="AQ347" t="s">
        <v>990</v>
      </c>
      <c r="AR347">
        <v>22</v>
      </c>
      <c r="AS347">
        <v>20</v>
      </c>
      <c r="AT347">
        <v>0</v>
      </c>
      <c r="AU347">
        <v>0</v>
      </c>
      <c r="AV347">
        <v>2</v>
      </c>
      <c r="AW347">
        <v>0</v>
      </c>
      <c r="AX347">
        <v>0</v>
      </c>
      <c r="AY347" t="s">
        <v>1257</v>
      </c>
      <c r="AZ347">
        <v>0.5</v>
      </c>
      <c r="BA347">
        <v>50</v>
      </c>
      <c r="BB347">
        <v>9.5863888888888891</v>
      </c>
      <c r="BC347">
        <v>8.5399999999999991</v>
      </c>
      <c r="BD347">
        <v>0</v>
      </c>
      <c r="BS347"/>
    </row>
    <row r="348" spans="1:71" x14ac:dyDescent="0.25">
      <c r="A348" t="s">
        <v>1259</v>
      </c>
      <c r="B348" t="s">
        <v>128</v>
      </c>
      <c r="C348">
        <v>45733</v>
      </c>
      <c r="D348">
        <v>0.15700000000000003</v>
      </c>
      <c r="E348">
        <v>0</v>
      </c>
      <c r="F348">
        <v>0.18863425925925925</v>
      </c>
      <c r="G348">
        <v>0</v>
      </c>
      <c r="H348">
        <v>50</v>
      </c>
      <c r="I348" t="s">
        <v>197</v>
      </c>
      <c r="J348" s="73">
        <v>0.60214120370370372</v>
      </c>
      <c r="K348" s="73">
        <v>0.81067129629629631</v>
      </c>
      <c r="L348">
        <v>4.49</v>
      </c>
      <c r="M348" t="s">
        <v>983</v>
      </c>
      <c r="N348" t="s">
        <v>11442</v>
      </c>
      <c r="O348" t="s">
        <v>984</v>
      </c>
      <c r="P348" t="s">
        <v>992</v>
      </c>
      <c r="Q348" t="s">
        <v>11156</v>
      </c>
      <c r="R348">
        <v>45733.604166666664</v>
      </c>
      <c r="S348">
        <v>45733.602141203701</v>
      </c>
      <c r="T348">
        <v>45733.999305555553</v>
      </c>
      <c r="U348">
        <v>45734.000810185185</v>
      </c>
      <c r="V348" t="s">
        <v>984</v>
      </c>
      <c r="W348" t="s">
        <v>986</v>
      </c>
      <c r="X348">
        <v>9.57</v>
      </c>
      <c r="Y348">
        <v>9.48</v>
      </c>
      <c r="Z348">
        <v>73.900000000000006</v>
      </c>
      <c r="AA348">
        <v>65.16</v>
      </c>
      <c r="AB348">
        <v>32.22</v>
      </c>
      <c r="AC348">
        <v>7.07</v>
      </c>
      <c r="AD348">
        <v>259.88</v>
      </c>
      <c r="AE348" t="s">
        <v>11443</v>
      </c>
      <c r="AF348">
        <v>0.5163888888888889</v>
      </c>
      <c r="AG348">
        <v>1</v>
      </c>
      <c r="AH348">
        <v>0.5</v>
      </c>
      <c r="AI348">
        <v>8.6</v>
      </c>
      <c r="AJ348" t="s">
        <v>11444</v>
      </c>
      <c r="AK348" t="s">
        <v>1181</v>
      </c>
      <c r="AL348" t="s">
        <v>1181</v>
      </c>
      <c r="AM348" t="s">
        <v>988</v>
      </c>
      <c r="AN348" t="s">
        <v>1180</v>
      </c>
      <c r="AO348">
        <v>0</v>
      </c>
      <c r="AP348">
        <v>0</v>
      </c>
      <c r="AQ348" t="s">
        <v>990</v>
      </c>
      <c r="AR348">
        <v>18</v>
      </c>
      <c r="AS348">
        <v>17</v>
      </c>
      <c r="AT348">
        <v>0</v>
      </c>
      <c r="AU348">
        <v>0</v>
      </c>
      <c r="AV348">
        <v>1</v>
      </c>
      <c r="AW348">
        <v>0</v>
      </c>
      <c r="AX348">
        <v>0</v>
      </c>
      <c r="AY348" t="s">
        <v>1260</v>
      </c>
      <c r="AZ348">
        <v>4.847722222222222</v>
      </c>
      <c r="BA348">
        <v>50</v>
      </c>
      <c r="BB348">
        <v>5.0047222222222221</v>
      </c>
      <c r="BC348">
        <v>4.49</v>
      </c>
      <c r="BD348">
        <v>50</v>
      </c>
      <c r="BO348" s="91"/>
      <c r="BS348"/>
    </row>
    <row r="349" spans="1:71" x14ac:dyDescent="0.25">
      <c r="A349" t="s">
        <v>239</v>
      </c>
      <c r="B349" t="s">
        <v>128</v>
      </c>
      <c r="C349">
        <v>45735</v>
      </c>
      <c r="D349">
        <v>8.9297222222222228</v>
      </c>
      <c r="E349">
        <v>0</v>
      </c>
      <c r="F349">
        <v>4.8958333333333336E-3</v>
      </c>
      <c r="G349">
        <v>0</v>
      </c>
      <c r="H349">
        <v>50</v>
      </c>
      <c r="I349" t="s">
        <v>142</v>
      </c>
      <c r="J349" s="73">
        <v>0.60082175925925929</v>
      </c>
      <c r="K349" s="73">
        <v>0.99440972222222224</v>
      </c>
      <c r="L349">
        <v>7.94</v>
      </c>
      <c r="M349" t="s">
        <v>983</v>
      </c>
      <c r="N349" t="s">
        <v>11445</v>
      </c>
      <c r="O349" t="s">
        <v>984</v>
      </c>
      <c r="P349" t="s">
        <v>1198</v>
      </c>
      <c r="Q349" t="s">
        <v>11295</v>
      </c>
      <c r="R349">
        <v>45735.604166666664</v>
      </c>
      <c r="S349">
        <v>45735.60083333333</v>
      </c>
      <c r="T349">
        <v>45735.999305555553</v>
      </c>
      <c r="U349">
        <v>45736.000821759262</v>
      </c>
      <c r="V349" t="s">
        <v>984</v>
      </c>
      <c r="W349" t="s">
        <v>986</v>
      </c>
      <c r="X349">
        <v>9.6</v>
      </c>
      <c r="Y349">
        <v>9.48</v>
      </c>
      <c r="Z349">
        <v>148.01</v>
      </c>
      <c r="AA349">
        <v>131.19999999999999</v>
      </c>
      <c r="AB349">
        <v>86.73</v>
      </c>
      <c r="AC349">
        <v>7.2</v>
      </c>
      <c r="AD349">
        <v>0</v>
      </c>
      <c r="AE349" t="s">
        <v>11024</v>
      </c>
      <c r="AF349">
        <v>0.5163888888888889</v>
      </c>
      <c r="AG349">
        <v>1</v>
      </c>
      <c r="AH349">
        <v>0.5</v>
      </c>
      <c r="AI349">
        <v>3.16</v>
      </c>
      <c r="AJ349" t="s">
        <v>11446</v>
      </c>
      <c r="AK349" t="s">
        <v>1093</v>
      </c>
      <c r="AL349" t="s">
        <v>1093</v>
      </c>
      <c r="AM349" t="s">
        <v>988</v>
      </c>
      <c r="AN349" t="s">
        <v>1199</v>
      </c>
      <c r="AO349">
        <v>0</v>
      </c>
      <c r="AP349">
        <v>0</v>
      </c>
      <c r="AQ349" t="s">
        <v>990</v>
      </c>
      <c r="AR349">
        <v>30</v>
      </c>
      <c r="AS349">
        <v>30</v>
      </c>
      <c r="AT349">
        <v>0</v>
      </c>
      <c r="AU349">
        <v>0</v>
      </c>
      <c r="AV349">
        <v>0</v>
      </c>
      <c r="AW349">
        <v>0</v>
      </c>
      <c r="AX349">
        <v>0</v>
      </c>
      <c r="AY349" t="s">
        <v>1078</v>
      </c>
      <c r="AZ349">
        <v>0.5163888888888889</v>
      </c>
      <c r="BA349">
        <v>50</v>
      </c>
      <c r="BB349">
        <v>9.4461111111111116</v>
      </c>
      <c r="BC349">
        <v>7.94</v>
      </c>
      <c r="BD349">
        <v>50</v>
      </c>
      <c r="BO349" s="91"/>
      <c r="BS349"/>
    </row>
    <row r="350" spans="1:71" x14ac:dyDescent="0.25">
      <c r="A350" t="s">
        <v>239</v>
      </c>
      <c r="B350" t="s">
        <v>128</v>
      </c>
      <c r="C350">
        <v>45737</v>
      </c>
      <c r="D350">
        <v>8.8822222222222216</v>
      </c>
      <c r="E350">
        <v>3.8310185185185183E-3</v>
      </c>
      <c r="F350">
        <v>3.5879629629629629E-4</v>
      </c>
      <c r="G350">
        <v>50</v>
      </c>
      <c r="H350">
        <v>0</v>
      </c>
      <c r="I350" t="s">
        <v>142</v>
      </c>
      <c r="J350" s="73">
        <v>0.60799768518518515</v>
      </c>
      <c r="K350" s="73">
        <v>0.99894675925925924</v>
      </c>
      <c r="L350">
        <v>8.64</v>
      </c>
      <c r="M350" t="s">
        <v>983</v>
      </c>
      <c r="N350" t="s">
        <v>11447</v>
      </c>
      <c r="O350" t="s">
        <v>984</v>
      </c>
      <c r="P350" t="s">
        <v>1000</v>
      </c>
      <c r="Q350" t="s">
        <v>11192</v>
      </c>
      <c r="R350">
        <v>45737.604166666664</v>
      </c>
      <c r="S350">
        <v>45737.607997685183</v>
      </c>
      <c r="T350">
        <v>45737.999305555553</v>
      </c>
      <c r="U350">
        <v>45738.000821759262</v>
      </c>
      <c r="V350" t="s">
        <v>984</v>
      </c>
      <c r="W350" t="s">
        <v>986</v>
      </c>
      <c r="X350">
        <v>9.43</v>
      </c>
      <c r="Y350">
        <v>9.48</v>
      </c>
      <c r="Z350">
        <v>97.19</v>
      </c>
      <c r="AA350">
        <v>90.7</v>
      </c>
      <c r="AB350">
        <v>39.659999999999997</v>
      </c>
      <c r="AC350">
        <v>5.61</v>
      </c>
      <c r="AD350">
        <v>0</v>
      </c>
      <c r="AE350" t="s">
        <v>984</v>
      </c>
      <c r="AF350">
        <v>0.50055555555555553</v>
      </c>
      <c r="AG350">
        <v>1</v>
      </c>
      <c r="AH350">
        <v>0.5</v>
      </c>
      <c r="AI350">
        <v>1.24</v>
      </c>
      <c r="AJ350" t="s">
        <v>11448</v>
      </c>
      <c r="AK350" t="s">
        <v>1032</v>
      </c>
      <c r="AL350" t="s">
        <v>1032</v>
      </c>
      <c r="AM350" t="s">
        <v>988</v>
      </c>
      <c r="AN350" t="s">
        <v>1191</v>
      </c>
      <c r="AO350">
        <v>0</v>
      </c>
      <c r="AP350">
        <v>0</v>
      </c>
      <c r="AQ350" t="s">
        <v>990</v>
      </c>
      <c r="AR350">
        <v>26</v>
      </c>
      <c r="AS350">
        <v>22</v>
      </c>
      <c r="AT350">
        <v>0</v>
      </c>
      <c r="AU350">
        <v>0</v>
      </c>
      <c r="AV350">
        <v>4</v>
      </c>
      <c r="AW350">
        <v>0</v>
      </c>
      <c r="AX350">
        <v>0</v>
      </c>
      <c r="AY350" t="s">
        <v>1078</v>
      </c>
      <c r="AZ350">
        <v>0.50055555555555553</v>
      </c>
      <c r="BA350">
        <v>50</v>
      </c>
      <c r="BB350">
        <v>9.3827777777777772</v>
      </c>
      <c r="BC350">
        <v>8.64</v>
      </c>
      <c r="BD350">
        <v>50</v>
      </c>
      <c r="BO350" s="91"/>
      <c r="BS350"/>
    </row>
    <row r="351" spans="1:71" x14ac:dyDescent="0.25">
      <c r="A351" t="s">
        <v>239</v>
      </c>
      <c r="B351" t="s">
        <v>128</v>
      </c>
      <c r="C351">
        <v>45739</v>
      </c>
      <c r="D351">
        <v>8.7342222222222219</v>
      </c>
      <c r="E351">
        <v>0</v>
      </c>
      <c r="F351">
        <v>4.6180555555555558E-3</v>
      </c>
      <c r="G351">
        <v>0</v>
      </c>
      <c r="H351">
        <v>50</v>
      </c>
      <c r="I351" t="s">
        <v>142</v>
      </c>
      <c r="J351" s="73">
        <v>0.60274305555555552</v>
      </c>
      <c r="K351" s="73">
        <v>0.99468749999999995</v>
      </c>
      <c r="L351">
        <v>8.24</v>
      </c>
      <c r="M351" t="s">
        <v>983</v>
      </c>
      <c r="N351" t="s">
        <v>11449</v>
      </c>
      <c r="O351" t="s">
        <v>984</v>
      </c>
      <c r="P351" t="s">
        <v>1243</v>
      </c>
      <c r="Q351" t="s">
        <v>11325</v>
      </c>
      <c r="R351">
        <v>45739.604166666664</v>
      </c>
      <c r="S351">
        <v>45739.602743055555</v>
      </c>
      <c r="T351">
        <v>45739.999305555553</v>
      </c>
      <c r="U351">
        <v>45740.000752314816</v>
      </c>
      <c r="V351" t="s">
        <v>984</v>
      </c>
      <c r="W351" t="s">
        <v>986</v>
      </c>
      <c r="X351">
        <v>9.5500000000000007</v>
      </c>
      <c r="Y351">
        <v>9.48</v>
      </c>
      <c r="Z351">
        <v>163.47999999999999</v>
      </c>
      <c r="AA351">
        <v>147.91999999999999</v>
      </c>
      <c r="AB351">
        <v>98.45</v>
      </c>
      <c r="AC351">
        <v>7.16</v>
      </c>
      <c r="AD351">
        <v>10.33</v>
      </c>
      <c r="AE351" t="s">
        <v>984</v>
      </c>
      <c r="AF351">
        <v>0.50027777777777782</v>
      </c>
      <c r="AG351">
        <v>1</v>
      </c>
      <c r="AH351">
        <v>0.5</v>
      </c>
      <c r="AI351">
        <v>3.66</v>
      </c>
      <c r="AJ351" t="s">
        <v>11450</v>
      </c>
      <c r="AK351" t="s">
        <v>1008</v>
      </c>
      <c r="AL351" t="s">
        <v>1008</v>
      </c>
      <c r="AM351" t="s">
        <v>988</v>
      </c>
      <c r="AN351" t="s">
        <v>1173</v>
      </c>
      <c r="AO351">
        <v>0</v>
      </c>
      <c r="AP351">
        <v>0</v>
      </c>
      <c r="AQ351" t="s">
        <v>990</v>
      </c>
      <c r="AR351">
        <v>25</v>
      </c>
      <c r="AS351">
        <v>24</v>
      </c>
      <c r="AT351">
        <v>0</v>
      </c>
      <c r="AU351">
        <v>0</v>
      </c>
      <c r="AV351">
        <v>1</v>
      </c>
      <c r="AW351">
        <v>0</v>
      </c>
      <c r="AX351">
        <v>0</v>
      </c>
      <c r="AY351" t="s">
        <v>1078</v>
      </c>
      <c r="AZ351">
        <v>0.67244444444444451</v>
      </c>
      <c r="BA351">
        <v>50</v>
      </c>
      <c r="BB351">
        <v>9.4066666666666663</v>
      </c>
      <c r="BC351">
        <v>8.24</v>
      </c>
      <c r="BD351">
        <v>50</v>
      </c>
      <c r="BO351" s="91"/>
      <c r="BS351"/>
    </row>
    <row r="352" spans="1:71" x14ac:dyDescent="0.25">
      <c r="A352" t="s">
        <v>237</v>
      </c>
      <c r="B352" t="s">
        <v>128</v>
      </c>
      <c r="C352">
        <v>45738</v>
      </c>
      <c r="D352">
        <v>8.9133333333333322</v>
      </c>
      <c r="E352">
        <v>4.0162037037037041E-3</v>
      </c>
      <c r="F352">
        <v>0</v>
      </c>
      <c r="G352">
        <v>50</v>
      </c>
      <c r="H352">
        <v>0</v>
      </c>
      <c r="I352" t="s">
        <v>142</v>
      </c>
      <c r="J352" s="73">
        <v>0.21234953703703704</v>
      </c>
      <c r="K352" s="73">
        <v>0.60526620370370365</v>
      </c>
      <c r="L352">
        <v>8.09</v>
      </c>
      <c r="M352" t="s">
        <v>983</v>
      </c>
      <c r="N352" t="s">
        <v>11451</v>
      </c>
      <c r="O352" t="s">
        <v>984</v>
      </c>
      <c r="P352" t="s">
        <v>1233</v>
      </c>
      <c r="Q352" t="s">
        <v>11370</v>
      </c>
      <c r="R352">
        <v>45738.208333333336</v>
      </c>
      <c r="S352">
        <v>45738.208483796298</v>
      </c>
      <c r="T352">
        <v>45738.604166666664</v>
      </c>
      <c r="U352">
        <v>45738.605509259258</v>
      </c>
      <c r="V352" t="s">
        <v>984</v>
      </c>
      <c r="W352" t="s">
        <v>986</v>
      </c>
      <c r="X352">
        <v>9.5299999999999994</v>
      </c>
      <c r="Y352">
        <v>9.5</v>
      </c>
      <c r="Z352">
        <v>217.27</v>
      </c>
      <c r="AA352">
        <v>199.73</v>
      </c>
      <c r="AB352">
        <v>100.58</v>
      </c>
      <c r="AC352">
        <v>6.4</v>
      </c>
      <c r="AD352">
        <v>0</v>
      </c>
      <c r="AE352" t="s">
        <v>984</v>
      </c>
      <c r="AF352">
        <v>0.51666666666666672</v>
      </c>
      <c r="AG352">
        <v>1</v>
      </c>
      <c r="AH352">
        <v>0.5</v>
      </c>
      <c r="AI352">
        <v>0.98</v>
      </c>
      <c r="AJ352" t="s">
        <v>11452</v>
      </c>
      <c r="AK352" t="s">
        <v>1033</v>
      </c>
      <c r="AL352" t="s">
        <v>1033</v>
      </c>
      <c r="AM352" t="s">
        <v>988</v>
      </c>
      <c r="AN352" t="s">
        <v>1178</v>
      </c>
      <c r="AO352">
        <v>0</v>
      </c>
      <c r="AP352">
        <v>0</v>
      </c>
      <c r="AQ352" t="s">
        <v>990</v>
      </c>
      <c r="AR352">
        <v>16</v>
      </c>
      <c r="AS352">
        <v>15</v>
      </c>
      <c r="AT352">
        <v>0</v>
      </c>
      <c r="AU352">
        <v>0</v>
      </c>
      <c r="AV352">
        <v>1</v>
      </c>
      <c r="AW352">
        <v>0</v>
      </c>
      <c r="AX352">
        <v>0</v>
      </c>
      <c r="AY352" t="s">
        <v>1079</v>
      </c>
      <c r="AZ352">
        <v>0.51666666666666672</v>
      </c>
      <c r="BA352">
        <v>50</v>
      </c>
      <c r="BB352">
        <v>9.43</v>
      </c>
      <c r="BC352">
        <v>8.09</v>
      </c>
      <c r="BD352">
        <v>50</v>
      </c>
      <c r="BO352" s="91"/>
      <c r="BS352"/>
    </row>
    <row r="353" spans="1:71" x14ac:dyDescent="0.25">
      <c r="A353" t="s">
        <v>263</v>
      </c>
      <c r="B353" t="s">
        <v>128</v>
      </c>
      <c r="C353">
        <v>45737</v>
      </c>
      <c r="D353">
        <v>7.5538888888888884</v>
      </c>
      <c r="E353">
        <v>0</v>
      </c>
      <c r="F353">
        <v>0</v>
      </c>
      <c r="G353">
        <v>0</v>
      </c>
      <c r="H353">
        <v>0</v>
      </c>
      <c r="I353" t="s">
        <v>153</v>
      </c>
      <c r="J353" s="73">
        <v>0.20778935185185185</v>
      </c>
      <c r="K353" s="73">
        <v>0.52253472222222219</v>
      </c>
      <c r="L353">
        <v>6.94</v>
      </c>
      <c r="M353" t="s">
        <v>983</v>
      </c>
      <c r="N353" t="s">
        <v>11453</v>
      </c>
      <c r="O353" t="s">
        <v>984</v>
      </c>
      <c r="P353" t="s">
        <v>1250</v>
      </c>
      <c r="Q353" t="s">
        <v>11235</v>
      </c>
      <c r="R353">
        <v>45737.208333333336</v>
      </c>
      <c r="S353">
        <v>45737.207789351851</v>
      </c>
      <c r="T353">
        <v>45737.520833333336</v>
      </c>
      <c r="U353">
        <v>45737.522604166668</v>
      </c>
      <c r="V353" t="s">
        <v>984</v>
      </c>
      <c r="W353" t="s">
        <v>986</v>
      </c>
      <c r="X353">
        <v>7.56</v>
      </c>
      <c r="Y353">
        <v>7.5</v>
      </c>
      <c r="Z353">
        <v>263.88</v>
      </c>
      <c r="AA353">
        <v>245.85</v>
      </c>
      <c r="AB353">
        <v>139</v>
      </c>
      <c r="AC353">
        <v>4.26</v>
      </c>
      <c r="AD353">
        <v>0</v>
      </c>
      <c r="AE353" t="s">
        <v>984</v>
      </c>
      <c r="AF353">
        <v>0</v>
      </c>
      <c r="AG353">
        <v>0</v>
      </c>
      <c r="AH353">
        <v>0</v>
      </c>
      <c r="AI353">
        <v>0</v>
      </c>
      <c r="AJ353" t="s">
        <v>984</v>
      </c>
      <c r="AK353" t="s">
        <v>1303</v>
      </c>
      <c r="AL353" t="s">
        <v>1303</v>
      </c>
      <c r="AM353" t="s">
        <v>988</v>
      </c>
      <c r="AN353" t="s">
        <v>1186</v>
      </c>
      <c r="AO353">
        <v>0</v>
      </c>
      <c r="AP353">
        <v>0</v>
      </c>
      <c r="AQ353" t="s">
        <v>990</v>
      </c>
      <c r="AR353">
        <v>20</v>
      </c>
      <c r="AS353">
        <v>19</v>
      </c>
      <c r="AT353">
        <v>0</v>
      </c>
      <c r="AU353">
        <v>0</v>
      </c>
      <c r="AV353">
        <v>1</v>
      </c>
      <c r="AW353">
        <v>0</v>
      </c>
      <c r="AX353">
        <v>0</v>
      </c>
      <c r="AY353" t="s">
        <v>1086</v>
      </c>
      <c r="AZ353">
        <v>0</v>
      </c>
      <c r="BA353">
        <v>50</v>
      </c>
      <c r="BB353">
        <v>7.5538888888888884</v>
      </c>
      <c r="BC353">
        <v>6.94</v>
      </c>
      <c r="BD353">
        <v>0</v>
      </c>
      <c r="BO353" s="91"/>
      <c r="BS353"/>
    </row>
    <row r="354" spans="1:71" x14ac:dyDescent="0.25">
      <c r="A354" t="s">
        <v>263</v>
      </c>
      <c r="B354" t="s">
        <v>128</v>
      </c>
      <c r="C354">
        <v>45739</v>
      </c>
      <c r="D354">
        <v>9.0349999999999984</v>
      </c>
      <c r="E354">
        <v>0</v>
      </c>
      <c r="F354">
        <v>0</v>
      </c>
      <c r="G354">
        <v>0</v>
      </c>
      <c r="H354">
        <v>0</v>
      </c>
      <c r="I354" t="s">
        <v>153</v>
      </c>
      <c r="J354" s="73">
        <v>0.20769675925925926</v>
      </c>
      <c r="K354" s="73">
        <v>0.60563657407407412</v>
      </c>
      <c r="L354">
        <v>7.89</v>
      </c>
      <c r="M354" t="s">
        <v>983</v>
      </c>
      <c r="N354" t="s">
        <v>11454</v>
      </c>
      <c r="O354" t="s">
        <v>984</v>
      </c>
      <c r="P354" t="s">
        <v>1248</v>
      </c>
      <c r="Q354" t="s">
        <v>11341</v>
      </c>
      <c r="R354">
        <v>45739.208333333336</v>
      </c>
      <c r="S354">
        <v>45739.207696759258</v>
      </c>
      <c r="T354">
        <v>45739.604166666664</v>
      </c>
      <c r="U354">
        <v>45739.605636574073</v>
      </c>
      <c r="V354" t="s">
        <v>984</v>
      </c>
      <c r="W354" t="s">
        <v>986</v>
      </c>
      <c r="X354">
        <v>9.5500000000000007</v>
      </c>
      <c r="Y354">
        <v>9.5</v>
      </c>
      <c r="Z354">
        <v>152.53</v>
      </c>
      <c r="AA354">
        <v>146.80000000000001</v>
      </c>
      <c r="AB354">
        <v>84.92</v>
      </c>
      <c r="AC354">
        <v>6.96</v>
      </c>
      <c r="AD354">
        <v>0</v>
      </c>
      <c r="AE354" t="s">
        <v>984</v>
      </c>
      <c r="AF354">
        <v>0.51555555555555554</v>
      </c>
      <c r="AG354">
        <v>1</v>
      </c>
      <c r="AH354">
        <v>0.5</v>
      </c>
      <c r="AI354">
        <v>0.02</v>
      </c>
      <c r="AJ354" t="s">
        <v>11455</v>
      </c>
      <c r="AK354" t="s">
        <v>1126</v>
      </c>
      <c r="AL354" t="s">
        <v>1126</v>
      </c>
      <c r="AM354" t="s">
        <v>988</v>
      </c>
      <c r="AN354" t="s">
        <v>1186</v>
      </c>
      <c r="AO354">
        <v>0</v>
      </c>
      <c r="AP354">
        <v>0</v>
      </c>
      <c r="AQ354" t="s">
        <v>990</v>
      </c>
      <c r="AR354">
        <v>23</v>
      </c>
      <c r="AS354">
        <v>23</v>
      </c>
      <c r="AT354">
        <v>0</v>
      </c>
      <c r="AU354">
        <v>0</v>
      </c>
      <c r="AV354">
        <v>0</v>
      </c>
      <c r="AW354">
        <v>0</v>
      </c>
      <c r="AX354">
        <v>0</v>
      </c>
      <c r="AY354" t="s">
        <v>1086</v>
      </c>
      <c r="AZ354">
        <v>0.51555555555555554</v>
      </c>
      <c r="BA354">
        <v>50</v>
      </c>
      <c r="BB354">
        <v>9.5505555555555546</v>
      </c>
      <c r="BC354">
        <v>7.89</v>
      </c>
      <c r="BD354">
        <v>0</v>
      </c>
      <c r="BO354" s="91"/>
      <c r="BS354"/>
    </row>
    <row r="355" spans="1:71" x14ac:dyDescent="0.25">
      <c r="A355" t="s">
        <v>1264</v>
      </c>
      <c r="B355" t="s">
        <v>128</v>
      </c>
      <c r="C355">
        <v>45735</v>
      </c>
      <c r="D355">
        <v>7.5205555555555552</v>
      </c>
      <c r="E355">
        <v>1.2847222222222223E-3</v>
      </c>
      <c r="F355">
        <v>0</v>
      </c>
      <c r="G355">
        <v>50</v>
      </c>
      <c r="H355">
        <v>0</v>
      </c>
      <c r="I355" t="s">
        <v>153</v>
      </c>
      <c r="J355" s="73">
        <v>0.20961805555555554</v>
      </c>
      <c r="K355" s="73">
        <v>0.522974537037037</v>
      </c>
      <c r="L355">
        <v>6.74</v>
      </c>
      <c r="M355" t="s">
        <v>983</v>
      </c>
      <c r="N355" t="s">
        <v>11456</v>
      </c>
      <c r="O355" t="s">
        <v>984</v>
      </c>
      <c r="P355" t="s">
        <v>1265</v>
      </c>
      <c r="Q355" t="s">
        <v>11314</v>
      </c>
      <c r="R355">
        <v>45735.208333333336</v>
      </c>
      <c r="S355">
        <v>45735.20826388889</v>
      </c>
      <c r="T355">
        <v>45735.520833333336</v>
      </c>
      <c r="U355">
        <v>45735.522974537038</v>
      </c>
      <c r="V355" t="s">
        <v>984</v>
      </c>
      <c r="W355" t="s">
        <v>986</v>
      </c>
      <c r="X355">
        <v>7.55</v>
      </c>
      <c r="Y355">
        <v>7.5</v>
      </c>
      <c r="Z355">
        <v>99.29</v>
      </c>
      <c r="AA355">
        <v>82.08</v>
      </c>
      <c r="AB355">
        <v>56.97</v>
      </c>
      <c r="AC355">
        <v>4.5999999999999996</v>
      </c>
      <c r="AD355">
        <v>0</v>
      </c>
      <c r="AE355" t="s">
        <v>984</v>
      </c>
      <c r="AF355">
        <v>0</v>
      </c>
      <c r="AG355">
        <v>0</v>
      </c>
      <c r="AH355">
        <v>0</v>
      </c>
      <c r="AI355">
        <v>0</v>
      </c>
      <c r="AJ355" t="s">
        <v>984</v>
      </c>
      <c r="AK355" t="s">
        <v>1188</v>
      </c>
      <c r="AL355" t="s">
        <v>1188</v>
      </c>
      <c r="AM355" t="s">
        <v>988</v>
      </c>
      <c r="AN355" t="s">
        <v>1186</v>
      </c>
      <c r="AO355">
        <v>0</v>
      </c>
      <c r="AP355">
        <v>0</v>
      </c>
      <c r="AQ355" t="s">
        <v>990</v>
      </c>
      <c r="AR355">
        <v>16</v>
      </c>
      <c r="AS355">
        <v>11</v>
      </c>
      <c r="AT355">
        <v>0</v>
      </c>
      <c r="AU355">
        <v>0</v>
      </c>
      <c r="AV355">
        <v>5</v>
      </c>
      <c r="AW355">
        <v>0</v>
      </c>
      <c r="AX355">
        <v>0</v>
      </c>
      <c r="AY355" t="s">
        <v>1266</v>
      </c>
      <c r="AZ355">
        <v>0</v>
      </c>
      <c r="BA355">
        <v>50</v>
      </c>
      <c r="BB355">
        <v>7.5205555555555552</v>
      </c>
      <c r="BC355">
        <v>6.74</v>
      </c>
      <c r="BD355">
        <v>50</v>
      </c>
      <c r="BO355" s="91"/>
      <c r="BS355"/>
    </row>
    <row r="356" spans="1:71" x14ac:dyDescent="0.25">
      <c r="A356" t="s">
        <v>1264</v>
      </c>
      <c r="B356" t="s">
        <v>128</v>
      </c>
      <c r="C356">
        <v>45736</v>
      </c>
      <c r="D356">
        <v>7.5997222222222218</v>
      </c>
      <c r="E356">
        <v>0</v>
      </c>
      <c r="F356">
        <v>0</v>
      </c>
      <c r="G356">
        <v>0</v>
      </c>
      <c r="H356">
        <v>0</v>
      </c>
      <c r="I356" t="s">
        <v>153</v>
      </c>
      <c r="J356" s="73">
        <v>0.20564814814814814</v>
      </c>
      <c r="K356" s="73">
        <v>0.52230324074074075</v>
      </c>
      <c r="L356">
        <v>6.87</v>
      </c>
      <c r="M356" t="s">
        <v>983</v>
      </c>
      <c r="N356" t="s">
        <v>11457</v>
      </c>
      <c r="O356" t="s">
        <v>984</v>
      </c>
      <c r="P356" t="s">
        <v>1265</v>
      </c>
      <c r="Q356" t="s">
        <v>11154</v>
      </c>
      <c r="R356">
        <v>45736.208333333336</v>
      </c>
      <c r="S356">
        <v>45736.20553240741</v>
      </c>
      <c r="T356">
        <v>45736.520833333336</v>
      </c>
      <c r="U356">
        <v>45736.52239583333</v>
      </c>
      <c r="V356" t="s">
        <v>984</v>
      </c>
      <c r="W356" t="s">
        <v>986</v>
      </c>
      <c r="X356">
        <v>7.6</v>
      </c>
      <c r="Y356">
        <v>7.5</v>
      </c>
      <c r="Z356">
        <v>111.99</v>
      </c>
      <c r="AA356">
        <v>104.62</v>
      </c>
      <c r="AB356">
        <v>54.54</v>
      </c>
      <c r="AC356">
        <v>4.5199999999999996</v>
      </c>
      <c r="AD356">
        <v>0</v>
      </c>
      <c r="AE356" t="s">
        <v>984</v>
      </c>
      <c r="AF356">
        <v>0</v>
      </c>
      <c r="AG356">
        <v>0</v>
      </c>
      <c r="AH356">
        <v>0</v>
      </c>
      <c r="AI356">
        <v>0</v>
      </c>
      <c r="AJ356" t="s">
        <v>984</v>
      </c>
      <c r="AK356" t="s">
        <v>1188</v>
      </c>
      <c r="AL356" t="s">
        <v>1188</v>
      </c>
      <c r="AM356" t="s">
        <v>988</v>
      </c>
      <c r="AN356" t="s">
        <v>1186</v>
      </c>
      <c r="AO356">
        <v>0</v>
      </c>
      <c r="AP356">
        <v>0</v>
      </c>
      <c r="AQ356" t="s">
        <v>990</v>
      </c>
      <c r="AR356">
        <v>17</v>
      </c>
      <c r="AS356">
        <v>10</v>
      </c>
      <c r="AT356">
        <v>0</v>
      </c>
      <c r="AU356">
        <v>0</v>
      </c>
      <c r="AV356">
        <v>7</v>
      </c>
      <c r="AW356">
        <v>0</v>
      </c>
      <c r="AX356">
        <v>0</v>
      </c>
      <c r="AY356" t="s">
        <v>1266</v>
      </c>
      <c r="AZ356">
        <v>0</v>
      </c>
      <c r="BA356">
        <v>50</v>
      </c>
      <c r="BB356">
        <v>7.5997222222222218</v>
      </c>
      <c r="BC356">
        <v>6.87</v>
      </c>
      <c r="BD356">
        <v>0</v>
      </c>
      <c r="BO356" s="91"/>
      <c r="BS356"/>
    </row>
    <row r="357" spans="1:71" x14ac:dyDescent="0.25">
      <c r="A357" t="s">
        <v>1264</v>
      </c>
      <c r="B357" t="s">
        <v>128</v>
      </c>
      <c r="C357">
        <v>45737</v>
      </c>
      <c r="D357">
        <v>9.0625</v>
      </c>
      <c r="E357">
        <v>0</v>
      </c>
      <c r="F357">
        <v>0</v>
      </c>
      <c r="G357">
        <v>0</v>
      </c>
      <c r="H357">
        <v>0</v>
      </c>
      <c r="I357" t="s">
        <v>153</v>
      </c>
      <c r="J357" s="73">
        <v>0.20582175925925925</v>
      </c>
      <c r="K357" s="73">
        <v>0.60478009259259258</v>
      </c>
      <c r="L357">
        <v>8.77</v>
      </c>
      <c r="M357" t="s">
        <v>983</v>
      </c>
      <c r="N357" t="s">
        <v>11458</v>
      </c>
      <c r="O357" t="s">
        <v>984</v>
      </c>
      <c r="P357" t="s">
        <v>1265</v>
      </c>
      <c r="Q357" t="s">
        <v>11167</v>
      </c>
      <c r="R357">
        <v>45737.208333333336</v>
      </c>
      <c r="S357">
        <v>45737.205821759257</v>
      </c>
      <c r="T357">
        <v>45737.604166666664</v>
      </c>
      <c r="U357">
        <v>45737.605624999997</v>
      </c>
      <c r="V357" t="s">
        <v>984</v>
      </c>
      <c r="W357" t="s">
        <v>986</v>
      </c>
      <c r="X357">
        <v>9.6</v>
      </c>
      <c r="Y357">
        <v>9.5</v>
      </c>
      <c r="Z357">
        <v>148.31</v>
      </c>
      <c r="AA357">
        <v>145.47999999999999</v>
      </c>
      <c r="AB357">
        <v>65.069999999999993</v>
      </c>
      <c r="AC357">
        <v>6.35</v>
      </c>
      <c r="AD357">
        <v>0</v>
      </c>
      <c r="AE357" t="s">
        <v>984</v>
      </c>
      <c r="AF357">
        <v>0.51249999999999996</v>
      </c>
      <c r="AG357">
        <v>1</v>
      </c>
      <c r="AH357">
        <v>0.5</v>
      </c>
      <c r="AI357">
        <v>1.23</v>
      </c>
      <c r="AJ357" t="s">
        <v>11459</v>
      </c>
      <c r="AK357" t="s">
        <v>1241</v>
      </c>
      <c r="AL357" t="s">
        <v>1241</v>
      </c>
      <c r="AM357" t="s">
        <v>988</v>
      </c>
      <c r="AN357" t="s">
        <v>1186</v>
      </c>
      <c r="AO357">
        <v>0</v>
      </c>
      <c r="AP357">
        <v>0</v>
      </c>
      <c r="AQ357" t="s">
        <v>990</v>
      </c>
      <c r="AR357">
        <v>19</v>
      </c>
      <c r="AS357">
        <v>14</v>
      </c>
      <c r="AT357">
        <v>0</v>
      </c>
      <c r="AU357">
        <v>0</v>
      </c>
      <c r="AV357">
        <v>5</v>
      </c>
      <c r="AW357">
        <v>0</v>
      </c>
      <c r="AX357">
        <v>0</v>
      </c>
      <c r="AY357" t="s">
        <v>1266</v>
      </c>
      <c r="AZ357">
        <v>0.51249999999999996</v>
      </c>
      <c r="BA357">
        <v>50</v>
      </c>
      <c r="BB357">
        <v>9.5749999999999993</v>
      </c>
      <c r="BC357">
        <v>8.77</v>
      </c>
      <c r="BD357">
        <v>0</v>
      </c>
      <c r="BO357" s="91"/>
      <c r="BS357"/>
    </row>
    <row r="358" spans="1:71" x14ac:dyDescent="0.25">
      <c r="A358" t="s">
        <v>1264</v>
      </c>
      <c r="B358" t="s">
        <v>128</v>
      </c>
      <c r="C358">
        <v>45738</v>
      </c>
      <c r="D358">
        <v>7.5816666666666661</v>
      </c>
      <c r="E358">
        <v>0</v>
      </c>
      <c r="F358">
        <v>0</v>
      </c>
      <c r="G358">
        <v>0</v>
      </c>
      <c r="H358">
        <v>0</v>
      </c>
      <c r="I358" t="s">
        <v>153</v>
      </c>
      <c r="J358" s="73">
        <v>0.20498842592592592</v>
      </c>
      <c r="K358" s="73">
        <v>0.52089120370370368</v>
      </c>
      <c r="L358">
        <v>6.73</v>
      </c>
      <c r="M358" t="s">
        <v>983</v>
      </c>
      <c r="N358" t="s">
        <v>11460</v>
      </c>
      <c r="O358" t="s">
        <v>984</v>
      </c>
      <c r="P358" t="s">
        <v>1265</v>
      </c>
      <c r="Q358" t="s">
        <v>11370</v>
      </c>
      <c r="R358">
        <v>45738.208333333336</v>
      </c>
      <c r="S358">
        <v>45738.204988425925</v>
      </c>
      <c r="T358">
        <v>45738.520833333336</v>
      </c>
      <c r="U358">
        <v>45738.522326388891</v>
      </c>
      <c r="V358" t="s">
        <v>984</v>
      </c>
      <c r="W358" t="s">
        <v>986</v>
      </c>
      <c r="X358">
        <v>7.62</v>
      </c>
      <c r="Y358">
        <v>7.5</v>
      </c>
      <c r="Z358">
        <v>98.65</v>
      </c>
      <c r="AA358">
        <v>96.61</v>
      </c>
      <c r="AB358">
        <v>42.2</v>
      </c>
      <c r="AC358">
        <v>4.8</v>
      </c>
      <c r="AD358">
        <v>0</v>
      </c>
      <c r="AE358" t="s">
        <v>984</v>
      </c>
      <c r="AF358">
        <v>0</v>
      </c>
      <c r="AG358">
        <v>0</v>
      </c>
      <c r="AH358">
        <v>0</v>
      </c>
      <c r="AI358">
        <v>0</v>
      </c>
      <c r="AJ358" t="s">
        <v>984</v>
      </c>
      <c r="AK358" t="s">
        <v>1241</v>
      </c>
      <c r="AL358" t="s">
        <v>1241</v>
      </c>
      <c r="AM358" t="s">
        <v>988</v>
      </c>
      <c r="AN358" t="s">
        <v>1180</v>
      </c>
      <c r="AO358">
        <v>0</v>
      </c>
      <c r="AP358">
        <v>0</v>
      </c>
      <c r="AQ358" t="s">
        <v>990</v>
      </c>
      <c r="AR358">
        <v>18</v>
      </c>
      <c r="AS358">
        <v>18</v>
      </c>
      <c r="AT358">
        <v>0</v>
      </c>
      <c r="AU358">
        <v>0</v>
      </c>
      <c r="AV358">
        <v>0</v>
      </c>
      <c r="AW358">
        <v>0</v>
      </c>
      <c r="AX358">
        <v>0</v>
      </c>
      <c r="AY358" t="s">
        <v>1266</v>
      </c>
      <c r="AZ358">
        <v>0</v>
      </c>
      <c r="BA358">
        <v>50</v>
      </c>
      <c r="BB358">
        <v>7.5816666666666661</v>
      </c>
      <c r="BC358">
        <v>6.73</v>
      </c>
      <c r="BD358">
        <v>0</v>
      </c>
      <c r="BO358" s="91"/>
      <c r="BS358"/>
    </row>
    <row r="359" spans="1:71" x14ac:dyDescent="0.25">
      <c r="A359" t="s">
        <v>1264</v>
      </c>
      <c r="B359" t="s">
        <v>128</v>
      </c>
      <c r="C359">
        <v>45739</v>
      </c>
      <c r="D359">
        <v>9.0747222222222224</v>
      </c>
      <c r="E359">
        <v>0</v>
      </c>
      <c r="F359">
        <v>0</v>
      </c>
      <c r="G359">
        <v>0</v>
      </c>
      <c r="H359">
        <v>0</v>
      </c>
      <c r="I359" t="s">
        <v>153</v>
      </c>
      <c r="J359" s="73">
        <v>0.2050925925925926</v>
      </c>
      <c r="K359" s="73">
        <v>0.60469907407407408</v>
      </c>
      <c r="L359">
        <v>7.82</v>
      </c>
      <c r="M359" t="s">
        <v>983</v>
      </c>
      <c r="N359" t="s">
        <v>11461</v>
      </c>
      <c r="O359" t="s">
        <v>984</v>
      </c>
      <c r="P359" t="s">
        <v>1265</v>
      </c>
      <c r="Q359" t="s">
        <v>11341</v>
      </c>
      <c r="R359">
        <v>45739.208333333336</v>
      </c>
      <c r="S359">
        <v>45739.205092592594</v>
      </c>
      <c r="T359">
        <v>45739.604166666664</v>
      </c>
      <c r="U359">
        <v>45739.605636574073</v>
      </c>
      <c r="V359" t="s">
        <v>984</v>
      </c>
      <c r="W359" t="s">
        <v>986</v>
      </c>
      <c r="X359">
        <v>9.61</v>
      </c>
      <c r="Y359">
        <v>9.5</v>
      </c>
      <c r="Z359">
        <v>113.84</v>
      </c>
      <c r="AA359">
        <v>105.97</v>
      </c>
      <c r="AB359">
        <v>58.52</v>
      </c>
      <c r="AC359">
        <v>7.5</v>
      </c>
      <c r="AD359">
        <v>0</v>
      </c>
      <c r="AE359" t="s">
        <v>984</v>
      </c>
      <c r="AF359">
        <v>0.51583333333333337</v>
      </c>
      <c r="AG359">
        <v>1</v>
      </c>
      <c r="AH359">
        <v>0.5</v>
      </c>
      <c r="AI359">
        <v>4.1399999999999997</v>
      </c>
      <c r="AJ359" t="s">
        <v>11462</v>
      </c>
      <c r="AK359" t="s">
        <v>1303</v>
      </c>
      <c r="AL359" t="s">
        <v>1303</v>
      </c>
      <c r="AM359" t="s">
        <v>988</v>
      </c>
      <c r="AN359" t="s">
        <v>1186</v>
      </c>
      <c r="AO359">
        <v>0</v>
      </c>
      <c r="AP359">
        <v>0</v>
      </c>
      <c r="AQ359" t="s">
        <v>990</v>
      </c>
      <c r="AR359">
        <v>18</v>
      </c>
      <c r="AS359">
        <v>17</v>
      </c>
      <c r="AT359">
        <v>0</v>
      </c>
      <c r="AU359">
        <v>0</v>
      </c>
      <c r="AV359">
        <v>1</v>
      </c>
      <c r="AW359">
        <v>0</v>
      </c>
      <c r="AX359">
        <v>0</v>
      </c>
      <c r="AY359" t="s">
        <v>1266</v>
      </c>
      <c r="AZ359">
        <v>0.51583333333333337</v>
      </c>
      <c r="BA359">
        <v>50</v>
      </c>
      <c r="BB359">
        <v>9.5905555555555555</v>
      </c>
      <c r="BC359">
        <v>7.82</v>
      </c>
      <c r="BD359">
        <v>0</v>
      </c>
      <c r="BO359" s="91"/>
      <c r="BS359"/>
    </row>
    <row r="360" spans="1:71" x14ac:dyDescent="0.25">
      <c r="A360" t="s">
        <v>324</v>
      </c>
      <c r="B360" t="s">
        <v>128</v>
      </c>
      <c r="C360">
        <v>45734</v>
      </c>
      <c r="D360">
        <v>8.9924999999999997</v>
      </c>
      <c r="E360">
        <v>0</v>
      </c>
      <c r="F360">
        <v>2.9050925925925928E-3</v>
      </c>
      <c r="G360">
        <v>0</v>
      </c>
      <c r="H360">
        <v>50</v>
      </c>
      <c r="I360" t="s">
        <v>197</v>
      </c>
      <c r="J360" s="73">
        <v>0.60085648148148152</v>
      </c>
      <c r="K360" s="73">
        <v>0.99640046296296292</v>
      </c>
      <c r="L360">
        <v>8</v>
      </c>
      <c r="M360" t="s">
        <v>983</v>
      </c>
      <c r="N360" t="s">
        <v>11463</v>
      </c>
      <c r="O360" t="s">
        <v>984</v>
      </c>
      <c r="P360" t="s">
        <v>1125</v>
      </c>
      <c r="Q360" t="s">
        <v>11206</v>
      </c>
      <c r="R360">
        <v>45734.604166666664</v>
      </c>
      <c r="S360">
        <v>45734.600856481484</v>
      </c>
      <c r="T360">
        <v>45734.999305555553</v>
      </c>
      <c r="U360">
        <v>45735.000740740739</v>
      </c>
      <c r="V360" t="s">
        <v>984</v>
      </c>
      <c r="W360" t="s">
        <v>986</v>
      </c>
      <c r="X360">
        <v>9.6</v>
      </c>
      <c r="Y360">
        <v>9.48</v>
      </c>
      <c r="Z360">
        <v>128.13</v>
      </c>
      <c r="AA360">
        <v>118.44</v>
      </c>
      <c r="AB360">
        <v>42.29</v>
      </c>
      <c r="AC360">
        <v>4.5999999999999996</v>
      </c>
      <c r="AD360">
        <v>0</v>
      </c>
      <c r="AE360" t="s">
        <v>984</v>
      </c>
      <c r="AF360">
        <v>0.50055555555555553</v>
      </c>
      <c r="AG360">
        <v>1</v>
      </c>
      <c r="AH360">
        <v>0.5</v>
      </c>
      <c r="AI360">
        <v>1.52</v>
      </c>
      <c r="AJ360" t="s">
        <v>11464</v>
      </c>
      <c r="AK360" t="s">
        <v>1059</v>
      </c>
      <c r="AL360" t="s">
        <v>1059</v>
      </c>
      <c r="AM360" t="s">
        <v>988</v>
      </c>
      <c r="AN360" t="s">
        <v>1183</v>
      </c>
      <c r="AO360">
        <v>0</v>
      </c>
      <c r="AP360">
        <v>0</v>
      </c>
      <c r="AQ360" t="s">
        <v>990</v>
      </c>
      <c r="AR360">
        <v>33</v>
      </c>
      <c r="AS360">
        <v>24</v>
      </c>
      <c r="AT360">
        <v>0</v>
      </c>
      <c r="AU360">
        <v>0</v>
      </c>
      <c r="AV360">
        <v>9</v>
      </c>
      <c r="AW360">
        <v>0</v>
      </c>
      <c r="AX360">
        <v>0</v>
      </c>
      <c r="AY360" t="s">
        <v>1092</v>
      </c>
      <c r="AZ360">
        <v>0.50055555555555553</v>
      </c>
      <c r="BA360">
        <v>50</v>
      </c>
      <c r="BB360">
        <v>9.4930555555555554</v>
      </c>
      <c r="BC360">
        <v>8</v>
      </c>
      <c r="BD360">
        <v>50</v>
      </c>
      <c r="BO360" s="91"/>
      <c r="BS360"/>
    </row>
    <row r="361" spans="1:71" x14ac:dyDescent="0.25">
      <c r="A361" t="s">
        <v>324</v>
      </c>
      <c r="B361" t="s">
        <v>128</v>
      </c>
      <c r="C361">
        <v>45735</v>
      </c>
      <c r="D361">
        <v>8.6597222222222214</v>
      </c>
      <c r="E361">
        <v>1.0995370370370371E-2</v>
      </c>
      <c r="F361">
        <v>1.7939814814814815E-3</v>
      </c>
      <c r="G361">
        <v>50</v>
      </c>
      <c r="H361">
        <v>50</v>
      </c>
      <c r="I361" t="s">
        <v>197</v>
      </c>
      <c r="J361" s="73">
        <v>0.61516203703703709</v>
      </c>
      <c r="K361" s="73">
        <v>0.99751157407407409</v>
      </c>
      <c r="L361">
        <v>8.52</v>
      </c>
      <c r="M361" t="s">
        <v>983</v>
      </c>
      <c r="N361" t="s">
        <v>11465</v>
      </c>
      <c r="O361" t="s">
        <v>984</v>
      </c>
      <c r="P361" t="s">
        <v>992</v>
      </c>
      <c r="Q361" t="s">
        <v>11466</v>
      </c>
      <c r="R361">
        <v>45735.604166666664</v>
      </c>
      <c r="S361">
        <v>45735.601087962961</v>
      </c>
      <c r="T361">
        <v>45735.999305555553</v>
      </c>
      <c r="U361">
        <v>45736.000763888886</v>
      </c>
      <c r="V361" t="s">
        <v>984</v>
      </c>
      <c r="W361" t="s">
        <v>986</v>
      </c>
      <c r="X361">
        <v>9.59</v>
      </c>
      <c r="Y361">
        <v>9.48</v>
      </c>
      <c r="Z361">
        <v>144.72999999999999</v>
      </c>
      <c r="AA361">
        <v>136.15</v>
      </c>
      <c r="AB361">
        <v>70.83</v>
      </c>
      <c r="AC361">
        <v>6.1</v>
      </c>
      <c r="AD361">
        <v>0</v>
      </c>
      <c r="AE361" t="s">
        <v>984</v>
      </c>
      <c r="AF361">
        <v>0.51666666666666672</v>
      </c>
      <c r="AG361">
        <v>1</v>
      </c>
      <c r="AH361">
        <v>0.5</v>
      </c>
      <c r="AI361">
        <v>1.9</v>
      </c>
      <c r="AJ361" t="s">
        <v>11467</v>
      </c>
      <c r="AK361" t="s">
        <v>1182</v>
      </c>
      <c r="AL361" t="s">
        <v>1182</v>
      </c>
      <c r="AM361" t="s">
        <v>988</v>
      </c>
      <c r="AN361" t="s">
        <v>1180</v>
      </c>
      <c r="AO361">
        <v>0</v>
      </c>
      <c r="AP361">
        <v>0</v>
      </c>
      <c r="AQ361" t="s">
        <v>990</v>
      </c>
      <c r="AR361">
        <v>29</v>
      </c>
      <c r="AS361">
        <v>27</v>
      </c>
      <c r="AT361">
        <v>0</v>
      </c>
      <c r="AU361">
        <v>0</v>
      </c>
      <c r="AV361">
        <v>2</v>
      </c>
      <c r="AW361">
        <v>0</v>
      </c>
      <c r="AX361">
        <v>0</v>
      </c>
      <c r="AY361" t="s">
        <v>1092</v>
      </c>
      <c r="AZ361">
        <v>0.51666666666666672</v>
      </c>
      <c r="BA361">
        <v>50</v>
      </c>
      <c r="BB361">
        <v>9.1763888888888889</v>
      </c>
      <c r="BC361">
        <v>8.52</v>
      </c>
      <c r="BD361">
        <v>100</v>
      </c>
      <c r="BO361" s="91"/>
      <c r="BS361"/>
    </row>
    <row r="362" spans="1:71" x14ac:dyDescent="0.25">
      <c r="A362" t="s">
        <v>324</v>
      </c>
      <c r="B362" t="s">
        <v>128</v>
      </c>
      <c r="C362">
        <v>45736</v>
      </c>
      <c r="D362">
        <v>8.8786111111111108</v>
      </c>
      <c r="E362">
        <v>5.5439814814814813E-3</v>
      </c>
      <c r="F362">
        <v>0</v>
      </c>
      <c r="G362">
        <v>50</v>
      </c>
      <c r="H362">
        <v>0</v>
      </c>
      <c r="I362" t="s">
        <v>197</v>
      </c>
      <c r="J362" s="73">
        <v>0.60971064814814813</v>
      </c>
      <c r="K362" s="73">
        <v>4.861111111111111E-4</v>
      </c>
      <c r="L362">
        <v>8.4700000000000006</v>
      </c>
      <c r="M362" t="s">
        <v>983</v>
      </c>
      <c r="N362" t="s">
        <v>11468</v>
      </c>
      <c r="O362" t="s">
        <v>984</v>
      </c>
      <c r="P362" t="s">
        <v>1198</v>
      </c>
      <c r="Q362" t="s">
        <v>11382</v>
      </c>
      <c r="R362">
        <v>45736.604166666664</v>
      </c>
      <c r="S362">
        <v>45736.606990740744</v>
      </c>
      <c r="T362">
        <v>45736.999305555553</v>
      </c>
      <c r="U362">
        <v>45737.000763888886</v>
      </c>
      <c r="V362" t="s">
        <v>984</v>
      </c>
      <c r="W362" t="s">
        <v>986</v>
      </c>
      <c r="X362">
        <v>9.4499999999999993</v>
      </c>
      <c r="Y362">
        <v>9.48</v>
      </c>
      <c r="Z362">
        <v>138.06</v>
      </c>
      <c r="AA362">
        <v>135.72</v>
      </c>
      <c r="AB362">
        <v>81.430000000000007</v>
      </c>
      <c r="AC362">
        <v>6.98</v>
      </c>
      <c r="AD362">
        <v>0</v>
      </c>
      <c r="AE362" t="s">
        <v>984</v>
      </c>
      <c r="AF362">
        <v>0.5</v>
      </c>
      <c r="AG362">
        <v>1</v>
      </c>
      <c r="AH362">
        <v>0.5</v>
      </c>
      <c r="AI362">
        <v>1.71</v>
      </c>
      <c r="AJ362" t="s">
        <v>11469</v>
      </c>
      <c r="AK362" t="s">
        <v>1066</v>
      </c>
      <c r="AL362" t="s">
        <v>1066</v>
      </c>
      <c r="AM362" t="s">
        <v>988</v>
      </c>
      <c r="AN362" t="s">
        <v>1199</v>
      </c>
      <c r="AO362">
        <v>0</v>
      </c>
      <c r="AP362">
        <v>0</v>
      </c>
      <c r="AQ362" t="s">
        <v>990</v>
      </c>
      <c r="AR362">
        <v>21</v>
      </c>
      <c r="AS362">
        <v>20</v>
      </c>
      <c r="AT362">
        <v>0</v>
      </c>
      <c r="AU362">
        <v>0</v>
      </c>
      <c r="AV362">
        <v>1</v>
      </c>
      <c r="AW362">
        <v>0</v>
      </c>
      <c r="AX362">
        <v>0</v>
      </c>
      <c r="AY362" t="s">
        <v>1092</v>
      </c>
      <c r="AZ362">
        <v>0.5</v>
      </c>
      <c r="BA362">
        <v>50</v>
      </c>
      <c r="BB362">
        <v>9.3786111111111108</v>
      </c>
      <c r="BC362">
        <v>8.4700000000000006</v>
      </c>
      <c r="BD362">
        <v>50</v>
      </c>
      <c r="BO362" s="91"/>
      <c r="BS362"/>
    </row>
    <row r="363" spans="1:71" x14ac:dyDescent="0.25">
      <c r="A363" t="s">
        <v>324</v>
      </c>
      <c r="B363" t="s">
        <v>128</v>
      </c>
      <c r="C363">
        <v>45737</v>
      </c>
      <c r="D363">
        <v>8.9977777777777774</v>
      </c>
      <c r="E363">
        <v>0</v>
      </c>
      <c r="F363">
        <v>2.662037037037037E-3</v>
      </c>
      <c r="G363">
        <v>0</v>
      </c>
      <c r="H363">
        <v>50</v>
      </c>
      <c r="I363" t="s">
        <v>197</v>
      </c>
      <c r="J363" s="73">
        <v>0.60090277777777779</v>
      </c>
      <c r="K363" s="73">
        <v>0.99664351851851851</v>
      </c>
      <c r="L363">
        <v>8.42</v>
      </c>
      <c r="M363" t="s">
        <v>983</v>
      </c>
      <c r="N363" t="s">
        <v>11470</v>
      </c>
      <c r="O363" t="s">
        <v>984</v>
      </c>
      <c r="P363" t="s">
        <v>992</v>
      </c>
      <c r="Q363" t="s">
        <v>11167</v>
      </c>
      <c r="R363">
        <v>45737.604166666664</v>
      </c>
      <c r="S363">
        <v>45737.600902777776</v>
      </c>
      <c r="T363">
        <v>45737.999305555553</v>
      </c>
      <c r="U363">
        <v>45738.000798611109</v>
      </c>
      <c r="V363" t="s">
        <v>984</v>
      </c>
      <c r="W363" t="s">
        <v>986</v>
      </c>
      <c r="X363">
        <v>9.6</v>
      </c>
      <c r="Y363">
        <v>9.48</v>
      </c>
      <c r="Z363">
        <v>153.55000000000001</v>
      </c>
      <c r="AA363">
        <v>138.79</v>
      </c>
      <c r="AB363">
        <v>74.260000000000005</v>
      </c>
      <c r="AC363">
        <v>5.97</v>
      </c>
      <c r="AD363">
        <v>0</v>
      </c>
      <c r="AE363" t="s">
        <v>984</v>
      </c>
      <c r="AF363">
        <v>0.5</v>
      </c>
      <c r="AG363">
        <v>1</v>
      </c>
      <c r="AH363">
        <v>0.5</v>
      </c>
      <c r="AI363">
        <v>8.27</v>
      </c>
      <c r="AJ363" t="s">
        <v>11471</v>
      </c>
      <c r="AK363" t="s">
        <v>1091</v>
      </c>
      <c r="AL363" t="s">
        <v>1091</v>
      </c>
      <c r="AM363" t="s">
        <v>988</v>
      </c>
      <c r="AN363" t="s">
        <v>1180</v>
      </c>
      <c r="AO363">
        <v>0</v>
      </c>
      <c r="AP363">
        <v>0</v>
      </c>
      <c r="AQ363" t="s">
        <v>990</v>
      </c>
      <c r="AR363">
        <v>32</v>
      </c>
      <c r="AS363">
        <v>27</v>
      </c>
      <c r="AT363">
        <v>0</v>
      </c>
      <c r="AU363">
        <v>0</v>
      </c>
      <c r="AV363">
        <v>5</v>
      </c>
      <c r="AW363">
        <v>0</v>
      </c>
      <c r="AX363">
        <v>0</v>
      </c>
      <c r="AY363" t="s">
        <v>1092</v>
      </c>
      <c r="AZ363">
        <v>0.5</v>
      </c>
      <c r="BA363">
        <v>50</v>
      </c>
      <c r="BB363">
        <v>9.4977777777777774</v>
      </c>
      <c r="BC363">
        <v>8.42</v>
      </c>
      <c r="BD363">
        <v>50</v>
      </c>
      <c r="BO363" s="91"/>
      <c r="BS363"/>
    </row>
    <row r="364" spans="1:71" x14ac:dyDescent="0.25">
      <c r="A364" t="s">
        <v>324</v>
      </c>
      <c r="B364" t="s">
        <v>128</v>
      </c>
      <c r="C364">
        <v>45739</v>
      </c>
      <c r="D364">
        <v>9.0980555555555558</v>
      </c>
      <c r="E364">
        <v>0</v>
      </c>
      <c r="F364">
        <v>0</v>
      </c>
      <c r="G364">
        <v>0</v>
      </c>
      <c r="H364">
        <v>0</v>
      </c>
      <c r="I364" t="s">
        <v>197</v>
      </c>
      <c r="J364" s="73">
        <v>0.60074074074074069</v>
      </c>
      <c r="K364" s="73">
        <v>6.5972222222222224E-4</v>
      </c>
      <c r="L364">
        <v>8</v>
      </c>
      <c r="M364" t="s">
        <v>983</v>
      </c>
      <c r="N364" t="s">
        <v>11472</v>
      </c>
      <c r="O364" t="s">
        <v>984</v>
      </c>
      <c r="P364" t="s">
        <v>1271</v>
      </c>
      <c r="Q364" t="s">
        <v>11177</v>
      </c>
      <c r="R364">
        <v>45739.604166666664</v>
      </c>
      <c r="S364">
        <v>45739.600752314815</v>
      </c>
      <c r="T364">
        <v>45739.999305555553</v>
      </c>
      <c r="U364">
        <v>45740.000740740739</v>
      </c>
      <c r="V364" t="s">
        <v>984</v>
      </c>
      <c r="W364" t="s">
        <v>986</v>
      </c>
      <c r="X364">
        <v>9.6</v>
      </c>
      <c r="Y364">
        <v>9.48</v>
      </c>
      <c r="Z364">
        <v>131.96</v>
      </c>
      <c r="AA364">
        <v>128.68</v>
      </c>
      <c r="AB364">
        <v>79.34</v>
      </c>
      <c r="AC364">
        <v>8.08</v>
      </c>
      <c r="AD364">
        <v>0</v>
      </c>
      <c r="AE364" t="s">
        <v>984</v>
      </c>
      <c r="AF364">
        <v>0.5</v>
      </c>
      <c r="AG364">
        <v>1</v>
      </c>
      <c r="AH364">
        <v>0.5</v>
      </c>
      <c r="AI364">
        <v>7.0000000000000007E-2</v>
      </c>
      <c r="AJ364" t="s">
        <v>11473</v>
      </c>
      <c r="AK364" t="s">
        <v>1066</v>
      </c>
      <c r="AL364" t="s">
        <v>1066</v>
      </c>
      <c r="AM364" t="s">
        <v>988</v>
      </c>
      <c r="AN364" t="s">
        <v>1199</v>
      </c>
      <c r="AO364">
        <v>0</v>
      </c>
      <c r="AP364">
        <v>0</v>
      </c>
      <c r="AQ364" t="s">
        <v>990</v>
      </c>
      <c r="AR364">
        <v>16</v>
      </c>
      <c r="AS364">
        <v>16</v>
      </c>
      <c r="AT364">
        <v>0</v>
      </c>
      <c r="AU364">
        <v>0</v>
      </c>
      <c r="AV364">
        <v>0</v>
      </c>
      <c r="AW364">
        <v>0</v>
      </c>
      <c r="AX364">
        <v>0</v>
      </c>
      <c r="AY364" t="s">
        <v>1092</v>
      </c>
      <c r="AZ364">
        <v>0.5</v>
      </c>
      <c r="BA364">
        <v>50</v>
      </c>
      <c r="BB364">
        <v>9.5980555555555558</v>
      </c>
      <c r="BC364">
        <v>8</v>
      </c>
      <c r="BD364">
        <v>0</v>
      </c>
      <c r="BO364" s="91"/>
      <c r="BS364"/>
    </row>
    <row r="365" spans="1:71" x14ac:dyDescent="0.25">
      <c r="A365" t="s">
        <v>1428</v>
      </c>
      <c r="B365" t="s">
        <v>128</v>
      </c>
      <c r="C365">
        <v>45733</v>
      </c>
      <c r="D365">
        <v>8.8941666666666652</v>
      </c>
      <c r="E365">
        <v>4.7453703703703703E-3</v>
      </c>
      <c r="F365">
        <v>0</v>
      </c>
      <c r="G365">
        <v>50</v>
      </c>
      <c r="H365">
        <v>0</v>
      </c>
      <c r="I365" t="s">
        <v>142</v>
      </c>
      <c r="J365" s="73">
        <v>0.608912037037037</v>
      </c>
      <c r="K365" s="73">
        <v>4.0509259259259258E-4</v>
      </c>
      <c r="L365">
        <v>8.2799999999999994</v>
      </c>
      <c r="M365" t="s">
        <v>983</v>
      </c>
      <c r="N365" t="s">
        <v>11474</v>
      </c>
      <c r="O365" t="s">
        <v>984</v>
      </c>
      <c r="P365" t="s">
        <v>1201</v>
      </c>
      <c r="Q365" t="s">
        <v>11156</v>
      </c>
      <c r="R365">
        <v>45733.604166666664</v>
      </c>
      <c r="S365">
        <v>45733.608912037038</v>
      </c>
      <c r="T365">
        <v>45733.999305555553</v>
      </c>
      <c r="U365">
        <v>45734.000428240739</v>
      </c>
      <c r="V365" t="s">
        <v>984</v>
      </c>
      <c r="W365" t="s">
        <v>986</v>
      </c>
      <c r="X365">
        <v>9.4</v>
      </c>
      <c r="Y365">
        <v>9.48</v>
      </c>
      <c r="Z365">
        <v>183.45</v>
      </c>
      <c r="AA365">
        <v>175.33</v>
      </c>
      <c r="AB365">
        <v>83.06</v>
      </c>
      <c r="AC365">
        <v>6.03</v>
      </c>
      <c r="AD365">
        <v>0</v>
      </c>
      <c r="AE365" t="s">
        <v>11475</v>
      </c>
      <c r="AF365">
        <v>0.50166666666666671</v>
      </c>
      <c r="AG365">
        <v>1</v>
      </c>
      <c r="AH365">
        <v>0.5</v>
      </c>
      <c r="AI365">
        <v>4.57</v>
      </c>
      <c r="AJ365" t="s">
        <v>11476</v>
      </c>
      <c r="AK365" t="s">
        <v>1176</v>
      </c>
      <c r="AL365" t="s">
        <v>1176</v>
      </c>
      <c r="AM365" t="s">
        <v>988</v>
      </c>
      <c r="AN365" t="s">
        <v>1173</v>
      </c>
      <c r="AO365">
        <v>0</v>
      </c>
      <c r="AP365">
        <v>0</v>
      </c>
      <c r="AQ365" t="s">
        <v>990</v>
      </c>
      <c r="AR365">
        <v>25</v>
      </c>
      <c r="AS365">
        <v>25</v>
      </c>
      <c r="AT365">
        <v>0</v>
      </c>
      <c r="AU365">
        <v>0</v>
      </c>
      <c r="AV365">
        <v>0</v>
      </c>
      <c r="AW365">
        <v>0</v>
      </c>
      <c r="AX365">
        <v>0</v>
      </c>
      <c r="AY365" t="s">
        <v>1429</v>
      </c>
      <c r="AZ365">
        <v>0.50166666666666671</v>
      </c>
      <c r="BA365">
        <v>50</v>
      </c>
      <c r="BB365">
        <v>9.3958333333333321</v>
      </c>
      <c r="BC365">
        <v>8.2799999999999994</v>
      </c>
      <c r="BD365">
        <v>50</v>
      </c>
      <c r="BO365" s="91"/>
      <c r="BS365"/>
    </row>
    <row r="366" spans="1:71" x14ac:dyDescent="0.25">
      <c r="A366" t="s">
        <v>1428</v>
      </c>
      <c r="B366" t="s">
        <v>128</v>
      </c>
      <c r="C366">
        <v>45738</v>
      </c>
      <c r="D366">
        <v>9.0844444444444434</v>
      </c>
      <c r="E366">
        <v>0</v>
      </c>
      <c r="F366">
        <v>0</v>
      </c>
      <c r="G366">
        <v>0</v>
      </c>
      <c r="H366">
        <v>0</v>
      </c>
      <c r="I366" t="s">
        <v>142</v>
      </c>
      <c r="J366" s="73">
        <v>0.60074074074074069</v>
      </c>
      <c r="K366" s="73">
        <v>7.5231481481481482E-4</v>
      </c>
      <c r="L366">
        <v>8.52</v>
      </c>
      <c r="M366" t="s">
        <v>983</v>
      </c>
      <c r="N366" t="s">
        <v>11477</v>
      </c>
      <c r="O366" t="s">
        <v>984</v>
      </c>
      <c r="P366" t="s">
        <v>1200</v>
      </c>
      <c r="Q366" t="s">
        <v>11203</v>
      </c>
      <c r="R366">
        <v>45738.604166666664</v>
      </c>
      <c r="S366">
        <v>45738.600740740738</v>
      </c>
      <c r="T366">
        <v>45738.999305555553</v>
      </c>
      <c r="U366">
        <v>45739.000763888886</v>
      </c>
      <c r="V366" t="s">
        <v>984</v>
      </c>
      <c r="W366" t="s">
        <v>986</v>
      </c>
      <c r="X366">
        <v>9.6</v>
      </c>
      <c r="Y366">
        <v>9.48</v>
      </c>
      <c r="Z366">
        <v>157.44</v>
      </c>
      <c r="AA366">
        <v>148.94</v>
      </c>
      <c r="AB366">
        <v>71.17</v>
      </c>
      <c r="AC366">
        <v>6.13</v>
      </c>
      <c r="AD366">
        <v>0</v>
      </c>
      <c r="AE366" t="s">
        <v>984</v>
      </c>
      <c r="AF366">
        <v>0.51583333333333337</v>
      </c>
      <c r="AG366">
        <v>1</v>
      </c>
      <c r="AH366">
        <v>0.5</v>
      </c>
      <c r="AI366">
        <v>3.95</v>
      </c>
      <c r="AJ366" t="s">
        <v>11478</v>
      </c>
      <c r="AK366" t="s">
        <v>1008</v>
      </c>
      <c r="AL366" t="s">
        <v>1008</v>
      </c>
      <c r="AM366" t="s">
        <v>988</v>
      </c>
      <c r="AN366" t="s">
        <v>1173</v>
      </c>
      <c r="AO366">
        <v>0</v>
      </c>
      <c r="AP366">
        <v>0</v>
      </c>
      <c r="AQ366" t="s">
        <v>990</v>
      </c>
      <c r="AR366">
        <v>37</v>
      </c>
      <c r="AS366">
        <v>36</v>
      </c>
      <c r="AT366">
        <v>0</v>
      </c>
      <c r="AU366">
        <v>0</v>
      </c>
      <c r="AV366">
        <v>1</v>
      </c>
      <c r="AW366">
        <v>0</v>
      </c>
      <c r="AX366">
        <v>0</v>
      </c>
      <c r="AY366" t="s">
        <v>1429</v>
      </c>
      <c r="AZ366">
        <v>0.51583333333333337</v>
      </c>
      <c r="BA366">
        <v>50</v>
      </c>
      <c r="BB366">
        <v>9.6002777777777766</v>
      </c>
      <c r="BC366">
        <v>8.52</v>
      </c>
      <c r="BD366">
        <v>0</v>
      </c>
      <c r="BO366" s="91"/>
      <c r="BS366"/>
    </row>
    <row r="367" spans="1:71" x14ac:dyDescent="0.25">
      <c r="A367" t="s">
        <v>240</v>
      </c>
      <c r="B367" t="s">
        <v>128</v>
      </c>
      <c r="C367">
        <v>45737</v>
      </c>
      <c r="D367">
        <v>8.7545000000000002</v>
      </c>
      <c r="E367">
        <v>0</v>
      </c>
      <c r="F367">
        <v>0</v>
      </c>
      <c r="G367">
        <v>0</v>
      </c>
      <c r="H367">
        <v>0</v>
      </c>
      <c r="I367" t="s">
        <v>197</v>
      </c>
      <c r="J367" s="73">
        <v>0.6010416666666667</v>
      </c>
      <c r="K367" s="73">
        <v>7.407407407407407E-4</v>
      </c>
      <c r="L367">
        <v>8.01</v>
      </c>
      <c r="M367" t="s">
        <v>983</v>
      </c>
      <c r="N367" t="s">
        <v>11479</v>
      </c>
      <c r="O367" t="s">
        <v>984</v>
      </c>
      <c r="P367" t="s">
        <v>1028</v>
      </c>
      <c r="Q367" t="s">
        <v>11235</v>
      </c>
      <c r="R367">
        <v>45737.604166666664</v>
      </c>
      <c r="S367">
        <v>45737.601041666669</v>
      </c>
      <c r="T367">
        <v>45737.999305555553</v>
      </c>
      <c r="U367">
        <v>45738.000775462962</v>
      </c>
      <c r="V367" t="s">
        <v>984</v>
      </c>
      <c r="W367" t="s">
        <v>986</v>
      </c>
      <c r="X367">
        <v>9.59</v>
      </c>
      <c r="Y367">
        <v>9.48</v>
      </c>
      <c r="Z367">
        <v>154.91</v>
      </c>
      <c r="AA367">
        <v>141.09</v>
      </c>
      <c r="AB367">
        <v>62.79</v>
      </c>
      <c r="AC367">
        <v>5.0999999999999996</v>
      </c>
      <c r="AD367">
        <v>20.28</v>
      </c>
      <c r="AE367" t="s">
        <v>984</v>
      </c>
      <c r="AF367">
        <v>0.50027777777777782</v>
      </c>
      <c r="AG367">
        <v>1</v>
      </c>
      <c r="AH367">
        <v>0.5</v>
      </c>
      <c r="AI367">
        <v>1.04</v>
      </c>
      <c r="AJ367" t="s">
        <v>11480</v>
      </c>
      <c r="AK367" t="s">
        <v>1137</v>
      </c>
      <c r="AL367" t="s">
        <v>1137</v>
      </c>
      <c r="AM367" t="s">
        <v>988</v>
      </c>
      <c r="AN367" t="s">
        <v>1180</v>
      </c>
      <c r="AO367">
        <v>0</v>
      </c>
      <c r="AP367">
        <v>0</v>
      </c>
      <c r="AQ367" t="s">
        <v>990</v>
      </c>
      <c r="AR367">
        <v>29</v>
      </c>
      <c r="AS367">
        <v>25</v>
      </c>
      <c r="AT367">
        <v>0</v>
      </c>
      <c r="AU367">
        <v>0</v>
      </c>
      <c r="AV367">
        <v>4</v>
      </c>
      <c r="AW367">
        <v>0</v>
      </c>
      <c r="AX367">
        <v>0</v>
      </c>
      <c r="AY367" t="s">
        <v>240</v>
      </c>
      <c r="AZ367">
        <v>0.8382777777777779</v>
      </c>
      <c r="BA367">
        <v>50</v>
      </c>
      <c r="BB367">
        <v>9.5927777777777781</v>
      </c>
      <c r="BC367">
        <v>8.01</v>
      </c>
      <c r="BD367">
        <v>0</v>
      </c>
      <c r="BO367" s="91"/>
      <c r="BS367"/>
    </row>
    <row r="368" spans="1:71" x14ac:dyDescent="0.25">
      <c r="A368" t="s">
        <v>240</v>
      </c>
      <c r="B368" t="s">
        <v>128</v>
      </c>
      <c r="C368">
        <v>45738</v>
      </c>
      <c r="D368">
        <v>7.046666666666666</v>
      </c>
      <c r="E368">
        <v>0</v>
      </c>
      <c r="F368">
        <v>0</v>
      </c>
      <c r="G368">
        <v>0</v>
      </c>
      <c r="H368">
        <v>0</v>
      </c>
      <c r="I368" t="s">
        <v>197</v>
      </c>
      <c r="J368" s="73">
        <v>0.52026620370370369</v>
      </c>
      <c r="K368" s="73">
        <v>0.8347106481481481</v>
      </c>
      <c r="L368">
        <v>6.45</v>
      </c>
      <c r="M368" t="s">
        <v>983</v>
      </c>
      <c r="N368" t="s">
        <v>11481</v>
      </c>
      <c r="O368" t="s">
        <v>984</v>
      </c>
      <c r="P368" t="s">
        <v>1267</v>
      </c>
      <c r="Q368" t="s">
        <v>11304</v>
      </c>
      <c r="R368">
        <v>45738.520833333336</v>
      </c>
      <c r="S368">
        <v>45738.520266203705</v>
      </c>
      <c r="T368">
        <v>45738.833333333336</v>
      </c>
      <c r="U368">
        <v>45738.834814814814</v>
      </c>
      <c r="V368" t="s">
        <v>984</v>
      </c>
      <c r="W368" t="s">
        <v>986</v>
      </c>
      <c r="X368">
        <v>7.55</v>
      </c>
      <c r="Y368">
        <v>7.5</v>
      </c>
      <c r="Z368">
        <v>103.08</v>
      </c>
      <c r="AA368">
        <v>96.36</v>
      </c>
      <c r="AB368">
        <v>40.75</v>
      </c>
      <c r="AC368">
        <v>4.18</v>
      </c>
      <c r="AD368">
        <v>0</v>
      </c>
      <c r="AE368" t="s">
        <v>984</v>
      </c>
      <c r="AF368">
        <v>0.5</v>
      </c>
      <c r="AG368">
        <v>1</v>
      </c>
      <c r="AH368">
        <v>0.5</v>
      </c>
      <c r="AI368">
        <v>1.06</v>
      </c>
      <c r="AJ368" t="s">
        <v>11482</v>
      </c>
      <c r="AK368" t="s">
        <v>1135</v>
      </c>
      <c r="AL368" t="s">
        <v>1135</v>
      </c>
      <c r="AM368" t="s">
        <v>988</v>
      </c>
      <c r="AN368" t="s">
        <v>1183</v>
      </c>
      <c r="AO368">
        <v>0</v>
      </c>
      <c r="AP368">
        <v>0</v>
      </c>
      <c r="AQ368" t="s">
        <v>990</v>
      </c>
      <c r="AR368">
        <v>27</v>
      </c>
      <c r="AS368">
        <v>25</v>
      </c>
      <c r="AT368">
        <v>0</v>
      </c>
      <c r="AU368">
        <v>0</v>
      </c>
      <c r="AV368">
        <v>2</v>
      </c>
      <c r="AW368">
        <v>0</v>
      </c>
      <c r="AX368">
        <v>0</v>
      </c>
      <c r="AY368" t="s">
        <v>240</v>
      </c>
      <c r="AZ368">
        <v>0.5</v>
      </c>
      <c r="BA368">
        <v>50</v>
      </c>
      <c r="BB368">
        <v>7.546666666666666</v>
      </c>
      <c r="BC368">
        <v>6.45</v>
      </c>
      <c r="BD368">
        <v>0</v>
      </c>
      <c r="BO368" s="91"/>
      <c r="BS368"/>
    </row>
    <row r="369" spans="1:71" x14ac:dyDescent="0.25">
      <c r="A369" t="s">
        <v>1268</v>
      </c>
      <c r="B369" t="s">
        <v>128</v>
      </c>
      <c r="C369">
        <v>45733</v>
      </c>
      <c r="D369">
        <v>9.0805555555555557</v>
      </c>
      <c r="E369">
        <v>0</v>
      </c>
      <c r="F369">
        <v>0</v>
      </c>
      <c r="G369">
        <v>0</v>
      </c>
      <c r="H369">
        <v>0</v>
      </c>
      <c r="I369" t="s">
        <v>197</v>
      </c>
      <c r="J369" s="73">
        <v>0.60164351851851849</v>
      </c>
      <c r="K369" s="73">
        <v>8.3333333333333339E-4</v>
      </c>
      <c r="L369">
        <v>8.3000000000000007</v>
      </c>
      <c r="M369" t="s">
        <v>983</v>
      </c>
      <c r="N369" t="s">
        <v>11483</v>
      </c>
      <c r="O369" t="s">
        <v>984</v>
      </c>
      <c r="P369" t="s">
        <v>1125</v>
      </c>
      <c r="Q369" t="s">
        <v>11265</v>
      </c>
      <c r="R369">
        <v>45733.604166666664</v>
      </c>
      <c r="S369">
        <v>45733.601643518516</v>
      </c>
      <c r="T369">
        <v>45733.999305555553</v>
      </c>
      <c r="U369">
        <v>45734.000833333332</v>
      </c>
      <c r="V369" t="s">
        <v>984</v>
      </c>
      <c r="W369" t="s">
        <v>986</v>
      </c>
      <c r="X369">
        <v>9.58</v>
      </c>
      <c r="Y369">
        <v>9.48</v>
      </c>
      <c r="Z369">
        <v>163.62</v>
      </c>
      <c r="AA369">
        <v>153.13999999999999</v>
      </c>
      <c r="AB369">
        <v>48.57</v>
      </c>
      <c r="AC369">
        <v>4.26</v>
      </c>
      <c r="AD369">
        <v>0</v>
      </c>
      <c r="AE369" t="s">
        <v>984</v>
      </c>
      <c r="AF369">
        <v>0.5</v>
      </c>
      <c r="AG369">
        <v>1</v>
      </c>
      <c r="AH369">
        <v>0.5</v>
      </c>
      <c r="AI369">
        <v>4.03</v>
      </c>
      <c r="AJ369" t="s">
        <v>11484</v>
      </c>
      <c r="AK369" t="s">
        <v>1137</v>
      </c>
      <c r="AL369" t="s">
        <v>1137</v>
      </c>
      <c r="AM369" t="s">
        <v>988</v>
      </c>
      <c r="AN369" t="s">
        <v>1183</v>
      </c>
      <c r="AO369">
        <v>0</v>
      </c>
      <c r="AP369">
        <v>0</v>
      </c>
      <c r="AQ369" t="s">
        <v>990</v>
      </c>
      <c r="AR369">
        <v>34</v>
      </c>
      <c r="AS369">
        <v>33</v>
      </c>
      <c r="AT369">
        <v>0</v>
      </c>
      <c r="AU369">
        <v>0</v>
      </c>
      <c r="AV369">
        <v>1</v>
      </c>
      <c r="AW369">
        <v>0</v>
      </c>
      <c r="AX369">
        <v>0</v>
      </c>
      <c r="AY369" t="s">
        <v>1269</v>
      </c>
      <c r="AZ369">
        <v>0.5</v>
      </c>
      <c r="BA369">
        <v>50</v>
      </c>
      <c r="BB369">
        <v>9.5805555555555557</v>
      </c>
      <c r="BC369">
        <v>8.3000000000000007</v>
      </c>
      <c r="BD369">
        <v>0</v>
      </c>
      <c r="BO369" s="91"/>
      <c r="BS369"/>
    </row>
    <row r="370" spans="1:71" x14ac:dyDescent="0.25">
      <c r="A370" t="s">
        <v>1268</v>
      </c>
      <c r="B370" t="s">
        <v>128</v>
      </c>
      <c r="C370">
        <v>45734</v>
      </c>
      <c r="D370">
        <v>9.07</v>
      </c>
      <c r="E370">
        <v>0</v>
      </c>
      <c r="F370">
        <v>0</v>
      </c>
      <c r="G370">
        <v>0</v>
      </c>
      <c r="H370">
        <v>0</v>
      </c>
      <c r="I370" t="s">
        <v>197</v>
      </c>
      <c r="J370" s="73">
        <v>0.60201388888888885</v>
      </c>
      <c r="K370" s="73">
        <v>7.7546296296296293E-4</v>
      </c>
      <c r="L370">
        <v>8.4</v>
      </c>
      <c r="M370" t="s">
        <v>983</v>
      </c>
      <c r="N370" t="s">
        <v>11485</v>
      </c>
      <c r="O370" t="s">
        <v>984</v>
      </c>
      <c r="P370" t="s">
        <v>1136</v>
      </c>
      <c r="Q370" t="s">
        <v>11206</v>
      </c>
      <c r="R370">
        <v>45734.604166666664</v>
      </c>
      <c r="S370">
        <v>45734.602013888885</v>
      </c>
      <c r="T370">
        <v>45734.999305555553</v>
      </c>
      <c r="U370">
        <v>45735.000775462962</v>
      </c>
      <c r="V370" t="s">
        <v>984</v>
      </c>
      <c r="W370" t="s">
        <v>986</v>
      </c>
      <c r="X370">
        <v>9.57</v>
      </c>
      <c r="Y370">
        <v>9.48</v>
      </c>
      <c r="Z370">
        <v>203.15</v>
      </c>
      <c r="AA370">
        <v>195.13</v>
      </c>
      <c r="AB370">
        <v>94.62</v>
      </c>
      <c r="AC370">
        <v>6.35</v>
      </c>
      <c r="AD370">
        <v>0</v>
      </c>
      <c r="AE370" t="s">
        <v>984</v>
      </c>
      <c r="AF370">
        <v>0.50027777777777782</v>
      </c>
      <c r="AG370">
        <v>1</v>
      </c>
      <c r="AH370">
        <v>0.5</v>
      </c>
      <c r="AI370">
        <v>2.09</v>
      </c>
      <c r="AJ370" t="s">
        <v>11486</v>
      </c>
      <c r="AK370" t="s">
        <v>1181</v>
      </c>
      <c r="AL370" t="s">
        <v>1181</v>
      </c>
      <c r="AM370" t="s">
        <v>988</v>
      </c>
      <c r="AN370" t="s">
        <v>1178</v>
      </c>
      <c r="AO370">
        <v>0</v>
      </c>
      <c r="AP370">
        <v>0</v>
      </c>
      <c r="AQ370" t="s">
        <v>990</v>
      </c>
      <c r="AR370">
        <v>29</v>
      </c>
      <c r="AS370">
        <v>27</v>
      </c>
      <c r="AT370">
        <v>0</v>
      </c>
      <c r="AU370">
        <v>0</v>
      </c>
      <c r="AV370">
        <v>2</v>
      </c>
      <c r="AW370">
        <v>0</v>
      </c>
      <c r="AX370">
        <v>0</v>
      </c>
      <c r="AY370" t="s">
        <v>1269</v>
      </c>
      <c r="AZ370">
        <v>0.50027777777777782</v>
      </c>
      <c r="BA370">
        <v>50</v>
      </c>
      <c r="BB370">
        <v>9.5702777777777772</v>
      </c>
      <c r="BC370">
        <v>8.4</v>
      </c>
      <c r="BD370">
        <v>0</v>
      </c>
      <c r="BO370" s="91"/>
      <c r="BS370"/>
    </row>
    <row r="371" spans="1:71" x14ac:dyDescent="0.25">
      <c r="A371" t="s">
        <v>1268</v>
      </c>
      <c r="B371" t="s">
        <v>128</v>
      </c>
      <c r="C371">
        <v>45735</v>
      </c>
      <c r="D371">
        <v>9.0949999999999989</v>
      </c>
      <c r="E371">
        <v>0</v>
      </c>
      <c r="F371">
        <v>0</v>
      </c>
      <c r="G371">
        <v>0</v>
      </c>
      <c r="H371">
        <v>0</v>
      </c>
      <c r="I371" t="s">
        <v>197</v>
      </c>
      <c r="J371" s="73">
        <v>0.60090277777777779</v>
      </c>
      <c r="K371" s="73">
        <v>6.9444444444444447E-4</v>
      </c>
      <c r="L371">
        <v>6.96</v>
      </c>
      <c r="M371" t="s">
        <v>983</v>
      </c>
      <c r="N371" t="s">
        <v>11487</v>
      </c>
      <c r="O371" t="s">
        <v>984</v>
      </c>
      <c r="P371" t="s">
        <v>1015</v>
      </c>
      <c r="Q371" t="s">
        <v>11349</v>
      </c>
      <c r="R371">
        <v>45735.604166666664</v>
      </c>
      <c r="S371">
        <v>45735.600902777776</v>
      </c>
      <c r="T371">
        <v>45735.999305555553</v>
      </c>
      <c r="U371">
        <v>45736.000740740739</v>
      </c>
      <c r="V371" t="s">
        <v>984</v>
      </c>
      <c r="W371" t="s">
        <v>986</v>
      </c>
      <c r="X371">
        <v>9.6</v>
      </c>
      <c r="Y371">
        <v>9.48</v>
      </c>
      <c r="Z371">
        <v>119.64</v>
      </c>
      <c r="AA371">
        <v>107.97</v>
      </c>
      <c r="AB371">
        <v>68.75</v>
      </c>
      <c r="AC371">
        <v>8.5299999999999994</v>
      </c>
      <c r="AD371">
        <v>0</v>
      </c>
      <c r="AE371" t="s">
        <v>984</v>
      </c>
      <c r="AF371">
        <v>0.5</v>
      </c>
      <c r="AG371">
        <v>2</v>
      </c>
      <c r="AH371">
        <v>1</v>
      </c>
      <c r="AI371">
        <v>0.34</v>
      </c>
      <c r="AJ371" t="s">
        <v>11488</v>
      </c>
      <c r="AK371" t="s">
        <v>1228</v>
      </c>
      <c r="AL371" t="s">
        <v>1228</v>
      </c>
      <c r="AM371" t="s">
        <v>988</v>
      </c>
      <c r="AN371" t="s">
        <v>1197</v>
      </c>
      <c r="AO371">
        <v>0</v>
      </c>
      <c r="AP371">
        <v>0</v>
      </c>
      <c r="AQ371" t="s">
        <v>990</v>
      </c>
      <c r="AR371">
        <v>13</v>
      </c>
      <c r="AS371">
        <v>13</v>
      </c>
      <c r="AT371">
        <v>0</v>
      </c>
      <c r="AU371">
        <v>0</v>
      </c>
      <c r="AV371">
        <v>0</v>
      </c>
      <c r="AW371">
        <v>0</v>
      </c>
      <c r="AX371">
        <v>0</v>
      </c>
      <c r="AY371" t="s">
        <v>1269</v>
      </c>
      <c r="AZ371">
        <v>0.5</v>
      </c>
      <c r="BA371">
        <v>50</v>
      </c>
      <c r="BB371">
        <v>9.5949999999999989</v>
      </c>
      <c r="BC371">
        <v>6.96</v>
      </c>
      <c r="BD371">
        <v>0</v>
      </c>
      <c r="BO371" s="91"/>
      <c r="BS371"/>
    </row>
    <row r="372" spans="1:71" x14ac:dyDescent="0.25">
      <c r="A372" t="s">
        <v>1268</v>
      </c>
      <c r="B372" t="s">
        <v>128</v>
      </c>
      <c r="C372">
        <v>45736</v>
      </c>
      <c r="D372">
        <v>9.0352777777777771</v>
      </c>
      <c r="E372">
        <v>0</v>
      </c>
      <c r="F372">
        <v>0</v>
      </c>
      <c r="G372">
        <v>0</v>
      </c>
      <c r="H372">
        <v>0</v>
      </c>
      <c r="I372" t="s">
        <v>197</v>
      </c>
      <c r="J372" s="73">
        <v>0.60271990740740744</v>
      </c>
      <c r="K372" s="73">
        <v>6.9444444444444447E-4</v>
      </c>
      <c r="L372">
        <v>6.92</v>
      </c>
      <c r="M372" t="s">
        <v>983</v>
      </c>
      <c r="N372" t="s">
        <v>11489</v>
      </c>
      <c r="O372" t="s">
        <v>984</v>
      </c>
      <c r="P372" t="s">
        <v>1015</v>
      </c>
      <c r="Q372" t="s">
        <v>11154</v>
      </c>
      <c r="R372">
        <v>45736.604166666664</v>
      </c>
      <c r="S372">
        <v>45736.602731481478</v>
      </c>
      <c r="T372">
        <v>45736.999305555553</v>
      </c>
      <c r="U372">
        <v>45737.000740740739</v>
      </c>
      <c r="V372" t="s">
        <v>984</v>
      </c>
      <c r="W372" t="s">
        <v>986</v>
      </c>
      <c r="X372">
        <v>9.5500000000000007</v>
      </c>
      <c r="Y372">
        <v>9.48</v>
      </c>
      <c r="Z372">
        <v>79.34</v>
      </c>
      <c r="AA372">
        <v>68.400000000000006</v>
      </c>
      <c r="AB372">
        <v>57.11</v>
      </c>
      <c r="AC372">
        <v>9.17</v>
      </c>
      <c r="AD372">
        <v>0</v>
      </c>
      <c r="AE372" t="s">
        <v>11490</v>
      </c>
      <c r="AF372">
        <v>0.51611111111111108</v>
      </c>
      <c r="AG372">
        <v>1</v>
      </c>
      <c r="AH372">
        <v>0.5</v>
      </c>
      <c r="AI372">
        <v>2.34</v>
      </c>
      <c r="AJ372" t="s">
        <v>11491</v>
      </c>
      <c r="AK372" t="s">
        <v>1228</v>
      </c>
      <c r="AL372" t="s">
        <v>1228</v>
      </c>
      <c r="AM372" t="s">
        <v>988</v>
      </c>
      <c r="AN372" t="s">
        <v>1197</v>
      </c>
      <c r="AO372">
        <v>0</v>
      </c>
      <c r="AP372">
        <v>0</v>
      </c>
      <c r="AQ372" t="s">
        <v>990</v>
      </c>
      <c r="AR372">
        <v>8</v>
      </c>
      <c r="AS372">
        <v>7</v>
      </c>
      <c r="AT372">
        <v>0</v>
      </c>
      <c r="AU372">
        <v>0</v>
      </c>
      <c r="AV372">
        <v>1</v>
      </c>
      <c r="AW372">
        <v>0</v>
      </c>
      <c r="AX372">
        <v>0</v>
      </c>
      <c r="AY372" t="s">
        <v>1269</v>
      </c>
      <c r="AZ372">
        <v>0.51611111111111108</v>
      </c>
      <c r="BA372">
        <v>50</v>
      </c>
      <c r="BB372">
        <v>9.5513888888888889</v>
      </c>
      <c r="BC372">
        <v>6.92</v>
      </c>
      <c r="BD372">
        <v>0</v>
      </c>
      <c r="BO372" s="91"/>
      <c r="BS372"/>
    </row>
    <row r="373" spans="1:71" x14ac:dyDescent="0.25">
      <c r="A373" t="s">
        <v>1268</v>
      </c>
      <c r="B373" t="s">
        <v>128</v>
      </c>
      <c r="C373">
        <v>45738</v>
      </c>
      <c r="D373">
        <v>9.0533333333333328</v>
      </c>
      <c r="E373">
        <v>0</v>
      </c>
      <c r="F373">
        <v>0</v>
      </c>
      <c r="G373">
        <v>0</v>
      </c>
      <c r="H373">
        <v>0</v>
      </c>
      <c r="I373" t="s">
        <v>197</v>
      </c>
      <c r="J373" s="73">
        <v>0.60199074074074077</v>
      </c>
      <c r="K373" s="73">
        <v>7.291666666666667E-4</v>
      </c>
      <c r="L373">
        <v>8.59</v>
      </c>
      <c r="M373" t="s">
        <v>983</v>
      </c>
      <c r="N373" t="s">
        <v>11492</v>
      </c>
      <c r="O373" t="s">
        <v>984</v>
      </c>
      <c r="P373" t="s">
        <v>1270</v>
      </c>
      <c r="Q373" t="s">
        <v>11251</v>
      </c>
      <c r="R373">
        <v>45738.604166666664</v>
      </c>
      <c r="S373">
        <v>45738.60125</v>
      </c>
      <c r="T373">
        <v>45738.999305555553</v>
      </c>
      <c r="U373">
        <v>45739.000810185185</v>
      </c>
      <c r="V373" t="s">
        <v>984</v>
      </c>
      <c r="W373" t="s">
        <v>986</v>
      </c>
      <c r="X373">
        <v>9.59</v>
      </c>
      <c r="Y373">
        <v>9.48</v>
      </c>
      <c r="Z373">
        <v>207.19</v>
      </c>
      <c r="AA373">
        <v>201.51</v>
      </c>
      <c r="AB373">
        <v>72.77</v>
      </c>
      <c r="AC373">
        <v>5.38</v>
      </c>
      <c r="AD373">
        <v>0</v>
      </c>
      <c r="AE373" t="s">
        <v>984</v>
      </c>
      <c r="AF373">
        <v>0.5163888888888889</v>
      </c>
      <c r="AG373">
        <v>1</v>
      </c>
      <c r="AH373">
        <v>0.5</v>
      </c>
      <c r="AI373">
        <v>3.24</v>
      </c>
      <c r="AJ373" t="s">
        <v>11493</v>
      </c>
      <c r="AK373" t="s">
        <v>1059</v>
      </c>
      <c r="AL373" t="s">
        <v>1059</v>
      </c>
      <c r="AM373" t="s">
        <v>988</v>
      </c>
      <c r="AN373" t="s">
        <v>1183</v>
      </c>
      <c r="AO373">
        <v>0</v>
      </c>
      <c r="AP373">
        <v>0</v>
      </c>
      <c r="AQ373" t="s">
        <v>990</v>
      </c>
      <c r="AR373">
        <v>27</v>
      </c>
      <c r="AS373">
        <v>23</v>
      </c>
      <c r="AT373">
        <v>0</v>
      </c>
      <c r="AU373">
        <v>0</v>
      </c>
      <c r="AV373">
        <v>4</v>
      </c>
      <c r="AW373">
        <v>0</v>
      </c>
      <c r="AX373">
        <v>0</v>
      </c>
      <c r="AY373" t="s">
        <v>1269</v>
      </c>
      <c r="AZ373">
        <v>0.5163888888888889</v>
      </c>
      <c r="BA373">
        <v>50</v>
      </c>
      <c r="BB373">
        <v>9.5697222222222216</v>
      </c>
      <c r="BC373">
        <v>8.59</v>
      </c>
      <c r="BD373">
        <v>0</v>
      </c>
      <c r="BO373" s="91"/>
      <c r="BS373"/>
    </row>
    <row r="374" spans="1:71" x14ac:dyDescent="0.25">
      <c r="A374" t="s">
        <v>1268</v>
      </c>
      <c r="B374" t="s">
        <v>128</v>
      </c>
      <c r="C374">
        <v>45739</v>
      </c>
      <c r="D374">
        <v>8.8944444444444439</v>
      </c>
      <c r="E374">
        <v>0</v>
      </c>
      <c r="F374">
        <v>0</v>
      </c>
      <c r="G374">
        <v>0</v>
      </c>
      <c r="H374">
        <v>0</v>
      </c>
      <c r="I374" t="s">
        <v>197</v>
      </c>
      <c r="J374" s="73">
        <v>0.60091435185185182</v>
      </c>
      <c r="K374" s="73">
        <v>6.8287037037037036E-4</v>
      </c>
      <c r="L374">
        <v>0.12</v>
      </c>
      <c r="M374" t="s">
        <v>983</v>
      </c>
      <c r="N374" t="s">
        <v>11494</v>
      </c>
      <c r="O374" t="s">
        <v>984</v>
      </c>
      <c r="P374" t="s">
        <v>1196</v>
      </c>
      <c r="Q374" t="s">
        <v>11325</v>
      </c>
      <c r="R374">
        <v>45739.604166666664</v>
      </c>
      <c r="S374">
        <v>45739.600914351853</v>
      </c>
      <c r="T374">
        <v>45739.999305555553</v>
      </c>
      <c r="U374">
        <v>45740.000717592593</v>
      </c>
      <c r="V374" t="s">
        <v>984</v>
      </c>
      <c r="W374" t="s">
        <v>986</v>
      </c>
      <c r="X374">
        <v>9.6</v>
      </c>
      <c r="Y374">
        <v>9.48</v>
      </c>
      <c r="Z374">
        <v>10.119999999999999</v>
      </c>
      <c r="AA374">
        <v>1.1499999999999999</v>
      </c>
      <c r="AB374">
        <v>8.9700000000000006</v>
      </c>
      <c r="AC374">
        <v>15.3</v>
      </c>
      <c r="AD374">
        <v>0</v>
      </c>
      <c r="AE374" t="s">
        <v>984</v>
      </c>
      <c r="AF374">
        <v>0.7</v>
      </c>
      <c r="AG374">
        <v>2</v>
      </c>
      <c r="AH374">
        <v>1</v>
      </c>
      <c r="AI374">
        <v>0.28999999999999998</v>
      </c>
      <c r="AJ374" t="s">
        <v>11495</v>
      </c>
      <c r="AK374" t="s">
        <v>1182</v>
      </c>
      <c r="AL374" t="s">
        <v>1182</v>
      </c>
      <c r="AM374" t="s">
        <v>988</v>
      </c>
      <c r="AN374" t="s">
        <v>1197</v>
      </c>
      <c r="AO374">
        <v>0</v>
      </c>
      <c r="AP374">
        <v>0</v>
      </c>
      <c r="AQ374" t="s">
        <v>990</v>
      </c>
      <c r="AR374">
        <v>1</v>
      </c>
      <c r="AS374">
        <v>1</v>
      </c>
      <c r="AT374">
        <v>0</v>
      </c>
      <c r="AU374">
        <v>0</v>
      </c>
      <c r="AV374">
        <v>0</v>
      </c>
      <c r="AW374">
        <v>0</v>
      </c>
      <c r="AX374">
        <v>0</v>
      </c>
      <c r="AY374" t="s">
        <v>1269</v>
      </c>
      <c r="AZ374">
        <v>0.7</v>
      </c>
      <c r="BA374">
        <v>50</v>
      </c>
      <c r="BB374">
        <v>9.5944444444444432</v>
      </c>
      <c r="BC374">
        <v>0.12</v>
      </c>
      <c r="BD374">
        <v>0</v>
      </c>
      <c r="BO374" s="91"/>
      <c r="BS374"/>
    </row>
    <row r="375" spans="1:71" x14ac:dyDescent="0.25">
      <c r="A375" t="s">
        <v>297</v>
      </c>
      <c r="B375" t="s">
        <v>128</v>
      </c>
      <c r="C375">
        <v>45733</v>
      </c>
      <c r="D375">
        <v>9.2030555555555562</v>
      </c>
      <c r="E375">
        <v>0</v>
      </c>
      <c r="F375">
        <v>0</v>
      </c>
      <c r="G375">
        <v>0</v>
      </c>
      <c r="H375">
        <v>0</v>
      </c>
      <c r="I375" t="s">
        <v>142</v>
      </c>
      <c r="J375" s="73">
        <v>0.2054050925925926</v>
      </c>
      <c r="K375" s="73">
        <v>0.60978009259259258</v>
      </c>
      <c r="L375">
        <v>8.36</v>
      </c>
      <c r="M375" t="s">
        <v>983</v>
      </c>
      <c r="N375" t="s">
        <v>11496</v>
      </c>
      <c r="O375" t="s">
        <v>984</v>
      </c>
      <c r="P375" t="s">
        <v>1034</v>
      </c>
      <c r="Q375" t="s">
        <v>11239</v>
      </c>
      <c r="R375">
        <v>45733.208333333336</v>
      </c>
      <c r="S375">
        <v>45733.205405092594</v>
      </c>
      <c r="T375">
        <v>45733.604166666664</v>
      </c>
      <c r="U375">
        <v>45733.609791666669</v>
      </c>
      <c r="V375" t="s">
        <v>984</v>
      </c>
      <c r="W375" t="s">
        <v>986</v>
      </c>
      <c r="X375">
        <v>9.7100000000000009</v>
      </c>
      <c r="Y375">
        <v>9.5</v>
      </c>
      <c r="Z375">
        <v>248.05</v>
      </c>
      <c r="AA375">
        <v>235.55</v>
      </c>
      <c r="AB375">
        <v>84.94</v>
      </c>
      <c r="AC375">
        <v>5.33</v>
      </c>
      <c r="AD375">
        <v>0</v>
      </c>
      <c r="AE375" t="s">
        <v>984</v>
      </c>
      <c r="AF375">
        <v>0.50194444444444442</v>
      </c>
      <c r="AG375">
        <v>1</v>
      </c>
      <c r="AH375">
        <v>0.5</v>
      </c>
      <c r="AI375">
        <v>2.98</v>
      </c>
      <c r="AJ375" t="s">
        <v>11497</v>
      </c>
      <c r="AK375" t="s">
        <v>1033</v>
      </c>
      <c r="AL375" t="s">
        <v>1033</v>
      </c>
      <c r="AM375" t="s">
        <v>988</v>
      </c>
      <c r="AN375" t="s">
        <v>1191</v>
      </c>
      <c r="AO375">
        <v>0</v>
      </c>
      <c r="AP375">
        <v>0</v>
      </c>
      <c r="AQ375" t="s">
        <v>990</v>
      </c>
      <c r="AR375">
        <v>36</v>
      </c>
      <c r="AS375">
        <v>35</v>
      </c>
      <c r="AT375">
        <v>0</v>
      </c>
      <c r="AU375">
        <v>0</v>
      </c>
      <c r="AV375">
        <v>1</v>
      </c>
      <c r="AW375">
        <v>0</v>
      </c>
      <c r="AX375">
        <v>0</v>
      </c>
      <c r="AY375" t="s">
        <v>1272</v>
      </c>
      <c r="AZ375">
        <v>0.50194444444444442</v>
      </c>
      <c r="BA375">
        <v>50</v>
      </c>
      <c r="BB375">
        <v>9.7050000000000001</v>
      </c>
      <c r="BC375">
        <v>8.36</v>
      </c>
      <c r="BD375">
        <v>0</v>
      </c>
      <c r="BO375" s="91"/>
      <c r="BS375"/>
    </row>
    <row r="376" spans="1:71" x14ac:dyDescent="0.25">
      <c r="A376" t="s">
        <v>297</v>
      </c>
      <c r="B376" t="s">
        <v>128</v>
      </c>
      <c r="C376">
        <v>45734</v>
      </c>
      <c r="D376">
        <v>9.086666666666666</v>
      </c>
      <c r="E376">
        <v>0</v>
      </c>
      <c r="F376">
        <v>0</v>
      </c>
      <c r="G376">
        <v>0</v>
      </c>
      <c r="H376">
        <v>0</v>
      </c>
      <c r="I376" t="s">
        <v>142</v>
      </c>
      <c r="J376" s="73">
        <v>0.20569444444444446</v>
      </c>
      <c r="K376" s="73">
        <v>0.60586805555555556</v>
      </c>
      <c r="L376">
        <v>8.2200000000000006</v>
      </c>
      <c r="M376" t="s">
        <v>983</v>
      </c>
      <c r="N376" t="s">
        <v>11498</v>
      </c>
      <c r="O376" t="s">
        <v>984</v>
      </c>
      <c r="P376" t="s">
        <v>1034</v>
      </c>
      <c r="Q376" t="s">
        <v>11149</v>
      </c>
      <c r="R376">
        <v>45734.208333333336</v>
      </c>
      <c r="S376">
        <v>45734.205694444441</v>
      </c>
      <c r="T376">
        <v>45734.604166666664</v>
      </c>
      <c r="U376">
        <v>45734.605879629627</v>
      </c>
      <c r="V376" t="s">
        <v>984</v>
      </c>
      <c r="W376" t="s">
        <v>986</v>
      </c>
      <c r="X376">
        <v>9.6</v>
      </c>
      <c r="Y376">
        <v>9.5</v>
      </c>
      <c r="Z376">
        <v>136.25</v>
      </c>
      <c r="AA376">
        <v>131.63999999999999</v>
      </c>
      <c r="AB376">
        <v>76.569999999999993</v>
      </c>
      <c r="AC376">
        <v>7.05</v>
      </c>
      <c r="AD376">
        <v>1.05</v>
      </c>
      <c r="AE376" t="s">
        <v>984</v>
      </c>
      <c r="AF376">
        <v>0.5</v>
      </c>
      <c r="AG376">
        <v>1</v>
      </c>
      <c r="AH376">
        <v>0.5</v>
      </c>
      <c r="AI376">
        <v>1.05</v>
      </c>
      <c r="AJ376" t="s">
        <v>11499</v>
      </c>
      <c r="AK376" t="s">
        <v>1033</v>
      </c>
      <c r="AL376" t="s">
        <v>1033</v>
      </c>
      <c r="AM376" t="s">
        <v>988</v>
      </c>
      <c r="AN376" t="s">
        <v>1191</v>
      </c>
      <c r="AO376">
        <v>0</v>
      </c>
      <c r="AP376">
        <v>0</v>
      </c>
      <c r="AQ376" t="s">
        <v>990</v>
      </c>
      <c r="AR376">
        <v>25</v>
      </c>
      <c r="AS376">
        <v>22</v>
      </c>
      <c r="AT376">
        <v>0</v>
      </c>
      <c r="AU376">
        <v>0</v>
      </c>
      <c r="AV376">
        <v>3</v>
      </c>
      <c r="AW376">
        <v>0</v>
      </c>
      <c r="AX376">
        <v>0</v>
      </c>
      <c r="AY376" t="s">
        <v>1272</v>
      </c>
      <c r="AZ376">
        <v>0.51749999999999996</v>
      </c>
      <c r="BA376">
        <v>50</v>
      </c>
      <c r="BB376">
        <v>9.6041666666666661</v>
      </c>
      <c r="BC376">
        <v>8.2200000000000006</v>
      </c>
      <c r="BD376">
        <v>0</v>
      </c>
      <c r="BO376" s="91"/>
      <c r="BS376"/>
    </row>
    <row r="377" spans="1:71" x14ac:dyDescent="0.25">
      <c r="A377" t="s">
        <v>297</v>
      </c>
      <c r="B377" t="s">
        <v>128</v>
      </c>
      <c r="C377">
        <v>45735</v>
      </c>
      <c r="D377">
        <v>8.5183888888888895</v>
      </c>
      <c r="E377">
        <v>0</v>
      </c>
      <c r="F377">
        <v>0</v>
      </c>
      <c r="G377">
        <v>0</v>
      </c>
      <c r="H377">
        <v>0</v>
      </c>
      <c r="I377" t="s">
        <v>142</v>
      </c>
      <c r="J377" s="73">
        <v>0.20499999999999999</v>
      </c>
      <c r="K377" s="73">
        <v>0.60648148148148151</v>
      </c>
      <c r="L377">
        <v>8.33</v>
      </c>
      <c r="M377" t="s">
        <v>983</v>
      </c>
      <c r="N377" t="s">
        <v>11500</v>
      </c>
      <c r="O377" t="s">
        <v>984</v>
      </c>
      <c r="P377" t="s">
        <v>1034</v>
      </c>
      <c r="Q377" t="s">
        <v>11295</v>
      </c>
      <c r="R377">
        <v>45735.208333333336</v>
      </c>
      <c r="S377">
        <v>45735.205000000002</v>
      </c>
      <c r="T377">
        <v>45735.604166666664</v>
      </c>
      <c r="U377">
        <v>45735.606990740744</v>
      </c>
      <c r="V377" t="s">
        <v>984</v>
      </c>
      <c r="W377" t="s">
        <v>986</v>
      </c>
      <c r="X377">
        <v>9.65</v>
      </c>
      <c r="Y377">
        <v>9.5</v>
      </c>
      <c r="Z377">
        <v>114.9</v>
      </c>
      <c r="AA377">
        <v>105.93</v>
      </c>
      <c r="AB377">
        <v>55.95</v>
      </c>
      <c r="AC377">
        <v>6.64</v>
      </c>
      <c r="AD377">
        <v>36.08</v>
      </c>
      <c r="AE377" t="s">
        <v>11501</v>
      </c>
      <c r="AF377">
        <v>0.51583333333333337</v>
      </c>
      <c r="AG377">
        <v>1</v>
      </c>
      <c r="AH377">
        <v>0.5</v>
      </c>
      <c r="AI377">
        <v>4.4000000000000004</v>
      </c>
      <c r="AJ377" t="s">
        <v>11502</v>
      </c>
      <c r="AK377" t="s">
        <v>1033</v>
      </c>
      <c r="AL377" t="s">
        <v>1033</v>
      </c>
      <c r="AM377" t="s">
        <v>988</v>
      </c>
      <c r="AN377" t="s">
        <v>1191</v>
      </c>
      <c r="AO377">
        <v>0</v>
      </c>
      <c r="AP377">
        <v>0</v>
      </c>
      <c r="AQ377" t="s">
        <v>990</v>
      </c>
      <c r="AR377">
        <v>33</v>
      </c>
      <c r="AS377">
        <v>31</v>
      </c>
      <c r="AT377">
        <v>0</v>
      </c>
      <c r="AU377">
        <v>0</v>
      </c>
      <c r="AV377">
        <v>2</v>
      </c>
      <c r="AW377">
        <v>0</v>
      </c>
      <c r="AX377">
        <v>0</v>
      </c>
      <c r="AY377" t="s">
        <v>1272</v>
      </c>
      <c r="AZ377">
        <v>1.1171666666666666</v>
      </c>
      <c r="BA377">
        <v>50</v>
      </c>
      <c r="BB377">
        <v>9.6355555555555554</v>
      </c>
      <c r="BC377">
        <v>8.33</v>
      </c>
      <c r="BD377">
        <v>0</v>
      </c>
      <c r="BO377" s="91"/>
      <c r="BS377"/>
    </row>
    <row r="378" spans="1:71" x14ac:dyDescent="0.25">
      <c r="A378" t="s">
        <v>297</v>
      </c>
      <c r="B378" t="s">
        <v>128</v>
      </c>
      <c r="C378">
        <v>45738</v>
      </c>
      <c r="D378">
        <v>8.8752777777777769</v>
      </c>
      <c r="E378">
        <v>0</v>
      </c>
      <c r="F378">
        <v>8.9120370370370373E-4</v>
      </c>
      <c r="G378">
        <v>0</v>
      </c>
      <c r="H378">
        <v>50</v>
      </c>
      <c r="I378" t="s">
        <v>142</v>
      </c>
      <c r="J378" s="73">
        <v>0.20504629629629631</v>
      </c>
      <c r="K378" s="73">
        <v>0.59633101851851855</v>
      </c>
      <c r="L378">
        <v>8.0399999999999991</v>
      </c>
      <c r="M378" t="s">
        <v>983</v>
      </c>
      <c r="N378" t="s">
        <v>11503</v>
      </c>
      <c r="O378" t="s">
        <v>984</v>
      </c>
      <c r="P378" t="s">
        <v>1263</v>
      </c>
      <c r="Q378" t="s">
        <v>11174</v>
      </c>
      <c r="R378">
        <v>45738.208333333336</v>
      </c>
      <c r="S378">
        <v>45738.205046296294</v>
      </c>
      <c r="T378">
        <v>45738.597222222219</v>
      </c>
      <c r="U378">
        <v>45738.598645833335</v>
      </c>
      <c r="V378" t="s">
        <v>984</v>
      </c>
      <c r="W378" t="s">
        <v>986</v>
      </c>
      <c r="X378">
        <v>9.4499999999999993</v>
      </c>
      <c r="Y378">
        <v>9.33</v>
      </c>
      <c r="Z378">
        <v>138.11000000000001</v>
      </c>
      <c r="AA378">
        <v>131.5</v>
      </c>
      <c r="AB378">
        <v>64.430000000000007</v>
      </c>
      <c r="AC378">
        <v>6.29</v>
      </c>
      <c r="AD378">
        <v>0</v>
      </c>
      <c r="AE378" t="s">
        <v>984</v>
      </c>
      <c r="AF378">
        <v>0.51555555555555554</v>
      </c>
      <c r="AG378">
        <v>1</v>
      </c>
      <c r="AH378">
        <v>0.5</v>
      </c>
      <c r="AI378">
        <v>2.27</v>
      </c>
      <c r="AJ378" t="s">
        <v>11504</v>
      </c>
      <c r="AK378" t="s">
        <v>1080</v>
      </c>
      <c r="AL378" t="s">
        <v>1080</v>
      </c>
      <c r="AM378" t="s">
        <v>988</v>
      </c>
      <c r="AN378" t="s">
        <v>1191</v>
      </c>
      <c r="AO378">
        <v>0</v>
      </c>
      <c r="AP378">
        <v>0</v>
      </c>
      <c r="AQ378" t="s">
        <v>990</v>
      </c>
      <c r="AR378">
        <v>28</v>
      </c>
      <c r="AS378">
        <v>21</v>
      </c>
      <c r="AT378">
        <v>0</v>
      </c>
      <c r="AU378">
        <v>0</v>
      </c>
      <c r="AV378">
        <v>7</v>
      </c>
      <c r="AW378">
        <v>0</v>
      </c>
      <c r="AX378">
        <v>0</v>
      </c>
      <c r="AY378" t="s">
        <v>1272</v>
      </c>
      <c r="AZ378">
        <v>0.51555555555555554</v>
      </c>
      <c r="BA378">
        <v>50</v>
      </c>
      <c r="BB378">
        <v>9.3908333333333331</v>
      </c>
      <c r="BC378">
        <v>8.0399999999999991</v>
      </c>
      <c r="BD378">
        <v>50</v>
      </c>
      <c r="BO378" s="91"/>
      <c r="BS378"/>
    </row>
    <row r="379" spans="1:71" x14ac:dyDescent="0.25">
      <c r="A379" t="s">
        <v>297</v>
      </c>
      <c r="B379" t="s">
        <v>128</v>
      </c>
      <c r="C379">
        <v>45739</v>
      </c>
      <c r="D379">
        <v>9.1183333333333323</v>
      </c>
      <c r="E379">
        <v>0</v>
      </c>
      <c r="F379">
        <v>0</v>
      </c>
      <c r="G379">
        <v>0</v>
      </c>
      <c r="H379">
        <v>0</v>
      </c>
      <c r="I379" t="s">
        <v>142</v>
      </c>
      <c r="J379" s="73">
        <v>0.2049074074074074</v>
      </c>
      <c r="K379" s="73">
        <v>0.60567129629629635</v>
      </c>
      <c r="L379">
        <v>7.64</v>
      </c>
      <c r="M379" t="s">
        <v>983</v>
      </c>
      <c r="N379" t="s">
        <v>11505</v>
      </c>
      <c r="O379" t="s">
        <v>984</v>
      </c>
      <c r="P379" t="s">
        <v>1210</v>
      </c>
      <c r="Q379" t="s">
        <v>11226</v>
      </c>
      <c r="R379">
        <v>45739.208333333336</v>
      </c>
      <c r="S379">
        <v>45739.204907407409</v>
      </c>
      <c r="T379">
        <v>45739.604166666664</v>
      </c>
      <c r="U379">
        <v>45739.605671296296</v>
      </c>
      <c r="V379" t="s">
        <v>984</v>
      </c>
      <c r="W379" t="s">
        <v>986</v>
      </c>
      <c r="X379">
        <v>9.6199999999999992</v>
      </c>
      <c r="Y379">
        <v>9.5</v>
      </c>
      <c r="Z379">
        <v>180.1</v>
      </c>
      <c r="AA379">
        <v>165.99</v>
      </c>
      <c r="AB379">
        <v>101.25</v>
      </c>
      <c r="AC379">
        <v>8.2899999999999991</v>
      </c>
      <c r="AD379">
        <v>0</v>
      </c>
      <c r="AE379" t="s">
        <v>984</v>
      </c>
      <c r="AF379">
        <v>0.5</v>
      </c>
      <c r="AG379">
        <v>1</v>
      </c>
      <c r="AH379">
        <v>0.5</v>
      </c>
      <c r="AI379">
        <v>3.05</v>
      </c>
      <c r="AJ379" t="s">
        <v>11506</v>
      </c>
      <c r="AK379" t="s">
        <v>1080</v>
      </c>
      <c r="AL379" t="s">
        <v>1080</v>
      </c>
      <c r="AM379" t="s">
        <v>988</v>
      </c>
      <c r="AN379" t="s">
        <v>1191</v>
      </c>
      <c r="AO379">
        <v>0</v>
      </c>
      <c r="AP379">
        <v>0</v>
      </c>
      <c r="AQ379" t="s">
        <v>990</v>
      </c>
      <c r="AR379">
        <v>15</v>
      </c>
      <c r="AS379">
        <v>14</v>
      </c>
      <c r="AT379">
        <v>0</v>
      </c>
      <c r="AU379">
        <v>0</v>
      </c>
      <c r="AV379">
        <v>1</v>
      </c>
      <c r="AW379">
        <v>0</v>
      </c>
      <c r="AX379">
        <v>0</v>
      </c>
      <c r="AY379" t="s">
        <v>1272</v>
      </c>
      <c r="AZ379">
        <v>0.5</v>
      </c>
      <c r="BA379">
        <v>50</v>
      </c>
      <c r="BB379">
        <v>9.6183333333333323</v>
      </c>
      <c r="BC379">
        <v>7.64</v>
      </c>
      <c r="BD379">
        <v>0</v>
      </c>
      <c r="BO379" s="91"/>
      <c r="BS379"/>
    </row>
    <row r="380" spans="1:71" x14ac:dyDescent="0.25">
      <c r="A380" t="s">
        <v>337</v>
      </c>
      <c r="B380" t="s">
        <v>128</v>
      </c>
      <c r="C380">
        <v>45733</v>
      </c>
      <c r="D380">
        <v>9.030555555555555</v>
      </c>
      <c r="E380">
        <v>0</v>
      </c>
      <c r="F380">
        <v>0</v>
      </c>
      <c r="G380">
        <v>0</v>
      </c>
      <c r="H380">
        <v>0</v>
      </c>
      <c r="I380" t="s">
        <v>142</v>
      </c>
      <c r="J380" s="73">
        <v>0.20785879629629631</v>
      </c>
      <c r="K380" s="73">
        <v>0.60556712962962966</v>
      </c>
      <c r="L380">
        <v>8.33</v>
      </c>
      <c r="M380" t="s">
        <v>983</v>
      </c>
      <c r="N380" t="s">
        <v>11507</v>
      </c>
      <c r="O380" t="s">
        <v>984</v>
      </c>
      <c r="P380" t="s">
        <v>1216</v>
      </c>
      <c r="Q380" t="s">
        <v>11180</v>
      </c>
      <c r="R380">
        <v>45733.208333333336</v>
      </c>
      <c r="S380">
        <v>45733.207858796297</v>
      </c>
      <c r="T380">
        <v>45733.604166666664</v>
      </c>
      <c r="U380">
        <v>45733.605624999997</v>
      </c>
      <c r="V380" t="s">
        <v>984</v>
      </c>
      <c r="W380" t="s">
        <v>986</v>
      </c>
      <c r="X380">
        <v>9.5500000000000007</v>
      </c>
      <c r="Y380">
        <v>9.5</v>
      </c>
      <c r="Z380">
        <v>191.26</v>
      </c>
      <c r="AA380">
        <v>182.31</v>
      </c>
      <c r="AB380">
        <v>117.97</v>
      </c>
      <c r="AC380">
        <v>6.96</v>
      </c>
      <c r="AD380">
        <v>0</v>
      </c>
      <c r="AE380" t="s">
        <v>984</v>
      </c>
      <c r="AF380">
        <v>0.51444444444444448</v>
      </c>
      <c r="AG380">
        <v>1</v>
      </c>
      <c r="AH380">
        <v>0.5</v>
      </c>
      <c r="AI380">
        <v>6.54</v>
      </c>
      <c r="AJ380" t="s">
        <v>11508</v>
      </c>
      <c r="AK380" t="s">
        <v>1129</v>
      </c>
      <c r="AL380" t="s">
        <v>1129</v>
      </c>
      <c r="AM380" t="s">
        <v>988</v>
      </c>
      <c r="AN380" t="s">
        <v>1199</v>
      </c>
      <c r="AO380">
        <v>0</v>
      </c>
      <c r="AP380">
        <v>0</v>
      </c>
      <c r="AQ380" t="s">
        <v>990</v>
      </c>
      <c r="AR380">
        <v>21</v>
      </c>
      <c r="AS380">
        <v>16</v>
      </c>
      <c r="AT380">
        <v>0</v>
      </c>
      <c r="AU380">
        <v>0</v>
      </c>
      <c r="AV380">
        <v>5</v>
      </c>
      <c r="AW380">
        <v>0</v>
      </c>
      <c r="AX380">
        <v>0</v>
      </c>
      <c r="AY380" t="s">
        <v>1275</v>
      </c>
      <c r="AZ380">
        <v>0.51444444444444448</v>
      </c>
      <c r="BA380">
        <v>50</v>
      </c>
      <c r="BB380">
        <v>9.5449999999999999</v>
      </c>
      <c r="BC380">
        <v>8.33</v>
      </c>
      <c r="BD380">
        <v>0</v>
      </c>
      <c r="BO380" s="91"/>
      <c r="BS380"/>
    </row>
    <row r="381" spans="1:71" x14ac:dyDescent="0.25">
      <c r="A381" t="s">
        <v>337</v>
      </c>
      <c r="B381" t="s">
        <v>128</v>
      </c>
      <c r="C381">
        <v>45738</v>
      </c>
      <c r="D381">
        <v>9.4819444444444443</v>
      </c>
      <c r="E381">
        <v>0</v>
      </c>
      <c r="F381">
        <v>0</v>
      </c>
      <c r="G381">
        <v>0</v>
      </c>
      <c r="H381">
        <v>0</v>
      </c>
      <c r="I381" t="s">
        <v>142</v>
      </c>
      <c r="J381" s="73">
        <v>0.20493055555555556</v>
      </c>
      <c r="K381" s="73">
        <v>0.60563657407407412</v>
      </c>
      <c r="L381">
        <v>8.17</v>
      </c>
      <c r="M381" t="s">
        <v>983</v>
      </c>
      <c r="N381" t="s">
        <v>11509</v>
      </c>
      <c r="O381" t="s">
        <v>984</v>
      </c>
      <c r="P381" t="s">
        <v>1273</v>
      </c>
      <c r="Q381" t="s">
        <v>11370</v>
      </c>
      <c r="R381">
        <v>45738.208333333336</v>
      </c>
      <c r="S381">
        <v>45738.204930555556</v>
      </c>
      <c r="T381">
        <v>45738.604166666664</v>
      </c>
      <c r="U381">
        <v>45738.605671296296</v>
      </c>
      <c r="V381" t="s">
        <v>984</v>
      </c>
      <c r="W381" t="s">
        <v>986</v>
      </c>
      <c r="X381">
        <v>9.6199999999999992</v>
      </c>
      <c r="Y381">
        <v>9.5</v>
      </c>
      <c r="Z381">
        <v>146.16999999999999</v>
      </c>
      <c r="AA381">
        <v>138.36000000000001</v>
      </c>
      <c r="AB381">
        <v>81.47</v>
      </c>
      <c r="AC381">
        <v>6.39</v>
      </c>
      <c r="AD381">
        <v>0</v>
      </c>
      <c r="AE381" t="s">
        <v>984</v>
      </c>
      <c r="AF381">
        <v>0.13500000000000001</v>
      </c>
      <c r="AG381">
        <v>1</v>
      </c>
      <c r="AH381">
        <v>0.5</v>
      </c>
      <c r="AI381">
        <v>2.89</v>
      </c>
      <c r="AJ381" t="s">
        <v>11510</v>
      </c>
      <c r="AK381" t="s">
        <v>11062</v>
      </c>
      <c r="AL381" t="s">
        <v>11062</v>
      </c>
      <c r="AM381" t="s">
        <v>988</v>
      </c>
      <c r="AN381" t="s">
        <v>1173</v>
      </c>
      <c r="AO381">
        <v>0</v>
      </c>
      <c r="AP381">
        <v>0</v>
      </c>
      <c r="AQ381" t="s">
        <v>990</v>
      </c>
      <c r="AR381">
        <v>25</v>
      </c>
      <c r="AS381">
        <v>25</v>
      </c>
      <c r="AT381">
        <v>0</v>
      </c>
      <c r="AU381">
        <v>0</v>
      </c>
      <c r="AV381">
        <v>0</v>
      </c>
      <c r="AW381">
        <v>0</v>
      </c>
      <c r="AX381">
        <v>0</v>
      </c>
      <c r="AY381" t="s">
        <v>1275</v>
      </c>
      <c r="AZ381">
        <v>0.13500000000000001</v>
      </c>
      <c r="BA381">
        <v>50</v>
      </c>
      <c r="BB381">
        <v>9.6169444444444441</v>
      </c>
      <c r="BC381">
        <v>8.17</v>
      </c>
      <c r="BD381">
        <v>0</v>
      </c>
      <c r="BO381" s="91"/>
      <c r="BS381"/>
    </row>
    <row r="382" spans="1:71" x14ac:dyDescent="0.25">
      <c r="A382" t="s">
        <v>1277</v>
      </c>
      <c r="B382" t="s">
        <v>128</v>
      </c>
      <c r="C382">
        <v>45736</v>
      </c>
      <c r="D382">
        <v>8.4508333333333336</v>
      </c>
      <c r="E382">
        <v>2.361111111111111E-2</v>
      </c>
      <c r="F382">
        <v>0</v>
      </c>
      <c r="G382">
        <v>50</v>
      </c>
      <c r="H382">
        <v>0</v>
      </c>
      <c r="I382" t="s">
        <v>142</v>
      </c>
      <c r="J382" s="73">
        <v>0.62777777777777777</v>
      </c>
      <c r="K382" s="73">
        <v>7.291666666666667E-4</v>
      </c>
      <c r="L382">
        <v>7.19</v>
      </c>
      <c r="M382" t="s">
        <v>983</v>
      </c>
      <c r="N382" t="s">
        <v>11511</v>
      </c>
      <c r="O382" t="s">
        <v>984</v>
      </c>
      <c r="P382" t="s">
        <v>1136</v>
      </c>
      <c r="Q382" t="s">
        <v>11197</v>
      </c>
      <c r="R382">
        <v>45736.604166666664</v>
      </c>
      <c r="S382">
        <v>45736.624918981484</v>
      </c>
      <c r="T382">
        <v>45736.999305555553</v>
      </c>
      <c r="U382">
        <v>45737.000798611109</v>
      </c>
      <c r="V382" t="s">
        <v>984</v>
      </c>
      <c r="W382" t="s">
        <v>986</v>
      </c>
      <c r="X382">
        <v>9.02</v>
      </c>
      <c r="Y382">
        <v>9.48</v>
      </c>
      <c r="Z382">
        <v>118.35</v>
      </c>
      <c r="AA382">
        <v>107.91</v>
      </c>
      <c r="AB382">
        <v>67.14</v>
      </c>
      <c r="AC382">
        <v>6.56</v>
      </c>
      <c r="AD382">
        <v>0</v>
      </c>
      <c r="AE382" t="s">
        <v>984</v>
      </c>
      <c r="AF382">
        <v>0.5</v>
      </c>
      <c r="AG382">
        <v>1</v>
      </c>
      <c r="AH382">
        <v>0.5</v>
      </c>
      <c r="AI382">
        <v>2.21</v>
      </c>
      <c r="AJ382" t="s">
        <v>11512</v>
      </c>
      <c r="AK382" t="s">
        <v>1080</v>
      </c>
      <c r="AL382" t="s">
        <v>1080</v>
      </c>
      <c r="AM382" t="s">
        <v>988</v>
      </c>
      <c r="AN382" t="s">
        <v>1178</v>
      </c>
      <c r="AO382">
        <v>0</v>
      </c>
      <c r="AP382">
        <v>0</v>
      </c>
      <c r="AQ382" t="s">
        <v>990</v>
      </c>
      <c r="AR382">
        <v>25</v>
      </c>
      <c r="AS382">
        <v>24</v>
      </c>
      <c r="AT382">
        <v>0</v>
      </c>
      <c r="AU382">
        <v>0</v>
      </c>
      <c r="AV382">
        <v>1</v>
      </c>
      <c r="AW382">
        <v>0</v>
      </c>
      <c r="AX382">
        <v>0</v>
      </c>
      <c r="AY382" t="s">
        <v>1278</v>
      </c>
      <c r="AZ382">
        <v>0.5</v>
      </c>
      <c r="BA382">
        <v>50</v>
      </c>
      <c r="BB382">
        <v>8.9508333333333336</v>
      </c>
      <c r="BC382">
        <v>7.19</v>
      </c>
      <c r="BD382">
        <v>50</v>
      </c>
      <c r="BO382" s="91"/>
      <c r="BS382"/>
    </row>
    <row r="383" spans="1:71" x14ac:dyDescent="0.25">
      <c r="A383" t="s">
        <v>1277</v>
      </c>
      <c r="B383" t="s">
        <v>128</v>
      </c>
      <c r="C383">
        <v>45738</v>
      </c>
      <c r="D383">
        <v>9.0680555555555546</v>
      </c>
      <c r="E383">
        <v>0</v>
      </c>
      <c r="F383">
        <v>0</v>
      </c>
      <c r="G383">
        <v>0</v>
      </c>
      <c r="H383">
        <v>0</v>
      </c>
      <c r="I383" t="s">
        <v>142</v>
      </c>
      <c r="J383" s="73">
        <v>0.60215277777777776</v>
      </c>
      <c r="K383" s="73">
        <v>8.2175925925925927E-4</v>
      </c>
      <c r="L383">
        <v>6.63</v>
      </c>
      <c r="M383" t="s">
        <v>983</v>
      </c>
      <c r="N383" t="s">
        <v>11513</v>
      </c>
      <c r="O383" t="s">
        <v>984</v>
      </c>
      <c r="P383" t="s">
        <v>11514</v>
      </c>
      <c r="Q383" t="s">
        <v>11203</v>
      </c>
      <c r="R383">
        <v>45738.604166666664</v>
      </c>
      <c r="S383">
        <v>45738.600787037038</v>
      </c>
      <c r="T383">
        <v>45738.999305555553</v>
      </c>
      <c r="U383">
        <v>45739.000868055555</v>
      </c>
      <c r="V383" t="s">
        <v>984</v>
      </c>
      <c r="W383" t="s">
        <v>986</v>
      </c>
      <c r="X383">
        <v>9.6</v>
      </c>
      <c r="Y383">
        <v>9.48</v>
      </c>
      <c r="Z383">
        <v>132.71</v>
      </c>
      <c r="AA383">
        <v>116.85</v>
      </c>
      <c r="AB383">
        <v>81.209999999999994</v>
      </c>
      <c r="AC383">
        <v>7.79</v>
      </c>
      <c r="AD383">
        <v>0</v>
      </c>
      <c r="AE383" t="s">
        <v>984</v>
      </c>
      <c r="AF383">
        <v>0.5</v>
      </c>
      <c r="AG383">
        <v>1</v>
      </c>
      <c r="AH383">
        <v>0.5</v>
      </c>
      <c r="AI383">
        <v>6.49</v>
      </c>
      <c r="AJ383" t="s">
        <v>11515</v>
      </c>
      <c r="AK383" t="s">
        <v>1131</v>
      </c>
      <c r="AL383" t="s">
        <v>1131</v>
      </c>
      <c r="AM383" t="s">
        <v>988</v>
      </c>
      <c r="AN383" t="s">
        <v>1193</v>
      </c>
      <c r="AO383">
        <v>0</v>
      </c>
      <c r="AP383">
        <v>0</v>
      </c>
      <c r="AQ383" t="s">
        <v>990</v>
      </c>
      <c r="AR383">
        <v>20</v>
      </c>
      <c r="AS383">
        <v>20</v>
      </c>
      <c r="AT383">
        <v>0</v>
      </c>
      <c r="AU383">
        <v>0</v>
      </c>
      <c r="AV383">
        <v>0</v>
      </c>
      <c r="AW383">
        <v>0</v>
      </c>
      <c r="AX383">
        <v>0</v>
      </c>
      <c r="AY383" t="s">
        <v>1278</v>
      </c>
      <c r="AZ383">
        <v>0.5</v>
      </c>
      <c r="BA383">
        <v>50</v>
      </c>
      <c r="BB383">
        <v>9.5680555555555546</v>
      </c>
      <c r="BC383">
        <v>6.63</v>
      </c>
      <c r="BD383">
        <v>0</v>
      </c>
      <c r="BO383" s="91"/>
      <c r="BS383"/>
    </row>
    <row r="384" spans="1:71" x14ac:dyDescent="0.25">
      <c r="A384" t="s">
        <v>1277</v>
      </c>
      <c r="B384" t="s">
        <v>128</v>
      </c>
      <c r="C384">
        <v>45739</v>
      </c>
      <c r="D384">
        <v>9.0499999999999989</v>
      </c>
      <c r="E384">
        <v>0</v>
      </c>
      <c r="F384">
        <v>0</v>
      </c>
      <c r="G384">
        <v>0</v>
      </c>
      <c r="H384">
        <v>0</v>
      </c>
      <c r="I384" t="s">
        <v>142</v>
      </c>
      <c r="J384" s="73">
        <v>0.6028472222222222</v>
      </c>
      <c r="K384" s="73">
        <v>7.6388888888888893E-4</v>
      </c>
      <c r="L384">
        <v>7.52</v>
      </c>
      <c r="M384" t="s">
        <v>983</v>
      </c>
      <c r="N384" t="s">
        <v>11516</v>
      </c>
      <c r="O384" t="s">
        <v>984</v>
      </c>
      <c r="P384" t="s">
        <v>1291</v>
      </c>
      <c r="Q384" t="s">
        <v>11177</v>
      </c>
      <c r="R384">
        <v>45739.604166666664</v>
      </c>
      <c r="S384">
        <v>45739.602847222224</v>
      </c>
      <c r="T384">
        <v>45739.999305555553</v>
      </c>
      <c r="U384">
        <v>45740.000775462962</v>
      </c>
      <c r="V384" t="s">
        <v>984</v>
      </c>
      <c r="W384" t="s">
        <v>986</v>
      </c>
      <c r="X384">
        <v>9.5500000000000007</v>
      </c>
      <c r="Y384">
        <v>9.48</v>
      </c>
      <c r="Z384">
        <v>116.53</v>
      </c>
      <c r="AA384">
        <v>112.92</v>
      </c>
      <c r="AB384">
        <v>65.53</v>
      </c>
      <c r="AC384">
        <v>6.99</v>
      </c>
      <c r="AD384">
        <v>0</v>
      </c>
      <c r="AE384" t="s">
        <v>984</v>
      </c>
      <c r="AF384">
        <v>0.5</v>
      </c>
      <c r="AG384">
        <v>1</v>
      </c>
      <c r="AH384">
        <v>0.5</v>
      </c>
      <c r="AI384">
        <v>0</v>
      </c>
      <c r="AJ384" t="s">
        <v>11517</v>
      </c>
      <c r="AK384" t="s">
        <v>1033</v>
      </c>
      <c r="AL384" t="s">
        <v>1033</v>
      </c>
      <c r="AM384" t="s">
        <v>988</v>
      </c>
      <c r="AN384" t="s">
        <v>1191</v>
      </c>
      <c r="AO384">
        <v>0</v>
      </c>
      <c r="AP384">
        <v>0</v>
      </c>
      <c r="AQ384" t="s">
        <v>990</v>
      </c>
      <c r="AR384">
        <v>34</v>
      </c>
      <c r="AS384">
        <v>32</v>
      </c>
      <c r="AT384">
        <v>0</v>
      </c>
      <c r="AU384">
        <v>0</v>
      </c>
      <c r="AV384">
        <v>2</v>
      </c>
      <c r="AW384">
        <v>0</v>
      </c>
      <c r="AX384">
        <v>0</v>
      </c>
      <c r="AY384" t="s">
        <v>1278</v>
      </c>
      <c r="AZ384">
        <v>0.5</v>
      </c>
      <c r="BA384">
        <v>50</v>
      </c>
      <c r="BB384">
        <v>9.5499999999999989</v>
      </c>
      <c r="BC384">
        <v>7.52</v>
      </c>
      <c r="BD384">
        <v>0</v>
      </c>
      <c r="BO384" s="91"/>
      <c r="BS384"/>
    </row>
    <row r="385" spans="1:71" x14ac:dyDescent="0.25">
      <c r="A385" t="s">
        <v>1700</v>
      </c>
      <c r="B385" t="s">
        <v>128</v>
      </c>
      <c r="C385">
        <v>45738</v>
      </c>
      <c r="D385">
        <v>7.6149999999999993</v>
      </c>
      <c r="E385">
        <v>0</v>
      </c>
      <c r="F385">
        <v>0</v>
      </c>
      <c r="G385">
        <v>0</v>
      </c>
      <c r="H385">
        <v>0</v>
      </c>
      <c r="I385" t="s">
        <v>153</v>
      </c>
      <c r="J385" s="73">
        <v>0.51749999999999996</v>
      </c>
      <c r="K385" s="73">
        <v>0.83479166666666671</v>
      </c>
      <c r="L385">
        <v>7.1</v>
      </c>
      <c r="M385" t="s">
        <v>983</v>
      </c>
      <c r="N385" t="s">
        <v>11518</v>
      </c>
      <c r="O385" t="s">
        <v>984</v>
      </c>
      <c r="P385" t="s">
        <v>1284</v>
      </c>
      <c r="Q385" t="s">
        <v>11304</v>
      </c>
      <c r="R385">
        <v>45738.520833333336</v>
      </c>
      <c r="S385">
        <v>45738.517500000002</v>
      </c>
      <c r="T385">
        <v>45738.833333333336</v>
      </c>
      <c r="U385">
        <v>45738.834814814814</v>
      </c>
      <c r="V385" t="s">
        <v>984</v>
      </c>
      <c r="W385" t="s">
        <v>986</v>
      </c>
      <c r="X385">
        <v>7.62</v>
      </c>
      <c r="Y385">
        <v>7.5</v>
      </c>
      <c r="Z385">
        <v>254.15</v>
      </c>
      <c r="AA385">
        <v>234.98</v>
      </c>
      <c r="AB385">
        <v>118.21</v>
      </c>
      <c r="AC385">
        <v>4.25</v>
      </c>
      <c r="AD385">
        <v>0</v>
      </c>
      <c r="AE385" t="s">
        <v>984</v>
      </c>
      <c r="AF385">
        <v>0</v>
      </c>
      <c r="AG385">
        <v>0</v>
      </c>
      <c r="AH385">
        <v>0</v>
      </c>
      <c r="AI385">
        <v>0</v>
      </c>
      <c r="AJ385" t="s">
        <v>984</v>
      </c>
      <c r="AK385" t="s">
        <v>1188</v>
      </c>
      <c r="AL385" t="s">
        <v>1188</v>
      </c>
      <c r="AM385" t="s">
        <v>988</v>
      </c>
      <c r="AN385" t="s">
        <v>1186</v>
      </c>
      <c r="AO385">
        <v>0</v>
      </c>
      <c r="AP385">
        <v>0</v>
      </c>
      <c r="AQ385" t="s">
        <v>990</v>
      </c>
      <c r="AR385">
        <v>25</v>
      </c>
      <c r="AS385">
        <v>24</v>
      </c>
      <c r="AT385">
        <v>0</v>
      </c>
      <c r="AU385">
        <v>0</v>
      </c>
      <c r="AV385">
        <v>1</v>
      </c>
      <c r="AW385">
        <v>0</v>
      </c>
      <c r="AX385">
        <v>0</v>
      </c>
      <c r="AY385" t="s">
        <v>1701</v>
      </c>
      <c r="AZ385">
        <v>0</v>
      </c>
      <c r="BA385">
        <v>50</v>
      </c>
      <c r="BB385">
        <v>7.6149999999999993</v>
      </c>
      <c r="BC385">
        <v>7.1</v>
      </c>
      <c r="BD385">
        <v>0</v>
      </c>
      <c r="BO385" s="91"/>
      <c r="BS385"/>
    </row>
    <row r="386" spans="1:71" x14ac:dyDescent="0.25">
      <c r="A386" t="s">
        <v>290</v>
      </c>
      <c r="B386" t="s">
        <v>128</v>
      </c>
      <c r="C386">
        <v>45733</v>
      </c>
      <c r="D386">
        <v>9.0666666666666664</v>
      </c>
      <c r="E386">
        <v>0</v>
      </c>
      <c r="F386">
        <v>0</v>
      </c>
      <c r="G386">
        <v>0</v>
      </c>
      <c r="H386">
        <v>0</v>
      </c>
      <c r="I386" t="s">
        <v>153</v>
      </c>
      <c r="J386" s="73">
        <v>0.60151620370370373</v>
      </c>
      <c r="K386" s="73">
        <v>1.273148148148148E-4</v>
      </c>
      <c r="L386">
        <v>8.48</v>
      </c>
      <c r="M386" t="s">
        <v>983</v>
      </c>
      <c r="N386" t="s">
        <v>11519</v>
      </c>
      <c r="O386" t="s">
        <v>984</v>
      </c>
      <c r="P386" t="s">
        <v>1281</v>
      </c>
      <c r="Q386" t="s">
        <v>11156</v>
      </c>
      <c r="R386">
        <v>45733.604166666664</v>
      </c>
      <c r="S386">
        <v>45733.6015162037</v>
      </c>
      <c r="T386">
        <v>45733.999305555553</v>
      </c>
      <c r="U386">
        <v>45734.000138888892</v>
      </c>
      <c r="V386" t="s">
        <v>984</v>
      </c>
      <c r="W386" t="s">
        <v>986</v>
      </c>
      <c r="X386">
        <v>9.57</v>
      </c>
      <c r="Y386">
        <v>9.48</v>
      </c>
      <c r="Z386">
        <v>156.19</v>
      </c>
      <c r="AA386">
        <v>156.15</v>
      </c>
      <c r="AB386">
        <v>65.849999999999994</v>
      </c>
      <c r="AC386">
        <v>5.96</v>
      </c>
      <c r="AD386">
        <v>0</v>
      </c>
      <c r="AE386" t="s">
        <v>984</v>
      </c>
      <c r="AF386">
        <v>0.5</v>
      </c>
      <c r="AG386">
        <v>1</v>
      </c>
      <c r="AH386">
        <v>0.5</v>
      </c>
      <c r="AI386">
        <v>0</v>
      </c>
      <c r="AJ386" t="s">
        <v>11520</v>
      </c>
      <c r="AK386" t="s">
        <v>1098</v>
      </c>
      <c r="AL386" t="s">
        <v>1098</v>
      </c>
      <c r="AM386" t="s">
        <v>988</v>
      </c>
      <c r="AN386" t="s">
        <v>1221</v>
      </c>
      <c r="AO386">
        <v>0</v>
      </c>
      <c r="AP386">
        <v>0</v>
      </c>
      <c r="AQ386" t="s">
        <v>990</v>
      </c>
      <c r="AR386">
        <v>25</v>
      </c>
      <c r="AS386">
        <v>21</v>
      </c>
      <c r="AT386">
        <v>0</v>
      </c>
      <c r="AU386">
        <v>0</v>
      </c>
      <c r="AV386">
        <v>4</v>
      </c>
      <c r="AW386">
        <v>0</v>
      </c>
      <c r="AX386">
        <v>0</v>
      </c>
      <c r="AY386" t="s">
        <v>1099</v>
      </c>
      <c r="AZ386">
        <v>0.5</v>
      </c>
      <c r="BA386">
        <v>50</v>
      </c>
      <c r="BB386">
        <v>9.5666666666666664</v>
      </c>
      <c r="BC386">
        <v>8.48</v>
      </c>
      <c r="BD386">
        <v>0</v>
      </c>
      <c r="BO386" s="91"/>
      <c r="BS386"/>
    </row>
    <row r="387" spans="1:71" x14ac:dyDescent="0.25">
      <c r="A387" t="s">
        <v>290</v>
      </c>
      <c r="B387" t="s">
        <v>128</v>
      </c>
      <c r="C387">
        <v>45734</v>
      </c>
      <c r="D387">
        <v>9.0469444444444456</v>
      </c>
      <c r="E387">
        <v>0</v>
      </c>
      <c r="F387">
        <v>0</v>
      </c>
      <c r="G387">
        <v>0</v>
      </c>
      <c r="H387">
        <v>0</v>
      </c>
      <c r="I387" t="s">
        <v>153</v>
      </c>
      <c r="J387" s="73">
        <v>0.60219907407407403</v>
      </c>
      <c r="K387" s="73">
        <v>0</v>
      </c>
      <c r="L387">
        <v>8.4</v>
      </c>
      <c r="M387" t="s">
        <v>983</v>
      </c>
      <c r="N387" t="s">
        <v>11521</v>
      </c>
      <c r="O387" t="s">
        <v>984</v>
      </c>
      <c r="P387" t="s">
        <v>1281</v>
      </c>
      <c r="Q387" t="s">
        <v>11206</v>
      </c>
      <c r="R387">
        <v>45734.604166666664</v>
      </c>
      <c r="S387">
        <v>45734.602199074077</v>
      </c>
      <c r="T387">
        <v>45734.999305555553</v>
      </c>
      <c r="U387">
        <v>45735.000034722223</v>
      </c>
      <c r="V387" t="s">
        <v>984</v>
      </c>
      <c r="W387" t="s">
        <v>986</v>
      </c>
      <c r="X387">
        <v>9.5500000000000007</v>
      </c>
      <c r="Y387">
        <v>9.48</v>
      </c>
      <c r="Z387">
        <v>154.57</v>
      </c>
      <c r="AA387">
        <v>143.28</v>
      </c>
      <c r="AB387">
        <v>54.55</v>
      </c>
      <c r="AC387">
        <v>4.91</v>
      </c>
      <c r="AD387">
        <v>0</v>
      </c>
      <c r="AE387" t="s">
        <v>984</v>
      </c>
      <c r="AF387">
        <v>0.50027777777777782</v>
      </c>
      <c r="AG387">
        <v>1</v>
      </c>
      <c r="AH387">
        <v>0.5</v>
      </c>
      <c r="AI387">
        <v>0.23</v>
      </c>
      <c r="AJ387" t="s">
        <v>11522</v>
      </c>
      <c r="AK387" t="s">
        <v>1098</v>
      </c>
      <c r="AL387" t="s">
        <v>1098</v>
      </c>
      <c r="AM387" t="s">
        <v>988</v>
      </c>
      <c r="AN387" t="s">
        <v>1221</v>
      </c>
      <c r="AO387">
        <v>0</v>
      </c>
      <c r="AP387">
        <v>0</v>
      </c>
      <c r="AQ387" t="s">
        <v>990</v>
      </c>
      <c r="AR387">
        <v>25</v>
      </c>
      <c r="AS387">
        <v>18</v>
      </c>
      <c r="AT387">
        <v>0</v>
      </c>
      <c r="AU387">
        <v>0</v>
      </c>
      <c r="AV387">
        <v>7</v>
      </c>
      <c r="AW387">
        <v>0</v>
      </c>
      <c r="AX387">
        <v>0</v>
      </c>
      <c r="AY387" t="s">
        <v>1099</v>
      </c>
      <c r="AZ387">
        <v>0.50027777777777782</v>
      </c>
      <c r="BA387">
        <v>50</v>
      </c>
      <c r="BB387">
        <v>9.5472222222222225</v>
      </c>
      <c r="BC387">
        <v>8.4</v>
      </c>
      <c r="BD387">
        <v>0</v>
      </c>
      <c r="BO387" s="91"/>
      <c r="BS387"/>
    </row>
    <row r="388" spans="1:71" x14ac:dyDescent="0.25">
      <c r="A388" t="s">
        <v>290</v>
      </c>
      <c r="B388" t="s">
        <v>128</v>
      </c>
      <c r="C388">
        <v>45735</v>
      </c>
      <c r="D388">
        <v>9.0144444444444449</v>
      </c>
      <c r="E388">
        <v>0</v>
      </c>
      <c r="F388">
        <v>0</v>
      </c>
      <c r="G388">
        <v>0</v>
      </c>
      <c r="H388">
        <v>0</v>
      </c>
      <c r="I388" t="s">
        <v>153</v>
      </c>
      <c r="J388" s="73">
        <v>0.60363425925925929</v>
      </c>
      <c r="K388" s="73">
        <v>6.9444444444444444E-5</v>
      </c>
      <c r="L388">
        <v>7.58</v>
      </c>
      <c r="M388" t="s">
        <v>983</v>
      </c>
      <c r="N388" t="s">
        <v>11523</v>
      </c>
      <c r="O388" t="s">
        <v>984</v>
      </c>
      <c r="P388" t="s">
        <v>1281</v>
      </c>
      <c r="Q388" t="s">
        <v>11295</v>
      </c>
      <c r="R388">
        <v>45735.604166666664</v>
      </c>
      <c r="S388">
        <v>45735.603634259256</v>
      </c>
      <c r="T388">
        <v>45735.999305555553</v>
      </c>
      <c r="U388">
        <v>45736.000092592592</v>
      </c>
      <c r="V388" t="s">
        <v>984</v>
      </c>
      <c r="W388" t="s">
        <v>986</v>
      </c>
      <c r="X388">
        <v>9.52</v>
      </c>
      <c r="Y388">
        <v>9.48</v>
      </c>
      <c r="Z388">
        <v>178.16</v>
      </c>
      <c r="AA388">
        <v>178.11</v>
      </c>
      <c r="AB388">
        <v>77.39</v>
      </c>
      <c r="AC388">
        <v>5.79</v>
      </c>
      <c r="AD388">
        <v>0</v>
      </c>
      <c r="AE388" t="s">
        <v>984</v>
      </c>
      <c r="AF388">
        <v>0.5</v>
      </c>
      <c r="AG388">
        <v>1</v>
      </c>
      <c r="AH388">
        <v>0.5</v>
      </c>
      <c r="AI388">
        <v>0.3</v>
      </c>
      <c r="AJ388" t="s">
        <v>11524</v>
      </c>
      <c r="AK388" t="s">
        <v>1098</v>
      </c>
      <c r="AL388" t="s">
        <v>1098</v>
      </c>
      <c r="AM388" t="s">
        <v>988</v>
      </c>
      <c r="AN388" t="s">
        <v>1221</v>
      </c>
      <c r="AO388">
        <v>0</v>
      </c>
      <c r="AP388">
        <v>0</v>
      </c>
      <c r="AQ388" t="s">
        <v>990</v>
      </c>
      <c r="AR388">
        <v>30</v>
      </c>
      <c r="AS388">
        <v>26</v>
      </c>
      <c r="AT388">
        <v>0</v>
      </c>
      <c r="AU388">
        <v>0</v>
      </c>
      <c r="AV388">
        <v>4</v>
      </c>
      <c r="AW388">
        <v>0</v>
      </c>
      <c r="AX388">
        <v>0</v>
      </c>
      <c r="AY388" t="s">
        <v>1099</v>
      </c>
      <c r="AZ388">
        <v>0.5</v>
      </c>
      <c r="BA388">
        <v>50</v>
      </c>
      <c r="BB388">
        <v>9.5144444444444449</v>
      </c>
      <c r="BC388">
        <v>7.58</v>
      </c>
      <c r="BD388">
        <v>0</v>
      </c>
      <c r="BO388" s="91"/>
      <c r="BS388"/>
    </row>
    <row r="389" spans="1:71" x14ac:dyDescent="0.25">
      <c r="A389" t="s">
        <v>290</v>
      </c>
      <c r="B389" t="s">
        <v>128</v>
      </c>
      <c r="C389">
        <v>45736</v>
      </c>
      <c r="D389">
        <v>8.9874999999999989</v>
      </c>
      <c r="E389">
        <v>0</v>
      </c>
      <c r="F389">
        <v>0</v>
      </c>
      <c r="G389">
        <v>0</v>
      </c>
      <c r="H389">
        <v>0</v>
      </c>
      <c r="I389" t="s">
        <v>153</v>
      </c>
      <c r="J389" s="73">
        <v>0.60401620370370368</v>
      </c>
      <c r="K389" s="73">
        <v>3.4722222222222222E-5</v>
      </c>
      <c r="L389">
        <v>8.06</v>
      </c>
      <c r="M389" t="s">
        <v>983</v>
      </c>
      <c r="N389" t="s">
        <v>11525</v>
      </c>
      <c r="O389" t="s">
        <v>984</v>
      </c>
      <c r="P389" t="s">
        <v>1281</v>
      </c>
      <c r="Q389" t="s">
        <v>11216</v>
      </c>
      <c r="R389">
        <v>45736.604166666664</v>
      </c>
      <c r="S389">
        <v>45736.604027777779</v>
      </c>
      <c r="T389">
        <v>45736.999305555553</v>
      </c>
      <c r="U389">
        <v>45737.000069444446</v>
      </c>
      <c r="V389" t="s">
        <v>984</v>
      </c>
      <c r="W389" t="s">
        <v>986</v>
      </c>
      <c r="X389">
        <v>9.51</v>
      </c>
      <c r="Y389">
        <v>9.48</v>
      </c>
      <c r="Z389">
        <v>211.95</v>
      </c>
      <c r="AA389">
        <v>203.84</v>
      </c>
      <c r="AB389">
        <v>91.39</v>
      </c>
      <c r="AC389">
        <v>5.97</v>
      </c>
      <c r="AD389">
        <v>0</v>
      </c>
      <c r="AE389" t="s">
        <v>984</v>
      </c>
      <c r="AF389">
        <v>0.51694444444444443</v>
      </c>
      <c r="AG389">
        <v>1</v>
      </c>
      <c r="AH389">
        <v>0.5</v>
      </c>
      <c r="AI389">
        <v>1.01</v>
      </c>
      <c r="AJ389" t="s">
        <v>11526</v>
      </c>
      <c r="AK389" t="s">
        <v>1098</v>
      </c>
      <c r="AL389" t="s">
        <v>1098</v>
      </c>
      <c r="AM389" t="s">
        <v>988</v>
      </c>
      <c r="AN389" t="s">
        <v>1221</v>
      </c>
      <c r="AO389">
        <v>0</v>
      </c>
      <c r="AP389">
        <v>0</v>
      </c>
      <c r="AQ389" t="s">
        <v>990</v>
      </c>
      <c r="AR389">
        <v>29</v>
      </c>
      <c r="AS389">
        <v>26</v>
      </c>
      <c r="AT389">
        <v>0</v>
      </c>
      <c r="AU389">
        <v>0</v>
      </c>
      <c r="AV389">
        <v>3</v>
      </c>
      <c r="AW389">
        <v>0</v>
      </c>
      <c r="AX389">
        <v>0</v>
      </c>
      <c r="AY389" t="s">
        <v>1099</v>
      </c>
      <c r="AZ389">
        <v>0.51694444444444443</v>
      </c>
      <c r="BA389">
        <v>50</v>
      </c>
      <c r="BB389">
        <v>9.5044444444444434</v>
      </c>
      <c r="BC389">
        <v>8.06</v>
      </c>
      <c r="BD389">
        <v>0</v>
      </c>
      <c r="BO389" s="91"/>
      <c r="BS389"/>
    </row>
    <row r="390" spans="1:71" x14ac:dyDescent="0.25">
      <c r="A390" t="s">
        <v>290</v>
      </c>
      <c r="B390" t="s">
        <v>128</v>
      </c>
      <c r="C390">
        <v>45737</v>
      </c>
      <c r="D390">
        <v>9.0466666666666669</v>
      </c>
      <c r="E390">
        <v>0</v>
      </c>
      <c r="F390">
        <v>0</v>
      </c>
      <c r="G390">
        <v>0</v>
      </c>
      <c r="H390">
        <v>0</v>
      </c>
      <c r="I390" t="s">
        <v>153</v>
      </c>
      <c r="J390" s="73">
        <v>0.60225694444444444</v>
      </c>
      <c r="K390" s="73">
        <v>3.4722222222222222E-5</v>
      </c>
      <c r="L390">
        <v>7.63</v>
      </c>
      <c r="M390" t="s">
        <v>983</v>
      </c>
      <c r="N390" t="s">
        <v>11527</v>
      </c>
      <c r="O390" t="s">
        <v>984</v>
      </c>
      <c r="P390" t="s">
        <v>1284</v>
      </c>
      <c r="Q390" t="s">
        <v>11355</v>
      </c>
      <c r="R390">
        <v>45737.604166666664</v>
      </c>
      <c r="S390">
        <v>45737.602256944447</v>
      </c>
      <c r="T390">
        <v>45737.999305555553</v>
      </c>
      <c r="U390">
        <v>45738.000057870369</v>
      </c>
      <c r="V390" t="s">
        <v>984</v>
      </c>
      <c r="W390" t="s">
        <v>986</v>
      </c>
      <c r="X390">
        <v>9.5500000000000007</v>
      </c>
      <c r="Y390">
        <v>9.48</v>
      </c>
      <c r="Z390">
        <v>97.81</v>
      </c>
      <c r="AA390">
        <v>87.67</v>
      </c>
      <c r="AB390">
        <v>48.73</v>
      </c>
      <c r="AC390">
        <v>6.92</v>
      </c>
      <c r="AD390">
        <v>0</v>
      </c>
      <c r="AE390" t="s">
        <v>984</v>
      </c>
      <c r="AF390">
        <v>0.5</v>
      </c>
      <c r="AG390">
        <v>1</v>
      </c>
      <c r="AH390">
        <v>0.5</v>
      </c>
      <c r="AI390">
        <v>0</v>
      </c>
      <c r="AJ390" t="s">
        <v>11528</v>
      </c>
      <c r="AK390" t="s">
        <v>1098</v>
      </c>
      <c r="AL390" t="s">
        <v>1098</v>
      </c>
      <c r="AM390" t="s">
        <v>988</v>
      </c>
      <c r="AN390" t="s">
        <v>1221</v>
      </c>
      <c r="AO390">
        <v>0</v>
      </c>
      <c r="AP390">
        <v>0</v>
      </c>
      <c r="AQ390" t="s">
        <v>990</v>
      </c>
      <c r="AR390">
        <v>18</v>
      </c>
      <c r="AS390">
        <v>16</v>
      </c>
      <c r="AT390">
        <v>0</v>
      </c>
      <c r="AU390">
        <v>0</v>
      </c>
      <c r="AV390">
        <v>2</v>
      </c>
      <c r="AW390">
        <v>0</v>
      </c>
      <c r="AX390">
        <v>0</v>
      </c>
      <c r="AY390" t="s">
        <v>1099</v>
      </c>
      <c r="AZ390">
        <v>0.5</v>
      </c>
      <c r="BA390">
        <v>50</v>
      </c>
      <c r="BB390">
        <v>9.5466666666666669</v>
      </c>
      <c r="BC390">
        <v>7.63</v>
      </c>
      <c r="BD390">
        <v>0</v>
      </c>
      <c r="BO390" s="91"/>
      <c r="BS390"/>
    </row>
    <row r="391" spans="1:71" x14ac:dyDescent="0.25">
      <c r="A391" t="s">
        <v>290</v>
      </c>
      <c r="B391" t="s">
        <v>128</v>
      </c>
      <c r="C391">
        <v>45739</v>
      </c>
      <c r="D391">
        <v>9.041944444444443</v>
      </c>
      <c r="E391">
        <v>0</v>
      </c>
      <c r="F391">
        <v>0</v>
      </c>
      <c r="G391">
        <v>0</v>
      </c>
      <c r="H391">
        <v>0</v>
      </c>
      <c r="I391" t="s">
        <v>153</v>
      </c>
      <c r="J391" s="73">
        <v>0.60255787037037034</v>
      </c>
      <c r="K391" s="73">
        <v>1.5046296296296297E-4</v>
      </c>
      <c r="L391">
        <v>8.06</v>
      </c>
      <c r="M391" t="s">
        <v>983</v>
      </c>
      <c r="N391" t="s">
        <v>11529</v>
      </c>
      <c r="O391" t="s">
        <v>984</v>
      </c>
      <c r="P391" t="s">
        <v>1281</v>
      </c>
      <c r="Q391" t="s">
        <v>11325</v>
      </c>
      <c r="R391">
        <v>45739.604166666664</v>
      </c>
      <c r="S391">
        <v>45739.60255787037</v>
      </c>
      <c r="T391">
        <v>45739.999305555553</v>
      </c>
      <c r="U391">
        <v>45740.000162037039</v>
      </c>
      <c r="V391" t="s">
        <v>984</v>
      </c>
      <c r="W391" t="s">
        <v>986</v>
      </c>
      <c r="X391">
        <v>9.5399999999999991</v>
      </c>
      <c r="Y391">
        <v>9.48</v>
      </c>
      <c r="Z391">
        <v>154.54</v>
      </c>
      <c r="AA391">
        <v>148.85</v>
      </c>
      <c r="AB391">
        <v>97.62</v>
      </c>
      <c r="AC391">
        <v>7.7</v>
      </c>
      <c r="AD391">
        <v>0</v>
      </c>
      <c r="AE391" t="s">
        <v>984</v>
      </c>
      <c r="AF391">
        <v>0.50027777777777782</v>
      </c>
      <c r="AG391">
        <v>1</v>
      </c>
      <c r="AH391">
        <v>0.5</v>
      </c>
      <c r="AI391">
        <v>2.6</v>
      </c>
      <c r="AJ391" t="s">
        <v>11530</v>
      </c>
      <c r="AK391" t="s">
        <v>1098</v>
      </c>
      <c r="AL391" t="s">
        <v>1098</v>
      </c>
      <c r="AM391" t="s">
        <v>988</v>
      </c>
      <c r="AN391" t="s">
        <v>1221</v>
      </c>
      <c r="AO391">
        <v>0</v>
      </c>
      <c r="AP391">
        <v>0</v>
      </c>
      <c r="AQ391" t="s">
        <v>990</v>
      </c>
      <c r="AR391">
        <v>21</v>
      </c>
      <c r="AS391">
        <v>17</v>
      </c>
      <c r="AT391">
        <v>0</v>
      </c>
      <c r="AU391">
        <v>0</v>
      </c>
      <c r="AV391">
        <v>4</v>
      </c>
      <c r="AW391">
        <v>0</v>
      </c>
      <c r="AX391">
        <v>0</v>
      </c>
      <c r="AY391" t="s">
        <v>1099</v>
      </c>
      <c r="AZ391">
        <v>0.50027777777777782</v>
      </c>
      <c r="BA391">
        <v>50</v>
      </c>
      <c r="BB391">
        <v>9.5422222222222217</v>
      </c>
      <c r="BC391">
        <v>8.06</v>
      </c>
      <c r="BD391">
        <v>0</v>
      </c>
      <c r="BO391" s="91"/>
      <c r="BS391"/>
    </row>
    <row r="392" spans="1:71" x14ac:dyDescent="0.25">
      <c r="A392" t="s">
        <v>1718</v>
      </c>
      <c r="B392" t="s">
        <v>128</v>
      </c>
      <c r="C392">
        <v>45733</v>
      </c>
      <c r="D392">
        <v>9.0261111111111099</v>
      </c>
      <c r="E392">
        <v>0</v>
      </c>
      <c r="F392">
        <v>0</v>
      </c>
      <c r="G392">
        <v>0</v>
      </c>
      <c r="H392">
        <v>0</v>
      </c>
      <c r="I392" t="s">
        <v>153</v>
      </c>
      <c r="J392" s="73">
        <v>0.60381944444444446</v>
      </c>
      <c r="K392" s="73">
        <v>8.1018518518518516E-4</v>
      </c>
      <c r="L392">
        <v>8.27</v>
      </c>
      <c r="M392" t="s">
        <v>983</v>
      </c>
      <c r="N392" t="s">
        <v>11531</v>
      </c>
      <c r="O392" t="s">
        <v>984</v>
      </c>
      <c r="P392" t="s">
        <v>1206</v>
      </c>
      <c r="Q392" t="s">
        <v>11156</v>
      </c>
      <c r="R392">
        <v>45733.604166666664</v>
      </c>
      <c r="S392">
        <v>45733.603819444441</v>
      </c>
      <c r="T392">
        <v>45733.999305555553</v>
      </c>
      <c r="U392">
        <v>45734.000821759262</v>
      </c>
      <c r="V392" t="s">
        <v>984</v>
      </c>
      <c r="W392" t="s">
        <v>986</v>
      </c>
      <c r="X392">
        <v>9.5299999999999994</v>
      </c>
      <c r="Y392">
        <v>9.48</v>
      </c>
      <c r="Z392">
        <v>154.56</v>
      </c>
      <c r="AA392">
        <v>143.44999999999999</v>
      </c>
      <c r="AB392">
        <v>75.31</v>
      </c>
      <c r="AC392">
        <v>5.84</v>
      </c>
      <c r="AD392">
        <v>0</v>
      </c>
      <c r="AE392" t="s">
        <v>984</v>
      </c>
      <c r="AF392">
        <v>0.50166666666666671</v>
      </c>
      <c r="AG392">
        <v>1</v>
      </c>
      <c r="AH392">
        <v>0.5</v>
      </c>
      <c r="AI392">
        <v>3.91</v>
      </c>
      <c r="AJ392" t="s">
        <v>11532</v>
      </c>
      <c r="AK392" t="s">
        <v>1303</v>
      </c>
      <c r="AL392" t="s">
        <v>1303</v>
      </c>
      <c r="AM392" t="s">
        <v>988</v>
      </c>
      <c r="AN392" t="s">
        <v>1186</v>
      </c>
      <c r="AO392">
        <v>0</v>
      </c>
      <c r="AP392">
        <v>0</v>
      </c>
      <c r="AQ392" t="s">
        <v>990</v>
      </c>
      <c r="AR392">
        <v>21</v>
      </c>
      <c r="AS392">
        <v>15</v>
      </c>
      <c r="AT392">
        <v>0</v>
      </c>
      <c r="AU392">
        <v>0</v>
      </c>
      <c r="AV392">
        <v>6</v>
      </c>
      <c r="AW392">
        <v>0</v>
      </c>
      <c r="AX392">
        <v>0</v>
      </c>
      <c r="AY392" t="s">
        <v>1719</v>
      </c>
      <c r="AZ392">
        <v>0.50166666666666671</v>
      </c>
      <c r="BA392">
        <v>50</v>
      </c>
      <c r="BB392">
        <v>9.5277777777777768</v>
      </c>
      <c r="BC392">
        <v>8.27</v>
      </c>
      <c r="BD392">
        <v>0</v>
      </c>
      <c r="BO392" s="91"/>
      <c r="BS392"/>
    </row>
    <row r="393" spans="1:71" x14ac:dyDescent="0.25">
      <c r="A393" t="s">
        <v>1718</v>
      </c>
      <c r="B393" t="s">
        <v>128</v>
      </c>
      <c r="C393">
        <v>45734</v>
      </c>
      <c r="D393">
        <v>9.0283333333333324</v>
      </c>
      <c r="E393">
        <v>0</v>
      </c>
      <c r="F393">
        <v>0</v>
      </c>
      <c r="G393">
        <v>0</v>
      </c>
      <c r="H393">
        <v>0</v>
      </c>
      <c r="I393" t="s">
        <v>153</v>
      </c>
      <c r="J393" s="73">
        <v>0.6036111111111111</v>
      </c>
      <c r="K393" s="73">
        <v>6.2500000000000001E-4</v>
      </c>
      <c r="L393">
        <v>7.18</v>
      </c>
      <c r="M393" t="s">
        <v>983</v>
      </c>
      <c r="N393" t="s">
        <v>11533</v>
      </c>
      <c r="O393" t="s">
        <v>984</v>
      </c>
      <c r="P393" t="s">
        <v>1206</v>
      </c>
      <c r="Q393" t="s">
        <v>11206</v>
      </c>
      <c r="R393">
        <v>45734.604166666664</v>
      </c>
      <c r="S393">
        <v>45734.60361111111</v>
      </c>
      <c r="T393">
        <v>45734.999305555553</v>
      </c>
      <c r="U393">
        <v>45735.000740740739</v>
      </c>
      <c r="V393" t="s">
        <v>984</v>
      </c>
      <c r="W393" t="s">
        <v>986</v>
      </c>
      <c r="X393">
        <v>9.5299999999999994</v>
      </c>
      <c r="Y393">
        <v>9.48</v>
      </c>
      <c r="Z393">
        <v>170.77</v>
      </c>
      <c r="AA393">
        <v>152.61000000000001</v>
      </c>
      <c r="AB393">
        <v>70.73</v>
      </c>
      <c r="AC393">
        <v>6.12</v>
      </c>
      <c r="AD393">
        <v>0</v>
      </c>
      <c r="AE393" t="s">
        <v>984</v>
      </c>
      <c r="AF393">
        <v>0.5</v>
      </c>
      <c r="AG393">
        <v>1</v>
      </c>
      <c r="AH393">
        <v>0.5</v>
      </c>
      <c r="AI393">
        <v>0.04</v>
      </c>
      <c r="AJ393" t="s">
        <v>11534</v>
      </c>
      <c r="AK393" t="s">
        <v>1126</v>
      </c>
      <c r="AL393" t="s">
        <v>1126</v>
      </c>
      <c r="AM393" t="s">
        <v>988</v>
      </c>
      <c r="AN393" t="s">
        <v>1186</v>
      </c>
      <c r="AO393">
        <v>0</v>
      </c>
      <c r="AP393">
        <v>0</v>
      </c>
      <c r="AQ393" t="s">
        <v>990</v>
      </c>
      <c r="AR393">
        <v>19</v>
      </c>
      <c r="AS393">
        <v>16</v>
      </c>
      <c r="AT393">
        <v>0</v>
      </c>
      <c r="AU393">
        <v>0</v>
      </c>
      <c r="AV393">
        <v>3</v>
      </c>
      <c r="AW393">
        <v>0</v>
      </c>
      <c r="AX393">
        <v>0</v>
      </c>
      <c r="AY393" t="s">
        <v>1719</v>
      </c>
      <c r="AZ393">
        <v>0.5</v>
      </c>
      <c r="BA393">
        <v>50</v>
      </c>
      <c r="BB393">
        <v>9.5283333333333324</v>
      </c>
      <c r="BC393">
        <v>7.18</v>
      </c>
      <c r="BD393">
        <v>0</v>
      </c>
      <c r="BO393" s="91"/>
      <c r="BS393"/>
    </row>
    <row r="394" spans="1:71" x14ac:dyDescent="0.25">
      <c r="A394" t="s">
        <v>1718</v>
      </c>
      <c r="B394" t="s">
        <v>128</v>
      </c>
      <c r="C394">
        <v>45735</v>
      </c>
      <c r="D394">
        <v>9.0852777777777778</v>
      </c>
      <c r="E394">
        <v>0</v>
      </c>
      <c r="F394">
        <v>0</v>
      </c>
      <c r="G394">
        <v>0</v>
      </c>
      <c r="H394">
        <v>0</v>
      </c>
      <c r="I394" t="s">
        <v>153</v>
      </c>
      <c r="J394" s="73">
        <v>0.60136574074074078</v>
      </c>
      <c r="K394" s="73">
        <v>7.5231481481481482E-4</v>
      </c>
      <c r="L394">
        <v>8.6</v>
      </c>
      <c r="M394" t="s">
        <v>983</v>
      </c>
      <c r="N394" t="s">
        <v>11535</v>
      </c>
      <c r="O394" t="s">
        <v>984</v>
      </c>
      <c r="P394" t="s">
        <v>1185</v>
      </c>
      <c r="Q394" t="s">
        <v>8632</v>
      </c>
      <c r="R394">
        <v>45735.604166666664</v>
      </c>
      <c r="S394">
        <v>45735.601365740738</v>
      </c>
      <c r="T394">
        <v>45735.999305555553</v>
      </c>
      <c r="U394">
        <v>45736.000775462962</v>
      </c>
      <c r="V394" t="s">
        <v>984</v>
      </c>
      <c r="W394" t="s">
        <v>986</v>
      </c>
      <c r="X394">
        <v>9.59</v>
      </c>
      <c r="Y394">
        <v>9.48</v>
      </c>
      <c r="Z394">
        <v>147.77000000000001</v>
      </c>
      <c r="AA394">
        <v>142.51</v>
      </c>
      <c r="AB394">
        <v>56.44</v>
      </c>
      <c r="AC394">
        <v>5.57</v>
      </c>
      <c r="AD394">
        <v>0</v>
      </c>
      <c r="AE394" t="s">
        <v>984</v>
      </c>
      <c r="AF394">
        <v>0.5</v>
      </c>
      <c r="AG394">
        <v>1</v>
      </c>
      <c r="AH394">
        <v>0.5</v>
      </c>
      <c r="AI394">
        <v>0.28000000000000003</v>
      </c>
      <c r="AJ394" t="s">
        <v>11536</v>
      </c>
      <c r="AK394" t="s">
        <v>1241</v>
      </c>
      <c r="AL394" t="s">
        <v>1241</v>
      </c>
      <c r="AM394" t="s">
        <v>988</v>
      </c>
      <c r="AN394" t="s">
        <v>1186</v>
      </c>
      <c r="AO394">
        <v>0</v>
      </c>
      <c r="AP394">
        <v>0</v>
      </c>
      <c r="AQ394" t="s">
        <v>990</v>
      </c>
      <c r="AR394">
        <v>24</v>
      </c>
      <c r="AS394">
        <v>22</v>
      </c>
      <c r="AT394">
        <v>0</v>
      </c>
      <c r="AU394">
        <v>0</v>
      </c>
      <c r="AV394">
        <v>2</v>
      </c>
      <c r="AW394">
        <v>0</v>
      </c>
      <c r="AX394">
        <v>0</v>
      </c>
      <c r="AY394" t="s">
        <v>1719</v>
      </c>
      <c r="AZ394">
        <v>0.5</v>
      </c>
      <c r="BA394">
        <v>50</v>
      </c>
      <c r="BB394">
        <v>9.5852777777777778</v>
      </c>
      <c r="BC394">
        <v>8.6</v>
      </c>
      <c r="BD394">
        <v>0</v>
      </c>
      <c r="BO394" s="91"/>
      <c r="BS394"/>
    </row>
    <row r="395" spans="1:71" x14ac:dyDescent="0.25">
      <c r="A395" t="s">
        <v>1718</v>
      </c>
      <c r="B395" t="s">
        <v>128</v>
      </c>
      <c r="C395">
        <v>45737</v>
      </c>
      <c r="D395">
        <v>7.0566666666666666</v>
      </c>
      <c r="E395">
        <v>0</v>
      </c>
      <c r="F395">
        <v>0</v>
      </c>
      <c r="G395">
        <v>0</v>
      </c>
      <c r="H395">
        <v>0</v>
      </c>
      <c r="I395" t="s">
        <v>153</v>
      </c>
      <c r="J395" s="73">
        <v>0.51929398148148154</v>
      </c>
      <c r="K395" s="73">
        <v>0.83484953703703701</v>
      </c>
      <c r="L395">
        <v>6.36</v>
      </c>
      <c r="M395" t="s">
        <v>983</v>
      </c>
      <c r="N395" t="s">
        <v>11537</v>
      </c>
      <c r="O395" t="s">
        <v>984</v>
      </c>
      <c r="P395" t="s">
        <v>1206</v>
      </c>
      <c r="Q395" t="s">
        <v>11235</v>
      </c>
      <c r="R395">
        <v>45737.520833333336</v>
      </c>
      <c r="S395">
        <v>45737.519293981481</v>
      </c>
      <c r="T395">
        <v>45737.833333333336</v>
      </c>
      <c r="U395">
        <v>45737.834849537037</v>
      </c>
      <c r="V395" t="s">
        <v>984</v>
      </c>
      <c r="W395" t="s">
        <v>986</v>
      </c>
      <c r="X395">
        <v>7.57</v>
      </c>
      <c r="Y395">
        <v>7.5</v>
      </c>
      <c r="Z395">
        <v>111.71</v>
      </c>
      <c r="AA395">
        <v>104.89</v>
      </c>
      <c r="AB395">
        <v>41.81</v>
      </c>
      <c r="AC395">
        <v>4.6399999999999997</v>
      </c>
      <c r="AD395">
        <v>0</v>
      </c>
      <c r="AE395" t="s">
        <v>11538</v>
      </c>
      <c r="AF395">
        <v>0.51666666666666672</v>
      </c>
      <c r="AG395">
        <v>1</v>
      </c>
      <c r="AH395">
        <v>0.5</v>
      </c>
      <c r="AI395">
        <v>3.82</v>
      </c>
      <c r="AJ395" t="s">
        <v>11539</v>
      </c>
      <c r="AK395" t="s">
        <v>1729</v>
      </c>
      <c r="AL395" t="s">
        <v>1729</v>
      </c>
      <c r="AM395" t="s">
        <v>988</v>
      </c>
      <c r="AN395" t="s">
        <v>1186</v>
      </c>
      <c r="AO395">
        <v>0</v>
      </c>
      <c r="AP395">
        <v>0</v>
      </c>
      <c r="AQ395" t="s">
        <v>990</v>
      </c>
      <c r="AR395">
        <v>19</v>
      </c>
      <c r="AS395">
        <v>12</v>
      </c>
      <c r="AT395">
        <v>0</v>
      </c>
      <c r="AU395">
        <v>0</v>
      </c>
      <c r="AV395">
        <v>7</v>
      </c>
      <c r="AW395">
        <v>0</v>
      </c>
      <c r="AX395">
        <v>0</v>
      </c>
      <c r="AY395" t="s">
        <v>1719</v>
      </c>
      <c r="AZ395">
        <v>0.51666666666666672</v>
      </c>
      <c r="BA395">
        <v>50</v>
      </c>
      <c r="BB395">
        <v>7.5733333333333333</v>
      </c>
      <c r="BC395">
        <v>6.36</v>
      </c>
      <c r="BD395">
        <v>0</v>
      </c>
      <c r="BO395" s="91"/>
      <c r="BS395"/>
    </row>
    <row r="396" spans="1:71" x14ac:dyDescent="0.25">
      <c r="A396" t="s">
        <v>1718</v>
      </c>
      <c r="B396" t="s">
        <v>128</v>
      </c>
      <c r="C396">
        <v>45738</v>
      </c>
      <c r="D396">
        <v>9.0491666666666646</v>
      </c>
      <c r="E396">
        <v>0</v>
      </c>
      <c r="F396">
        <v>0</v>
      </c>
      <c r="G396">
        <v>0</v>
      </c>
      <c r="H396">
        <v>0</v>
      </c>
      <c r="I396" t="s">
        <v>153</v>
      </c>
      <c r="J396" s="73">
        <v>0.60223379629629625</v>
      </c>
      <c r="K396" s="73">
        <v>8.1018518518518516E-4</v>
      </c>
      <c r="L396">
        <v>8.43</v>
      </c>
      <c r="M396" t="s">
        <v>983</v>
      </c>
      <c r="N396" t="s">
        <v>11540</v>
      </c>
      <c r="O396" t="s">
        <v>984</v>
      </c>
      <c r="P396" t="s">
        <v>1206</v>
      </c>
      <c r="Q396" t="s">
        <v>11203</v>
      </c>
      <c r="R396">
        <v>45738.604166666664</v>
      </c>
      <c r="S396">
        <v>45738.602233796293</v>
      </c>
      <c r="T396">
        <v>45738.999305555553</v>
      </c>
      <c r="U396">
        <v>45739.000844907408</v>
      </c>
      <c r="V396" t="s">
        <v>984</v>
      </c>
      <c r="W396" t="s">
        <v>986</v>
      </c>
      <c r="X396">
        <v>9.57</v>
      </c>
      <c r="Y396">
        <v>9.48</v>
      </c>
      <c r="Z396">
        <v>144.81</v>
      </c>
      <c r="AA396">
        <v>139.5</v>
      </c>
      <c r="AB396">
        <v>61.94</v>
      </c>
      <c r="AC396">
        <v>6.24</v>
      </c>
      <c r="AD396">
        <v>0</v>
      </c>
      <c r="AE396" t="s">
        <v>984</v>
      </c>
      <c r="AF396">
        <v>0.51666666666666672</v>
      </c>
      <c r="AG396">
        <v>1</v>
      </c>
      <c r="AH396">
        <v>0.5</v>
      </c>
      <c r="AI396">
        <v>2.2599999999999998</v>
      </c>
      <c r="AJ396" t="s">
        <v>11541</v>
      </c>
      <c r="AK396" t="s">
        <v>1729</v>
      </c>
      <c r="AL396" t="s">
        <v>1729</v>
      </c>
      <c r="AM396" t="s">
        <v>988</v>
      </c>
      <c r="AN396" t="s">
        <v>1186</v>
      </c>
      <c r="AO396">
        <v>0</v>
      </c>
      <c r="AP396">
        <v>0</v>
      </c>
      <c r="AQ396" t="s">
        <v>990</v>
      </c>
      <c r="AR396">
        <v>20</v>
      </c>
      <c r="AS396">
        <v>19</v>
      </c>
      <c r="AT396">
        <v>0</v>
      </c>
      <c r="AU396">
        <v>0</v>
      </c>
      <c r="AV396">
        <v>1</v>
      </c>
      <c r="AW396">
        <v>0</v>
      </c>
      <c r="AX396">
        <v>0</v>
      </c>
      <c r="AY396" t="s">
        <v>1719</v>
      </c>
      <c r="AZ396">
        <v>0.51666666666666672</v>
      </c>
      <c r="BA396">
        <v>50</v>
      </c>
      <c r="BB396">
        <v>9.5658333333333321</v>
      </c>
      <c r="BC396">
        <v>8.43</v>
      </c>
      <c r="BD396">
        <v>0</v>
      </c>
      <c r="BO396" s="91"/>
      <c r="BS396"/>
    </row>
    <row r="397" spans="1:71" x14ac:dyDescent="0.25">
      <c r="A397" t="s">
        <v>1718</v>
      </c>
      <c r="B397" t="s">
        <v>128</v>
      </c>
      <c r="C397">
        <v>45739</v>
      </c>
      <c r="D397">
        <v>7.6102777777777773</v>
      </c>
      <c r="E397">
        <v>0</v>
      </c>
      <c r="F397">
        <v>0</v>
      </c>
      <c r="G397">
        <v>0</v>
      </c>
      <c r="H397">
        <v>0</v>
      </c>
      <c r="I397" t="s">
        <v>153</v>
      </c>
      <c r="J397" s="73">
        <v>0.51762731481481483</v>
      </c>
      <c r="K397" s="73">
        <v>0.83472222222222225</v>
      </c>
      <c r="L397">
        <v>7.03</v>
      </c>
      <c r="M397" t="s">
        <v>983</v>
      </c>
      <c r="N397" t="s">
        <v>11542</v>
      </c>
      <c r="O397" t="s">
        <v>984</v>
      </c>
      <c r="P397" t="s">
        <v>1206</v>
      </c>
      <c r="Q397" t="s">
        <v>11262</v>
      </c>
      <c r="R397">
        <v>45739.520833333336</v>
      </c>
      <c r="S397">
        <v>45739.517638888887</v>
      </c>
      <c r="T397">
        <v>45739.833333333336</v>
      </c>
      <c r="U397">
        <v>45739.834756944445</v>
      </c>
      <c r="V397" t="s">
        <v>984</v>
      </c>
      <c r="W397" t="s">
        <v>986</v>
      </c>
      <c r="X397">
        <v>7.61</v>
      </c>
      <c r="Y397">
        <v>7.5</v>
      </c>
      <c r="Z397">
        <v>197.34</v>
      </c>
      <c r="AA397">
        <v>194.26</v>
      </c>
      <c r="AB397">
        <v>75.569999999999993</v>
      </c>
      <c r="AC397">
        <v>3.8</v>
      </c>
      <c r="AD397">
        <v>0</v>
      </c>
      <c r="AE397" t="s">
        <v>984</v>
      </c>
      <c r="AF397">
        <v>0</v>
      </c>
      <c r="AG397">
        <v>0</v>
      </c>
      <c r="AH397">
        <v>0</v>
      </c>
      <c r="AI397">
        <v>0</v>
      </c>
      <c r="AJ397" t="s">
        <v>984</v>
      </c>
      <c r="AK397" t="s">
        <v>993</v>
      </c>
      <c r="AL397" t="s">
        <v>993</v>
      </c>
      <c r="AM397" t="s">
        <v>988</v>
      </c>
      <c r="AN397" t="s">
        <v>1183</v>
      </c>
      <c r="AO397">
        <v>0</v>
      </c>
      <c r="AP397">
        <v>0</v>
      </c>
      <c r="AQ397" t="s">
        <v>990</v>
      </c>
      <c r="AR397">
        <v>28</v>
      </c>
      <c r="AS397">
        <v>28</v>
      </c>
      <c r="AT397">
        <v>0</v>
      </c>
      <c r="AU397">
        <v>0</v>
      </c>
      <c r="AV397">
        <v>0</v>
      </c>
      <c r="AW397">
        <v>0</v>
      </c>
      <c r="AX397">
        <v>0</v>
      </c>
      <c r="AY397" t="s">
        <v>1719</v>
      </c>
      <c r="AZ397">
        <v>0</v>
      </c>
      <c r="BA397">
        <v>50</v>
      </c>
      <c r="BB397">
        <v>7.6102777777777773</v>
      </c>
      <c r="BC397">
        <v>7.03</v>
      </c>
      <c r="BD397">
        <v>0</v>
      </c>
      <c r="BO397" s="91"/>
      <c r="BS397"/>
    </row>
    <row r="398" spans="1:71" x14ac:dyDescent="0.25">
      <c r="A398" t="s">
        <v>1283</v>
      </c>
      <c r="B398" t="s">
        <v>128</v>
      </c>
      <c r="C398">
        <v>45733</v>
      </c>
      <c r="D398">
        <v>7.5261111111111108</v>
      </c>
      <c r="E398">
        <v>3.8194444444444446E-4</v>
      </c>
      <c r="F398">
        <v>0</v>
      </c>
      <c r="G398">
        <v>0</v>
      </c>
      <c r="H398">
        <v>0</v>
      </c>
      <c r="I398" t="s">
        <v>153</v>
      </c>
      <c r="J398" s="73">
        <v>0.52121527777777776</v>
      </c>
      <c r="K398" s="73">
        <v>0.83480324074074075</v>
      </c>
      <c r="L398">
        <v>6.93</v>
      </c>
      <c r="M398" t="s">
        <v>983</v>
      </c>
      <c r="N398" t="s">
        <v>11543</v>
      </c>
      <c r="O398" t="s">
        <v>984</v>
      </c>
      <c r="P398" t="s">
        <v>1185</v>
      </c>
      <c r="Q398" t="s">
        <v>11265</v>
      </c>
      <c r="R398">
        <v>45733.520833333336</v>
      </c>
      <c r="S398">
        <v>45733.521215277775</v>
      </c>
      <c r="T398">
        <v>45733.833333333336</v>
      </c>
      <c r="U398">
        <v>45733.834803240738</v>
      </c>
      <c r="V398" t="s">
        <v>984</v>
      </c>
      <c r="W398" t="s">
        <v>986</v>
      </c>
      <c r="X398">
        <v>7.53</v>
      </c>
      <c r="Y398">
        <v>7.5</v>
      </c>
      <c r="Z398">
        <v>193.24</v>
      </c>
      <c r="AA398">
        <v>187</v>
      </c>
      <c r="AB398">
        <v>66.14</v>
      </c>
      <c r="AC398">
        <v>3.75</v>
      </c>
      <c r="AD398">
        <v>0</v>
      </c>
      <c r="AE398" t="s">
        <v>984</v>
      </c>
      <c r="AF398">
        <v>0</v>
      </c>
      <c r="AG398">
        <v>0</v>
      </c>
      <c r="AH398">
        <v>0</v>
      </c>
      <c r="AI398">
        <v>0</v>
      </c>
      <c r="AJ398" t="s">
        <v>984</v>
      </c>
      <c r="AK398" t="s">
        <v>1241</v>
      </c>
      <c r="AL398" t="s">
        <v>1241</v>
      </c>
      <c r="AM398" t="s">
        <v>988</v>
      </c>
      <c r="AN398" t="s">
        <v>1186</v>
      </c>
      <c r="AO398">
        <v>0</v>
      </c>
      <c r="AP398">
        <v>0</v>
      </c>
      <c r="AQ398" t="s">
        <v>990</v>
      </c>
      <c r="AR398">
        <v>28</v>
      </c>
      <c r="AS398">
        <v>27</v>
      </c>
      <c r="AT398">
        <v>0</v>
      </c>
      <c r="AU398">
        <v>0</v>
      </c>
      <c r="AV398">
        <v>1</v>
      </c>
      <c r="AW398">
        <v>0</v>
      </c>
      <c r="AX398">
        <v>0</v>
      </c>
      <c r="AY398" t="s">
        <v>1285</v>
      </c>
      <c r="AZ398">
        <v>0</v>
      </c>
      <c r="BA398">
        <v>50</v>
      </c>
      <c r="BB398">
        <v>7.5261111111111108</v>
      </c>
      <c r="BC398">
        <v>6.93</v>
      </c>
      <c r="BD398">
        <v>0</v>
      </c>
      <c r="BO398" s="91"/>
      <c r="BS398"/>
    </row>
    <row r="399" spans="1:71" x14ac:dyDescent="0.25">
      <c r="A399" t="s">
        <v>1283</v>
      </c>
      <c r="B399" t="s">
        <v>128</v>
      </c>
      <c r="C399">
        <v>45734</v>
      </c>
      <c r="D399">
        <v>7.6008333333333331</v>
      </c>
      <c r="E399">
        <v>0</v>
      </c>
      <c r="F399">
        <v>0</v>
      </c>
      <c r="G399">
        <v>0</v>
      </c>
      <c r="H399">
        <v>0</v>
      </c>
      <c r="I399" t="s">
        <v>153</v>
      </c>
      <c r="J399" s="73">
        <v>0.51809027777777783</v>
      </c>
      <c r="K399" s="73">
        <v>0.83479166666666671</v>
      </c>
      <c r="L399">
        <v>7.44</v>
      </c>
      <c r="M399" t="s">
        <v>983</v>
      </c>
      <c r="N399" t="s">
        <v>11544</v>
      </c>
      <c r="O399" t="s">
        <v>984</v>
      </c>
      <c r="P399" t="s">
        <v>1185</v>
      </c>
      <c r="Q399" t="s">
        <v>11206</v>
      </c>
      <c r="R399">
        <v>45734.520833333336</v>
      </c>
      <c r="S399">
        <v>45734.518090277779</v>
      </c>
      <c r="T399">
        <v>45734.833333333336</v>
      </c>
      <c r="U399">
        <v>45734.834814814814</v>
      </c>
      <c r="V399" t="s">
        <v>984</v>
      </c>
      <c r="W399" t="s">
        <v>986</v>
      </c>
      <c r="X399">
        <v>7.6</v>
      </c>
      <c r="Y399">
        <v>7.5</v>
      </c>
      <c r="Z399">
        <v>210.71</v>
      </c>
      <c r="AA399">
        <v>205.23</v>
      </c>
      <c r="AB399">
        <v>109.02</v>
      </c>
      <c r="AC399">
        <v>4.3899999999999997</v>
      </c>
      <c r="AD399">
        <v>0</v>
      </c>
      <c r="AE399" t="s">
        <v>984</v>
      </c>
      <c r="AF399">
        <v>0</v>
      </c>
      <c r="AG399">
        <v>0</v>
      </c>
      <c r="AH399">
        <v>0</v>
      </c>
      <c r="AI399">
        <v>0</v>
      </c>
      <c r="AJ399" t="s">
        <v>984</v>
      </c>
      <c r="AK399" t="s">
        <v>1241</v>
      </c>
      <c r="AL399" t="s">
        <v>1241</v>
      </c>
      <c r="AM399" t="s">
        <v>988</v>
      </c>
      <c r="AN399" t="s">
        <v>1186</v>
      </c>
      <c r="AO399">
        <v>0</v>
      </c>
      <c r="AP399">
        <v>0</v>
      </c>
      <c r="AQ399" t="s">
        <v>990</v>
      </c>
      <c r="AR399">
        <v>19</v>
      </c>
      <c r="AS399">
        <v>16</v>
      </c>
      <c r="AT399">
        <v>0</v>
      </c>
      <c r="AU399">
        <v>0</v>
      </c>
      <c r="AV399">
        <v>3</v>
      </c>
      <c r="AW399">
        <v>0</v>
      </c>
      <c r="AX399">
        <v>0</v>
      </c>
      <c r="AY399" t="s">
        <v>1285</v>
      </c>
      <c r="AZ399">
        <v>0</v>
      </c>
      <c r="BA399">
        <v>50</v>
      </c>
      <c r="BB399">
        <v>7.6008333333333331</v>
      </c>
      <c r="BC399">
        <v>7.44</v>
      </c>
      <c r="BD399">
        <v>0</v>
      </c>
      <c r="BO399" s="91"/>
      <c r="BS399"/>
    </row>
    <row r="400" spans="1:71" x14ac:dyDescent="0.25">
      <c r="A400" t="s">
        <v>1283</v>
      </c>
      <c r="B400" t="s">
        <v>128</v>
      </c>
      <c r="C400">
        <v>45736</v>
      </c>
      <c r="D400">
        <v>9.0527777777777771</v>
      </c>
      <c r="E400">
        <v>0</v>
      </c>
      <c r="F400">
        <v>0</v>
      </c>
      <c r="G400">
        <v>0</v>
      </c>
      <c r="H400">
        <v>0</v>
      </c>
      <c r="I400" t="s">
        <v>153</v>
      </c>
      <c r="J400" s="73">
        <v>0.60276620370370371</v>
      </c>
      <c r="K400" s="73">
        <v>7.9861111111111116E-4</v>
      </c>
      <c r="L400">
        <v>8.59</v>
      </c>
      <c r="M400" t="s">
        <v>983</v>
      </c>
      <c r="N400" t="s">
        <v>11545</v>
      </c>
      <c r="O400" t="s">
        <v>984</v>
      </c>
      <c r="P400" t="s">
        <v>1185</v>
      </c>
      <c r="Q400" t="s">
        <v>11219</v>
      </c>
      <c r="R400">
        <v>45736.604166666664</v>
      </c>
      <c r="S400">
        <v>45736.602766203701</v>
      </c>
      <c r="T400">
        <v>45736.999305555553</v>
      </c>
      <c r="U400">
        <v>45737.000798611109</v>
      </c>
      <c r="V400" t="s">
        <v>984</v>
      </c>
      <c r="W400" t="s">
        <v>986</v>
      </c>
      <c r="X400">
        <v>9.5500000000000007</v>
      </c>
      <c r="Y400">
        <v>9.48</v>
      </c>
      <c r="Z400">
        <v>190.61</v>
      </c>
      <c r="AA400">
        <v>184.16</v>
      </c>
      <c r="AB400">
        <v>85.2</v>
      </c>
      <c r="AC400">
        <v>5.64</v>
      </c>
      <c r="AD400">
        <v>0</v>
      </c>
      <c r="AE400" t="s">
        <v>984</v>
      </c>
      <c r="AF400">
        <v>0.5</v>
      </c>
      <c r="AG400">
        <v>1</v>
      </c>
      <c r="AH400">
        <v>0.5</v>
      </c>
      <c r="AI400">
        <v>4.46</v>
      </c>
      <c r="AJ400" t="s">
        <v>11546</v>
      </c>
      <c r="AK400" t="s">
        <v>1241</v>
      </c>
      <c r="AL400" t="s">
        <v>1241</v>
      </c>
      <c r="AM400" t="s">
        <v>988</v>
      </c>
      <c r="AN400" t="s">
        <v>1186</v>
      </c>
      <c r="AO400">
        <v>0</v>
      </c>
      <c r="AP400">
        <v>0</v>
      </c>
      <c r="AQ400" t="s">
        <v>990</v>
      </c>
      <c r="AR400">
        <v>30</v>
      </c>
      <c r="AS400">
        <v>26</v>
      </c>
      <c r="AT400">
        <v>0</v>
      </c>
      <c r="AU400">
        <v>0</v>
      </c>
      <c r="AV400">
        <v>4</v>
      </c>
      <c r="AW400">
        <v>0</v>
      </c>
      <c r="AX400">
        <v>0</v>
      </c>
      <c r="AY400" t="s">
        <v>1285</v>
      </c>
      <c r="AZ400">
        <v>0.5</v>
      </c>
      <c r="BA400">
        <v>50</v>
      </c>
      <c r="BB400">
        <v>9.5527777777777771</v>
      </c>
      <c r="BC400">
        <v>8.59</v>
      </c>
      <c r="BD400">
        <v>0</v>
      </c>
      <c r="BO400" s="91"/>
      <c r="BS400"/>
    </row>
    <row r="401" spans="1:71" x14ac:dyDescent="0.25">
      <c r="A401" t="s">
        <v>1283</v>
      </c>
      <c r="B401" t="s">
        <v>128</v>
      </c>
      <c r="C401">
        <v>45739</v>
      </c>
      <c r="D401">
        <v>9.0736111111111111</v>
      </c>
      <c r="E401">
        <v>0</v>
      </c>
      <c r="F401">
        <v>0</v>
      </c>
      <c r="G401">
        <v>0</v>
      </c>
      <c r="H401">
        <v>0</v>
      </c>
      <c r="I401" t="s">
        <v>153</v>
      </c>
      <c r="J401" s="73">
        <v>0.60184027777777782</v>
      </c>
      <c r="K401" s="73">
        <v>7.407407407407407E-4</v>
      </c>
      <c r="L401">
        <v>8.65</v>
      </c>
      <c r="M401" t="s">
        <v>983</v>
      </c>
      <c r="N401" t="s">
        <v>11547</v>
      </c>
      <c r="O401" t="s">
        <v>984</v>
      </c>
      <c r="P401" t="s">
        <v>1284</v>
      </c>
      <c r="Q401" t="s">
        <v>11325</v>
      </c>
      <c r="R401">
        <v>45739.604166666664</v>
      </c>
      <c r="S401">
        <v>45739.601840277777</v>
      </c>
      <c r="T401">
        <v>45739.999305555553</v>
      </c>
      <c r="U401">
        <v>45740.000740740739</v>
      </c>
      <c r="V401" t="s">
        <v>984</v>
      </c>
      <c r="W401" t="s">
        <v>986</v>
      </c>
      <c r="X401">
        <v>9.57</v>
      </c>
      <c r="Y401">
        <v>9.48</v>
      </c>
      <c r="Z401">
        <v>134.54</v>
      </c>
      <c r="AA401">
        <v>127.85</v>
      </c>
      <c r="AB401">
        <v>53</v>
      </c>
      <c r="AC401">
        <v>5.04</v>
      </c>
      <c r="AD401">
        <v>0</v>
      </c>
      <c r="AE401" t="s">
        <v>984</v>
      </c>
      <c r="AF401">
        <v>0.5</v>
      </c>
      <c r="AG401">
        <v>1</v>
      </c>
      <c r="AH401">
        <v>0.5</v>
      </c>
      <c r="AI401">
        <v>0.78</v>
      </c>
      <c r="AJ401" t="s">
        <v>11548</v>
      </c>
      <c r="AK401" t="s">
        <v>1188</v>
      </c>
      <c r="AL401" t="s">
        <v>1188</v>
      </c>
      <c r="AM401" t="s">
        <v>988</v>
      </c>
      <c r="AN401" t="s">
        <v>1183</v>
      </c>
      <c r="AO401">
        <v>0</v>
      </c>
      <c r="AP401">
        <v>0</v>
      </c>
      <c r="AQ401" t="s">
        <v>990</v>
      </c>
      <c r="AR401">
        <v>53</v>
      </c>
      <c r="AS401">
        <v>47</v>
      </c>
      <c r="AT401">
        <v>0</v>
      </c>
      <c r="AU401">
        <v>0</v>
      </c>
      <c r="AV401">
        <v>6</v>
      </c>
      <c r="AW401">
        <v>0</v>
      </c>
      <c r="AX401">
        <v>0</v>
      </c>
      <c r="AY401" t="s">
        <v>1285</v>
      </c>
      <c r="AZ401">
        <v>0.5</v>
      </c>
      <c r="BA401">
        <v>50</v>
      </c>
      <c r="BB401">
        <v>9.5736111111111111</v>
      </c>
      <c r="BC401">
        <v>8.65</v>
      </c>
      <c r="BD401">
        <v>0</v>
      </c>
      <c r="BO401" s="91"/>
      <c r="BS401"/>
    </row>
    <row r="402" spans="1:71" x14ac:dyDescent="0.25">
      <c r="A402" t="s">
        <v>11549</v>
      </c>
      <c r="B402" t="s">
        <v>128</v>
      </c>
      <c r="C402">
        <v>45737</v>
      </c>
      <c r="D402">
        <v>8.98</v>
      </c>
      <c r="E402">
        <v>0</v>
      </c>
      <c r="F402">
        <v>1.6666666666666668E-3</v>
      </c>
      <c r="G402">
        <v>0</v>
      </c>
      <c r="H402">
        <v>50</v>
      </c>
      <c r="I402" t="s">
        <v>142</v>
      </c>
      <c r="J402" s="73">
        <v>0.20690972222222223</v>
      </c>
      <c r="K402" s="73">
        <v>0.60250000000000004</v>
      </c>
      <c r="L402">
        <v>8.34</v>
      </c>
      <c r="M402" t="s">
        <v>983</v>
      </c>
      <c r="N402" t="s">
        <v>11550</v>
      </c>
      <c r="O402" t="s">
        <v>984</v>
      </c>
      <c r="P402" t="s">
        <v>1216</v>
      </c>
      <c r="Q402" t="s">
        <v>11258</v>
      </c>
      <c r="R402">
        <v>45737.208333333336</v>
      </c>
      <c r="S402">
        <v>45737.206921296296</v>
      </c>
      <c r="T402">
        <v>45737.604166666664</v>
      </c>
      <c r="U402">
        <v>45737.602534722224</v>
      </c>
      <c r="V402" t="s">
        <v>984</v>
      </c>
      <c r="W402" t="s">
        <v>986</v>
      </c>
      <c r="X402">
        <v>9.49</v>
      </c>
      <c r="Y402">
        <v>9.5</v>
      </c>
      <c r="Z402">
        <v>161.83000000000001</v>
      </c>
      <c r="AA402">
        <v>153.1</v>
      </c>
      <c r="AB402">
        <v>87.33</v>
      </c>
      <c r="AC402">
        <v>6.31</v>
      </c>
      <c r="AD402">
        <v>0</v>
      </c>
      <c r="AE402" t="s">
        <v>984</v>
      </c>
      <c r="AF402">
        <v>0.51416666666666666</v>
      </c>
      <c r="AG402">
        <v>1</v>
      </c>
      <c r="AH402">
        <v>0.5</v>
      </c>
      <c r="AI402">
        <v>0.08</v>
      </c>
      <c r="AJ402" t="s">
        <v>11551</v>
      </c>
      <c r="AK402" t="s">
        <v>1008</v>
      </c>
      <c r="AL402" t="s">
        <v>1008</v>
      </c>
      <c r="AM402" t="s">
        <v>988</v>
      </c>
      <c r="AN402" t="s">
        <v>1199</v>
      </c>
      <c r="AO402">
        <v>0</v>
      </c>
      <c r="AP402">
        <v>0</v>
      </c>
      <c r="AQ402" t="s">
        <v>990</v>
      </c>
      <c r="AR402">
        <v>24</v>
      </c>
      <c r="AS402">
        <v>21</v>
      </c>
      <c r="AT402">
        <v>0</v>
      </c>
      <c r="AU402">
        <v>0</v>
      </c>
      <c r="AV402">
        <v>3</v>
      </c>
      <c r="AW402">
        <v>0</v>
      </c>
      <c r="AX402">
        <v>0</v>
      </c>
      <c r="AY402" t="s">
        <v>11552</v>
      </c>
      <c r="AZ402">
        <v>0.51416666666666666</v>
      </c>
      <c r="BA402">
        <v>50</v>
      </c>
      <c r="BB402">
        <v>9.4941666666666666</v>
      </c>
      <c r="BC402">
        <v>8.34</v>
      </c>
      <c r="BD402">
        <v>50</v>
      </c>
      <c r="BO402" s="91"/>
      <c r="BS402"/>
    </row>
    <row r="403" spans="1:71" x14ac:dyDescent="0.25">
      <c r="A403" t="s">
        <v>281</v>
      </c>
      <c r="B403" t="s">
        <v>128</v>
      </c>
      <c r="C403">
        <v>45733</v>
      </c>
      <c r="D403">
        <v>7.5922222222222215</v>
      </c>
      <c r="E403">
        <v>0</v>
      </c>
      <c r="F403">
        <v>0</v>
      </c>
      <c r="G403">
        <v>0</v>
      </c>
      <c r="H403">
        <v>0</v>
      </c>
      <c r="I403" t="s">
        <v>142</v>
      </c>
      <c r="J403" s="73">
        <v>0.51846064814814818</v>
      </c>
      <c r="K403" s="73">
        <v>0.83480324074074075</v>
      </c>
      <c r="L403">
        <v>7.16</v>
      </c>
      <c r="M403" t="s">
        <v>983</v>
      </c>
      <c r="N403" t="s">
        <v>11553</v>
      </c>
      <c r="O403" t="s">
        <v>984</v>
      </c>
      <c r="P403" t="s">
        <v>1009</v>
      </c>
      <c r="Q403" t="s">
        <v>11265</v>
      </c>
      <c r="R403">
        <v>45733.520833333336</v>
      </c>
      <c r="S403">
        <v>45733.517835648148</v>
      </c>
      <c r="T403">
        <v>45733.833333333336</v>
      </c>
      <c r="U403">
        <v>45733.834826388891</v>
      </c>
      <c r="V403" t="s">
        <v>984</v>
      </c>
      <c r="W403" t="s">
        <v>986</v>
      </c>
      <c r="X403">
        <v>7.61</v>
      </c>
      <c r="Y403">
        <v>7.5</v>
      </c>
      <c r="Z403">
        <v>149.85</v>
      </c>
      <c r="AA403">
        <v>141.35</v>
      </c>
      <c r="AB403">
        <v>67.88</v>
      </c>
      <c r="AC403">
        <v>3.87</v>
      </c>
      <c r="AD403">
        <v>0</v>
      </c>
      <c r="AE403" t="s">
        <v>11554</v>
      </c>
      <c r="AF403">
        <v>0</v>
      </c>
      <c r="AG403">
        <v>0</v>
      </c>
      <c r="AH403">
        <v>0</v>
      </c>
      <c r="AI403">
        <v>0</v>
      </c>
      <c r="AJ403" t="s">
        <v>984</v>
      </c>
      <c r="AK403" t="s">
        <v>1068</v>
      </c>
      <c r="AL403" t="s">
        <v>1068</v>
      </c>
      <c r="AM403" t="s">
        <v>988</v>
      </c>
      <c r="AN403" t="s">
        <v>1191</v>
      </c>
      <c r="AO403">
        <v>0</v>
      </c>
      <c r="AP403">
        <v>0</v>
      </c>
      <c r="AQ403" t="s">
        <v>990</v>
      </c>
      <c r="AR403">
        <v>23</v>
      </c>
      <c r="AS403">
        <v>17</v>
      </c>
      <c r="AT403">
        <v>0</v>
      </c>
      <c r="AU403">
        <v>0</v>
      </c>
      <c r="AV403">
        <v>6</v>
      </c>
      <c r="AW403">
        <v>0</v>
      </c>
      <c r="AX403">
        <v>0</v>
      </c>
      <c r="AY403" t="s">
        <v>1287</v>
      </c>
      <c r="AZ403">
        <v>0</v>
      </c>
      <c r="BA403">
        <v>50</v>
      </c>
      <c r="BB403">
        <v>7.5922222222222215</v>
      </c>
      <c r="BC403">
        <v>7.16</v>
      </c>
      <c r="BD403">
        <v>0</v>
      </c>
      <c r="BO403" s="91"/>
      <c r="BS403"/>
    </row>
    <row r="404" spans="1:71" x14ac:dyDescent="0.25">
      <c r="A404" t="s">
        <v>281</v>
      </c>
      <c r="B404" t="s">
        <v>128</v>
      </c>
      <c r="C404">
        <v>45734</v>
      </c>
      <c r="D404">
        <v>7.0394444444444444</v>
      </c>
      <c r="E404">
        <v>0</v>
      </c>
      <c r="F404">
        <v>0</v>
      </c>
      <c r="G404">
        <v>0</v>
      </c>
      <c r="H404">
        <v>0</v>
      </c>
      <c r="I404" t="s">
        <v>142</v>
      </c>
      <c r="J404" s="73">
        <v>0.51991898148148152</v>
      </c>
      <c r="K404" s="73">
        <v>0.83469907407407407</v>
      </c>
      <c r="L404">
        <v>6.04</v>
      </c>
      <c r="M404" t="s">
        <v>983</v>
      </c>
      <c r="N404" t="s">
        <v>11555</v>
      </c>
      <c r="O404" t="s">
        <v>984</v>
      </c>
      <c r="P404" t="s">
        <v>1009</v>
      </c>
      <c r="Q404" t="s">
        <v>11149</v>
      </c>
      <c r="R404">
        <v>45734.520833333336</v>
      </c>
      <c r="S404">
        <v>45734.518483796295</v>
      </c>
      <c r="T404">
        <v>45734.833333333336</v>
      </c>
      <c r="U404">
        <v>45734.834768518522</v>
      </c>
      <c r="V404" t="s">
        <v>984</v>
      </c>
      <c r="W404" t="s">
        <v>986</v>
      </c>
      <c r="X404">
        <v>7.59</v>
      </c>
      <c r="Y404">
        <v>7.5</v>
      </c>
      <c r="Z404">
        <v>164.59</v>
      </c>
      <c r="AA404">
        <v>147.97</v>
      </c>
      <c r="AB404">
        <v>93.38</v>
      </c>
      <c r="AC404">
        <v>5.27</v>
      </c>
      <c r="AD404">
        <v>0</v>
      </c>
      <c r="AE404" t="s">
        <v>984</v>
      </c>
      <c r="AF404">
        <v>0.51527777777777772</v>
      </c>
      <c r="AG404">
        <v>1</v>
      </c>
      <c r="AH404">
        <v>0.5</v>
      </c>
      <c r="AI404">
        <v>5.08</v>
      </c>
      <c r="AJ404" t="s">
        <v>11556</v>
      </c>
      <c r="AK404" t="s">
        <v>1008</v>
      </c>
      <c r="AL404" t="s">
        <v>1008</v>
      </c>
      <c r="AM404" t="s">
        <v>988</v>
      </c>
      <c r="AN404" t="s">
        <v>1191</v>
      </c>
      <c r="AO404">
        <v>0</v>
      </c>
      <c r="AP404">
        <v>0</v>
      </c>
      <c r="AQ404" t="s">
        <v>990</v>
      </c>
      <c r="AR404">
        <v>16</v>
      </c>
      <c r="AS404">
        <v>9</v>
      </c>
      <c r="AT404">
        <v>0</v>
      </c>
      <c r="AU404">
        <v>0</v>
      </c>
      <c r="AV404">
        <v>7</v>
      </c>
      <c r="AW404">
        <v>0</v>
      </c>
      <c r="AX404">
        <v>0</v>
      </c>
      <c r="AY404" t="s">
        <v>1287</v>
      </c>
      <c r="AZ404">
        <v>0.51527777777777772</v>
      </c>
      <c r="BA404">
        <v>50</v>
      </c>
      <c r="BB404">
        <v>7.5547222222222219</v>
      </c>
      <c r="BC404">
        <v>6.04</v>
      </c>
      <c r="BD404">
        <v>0</v>
      </c>
      <c r="BO404" s="91"/>
      <c r="BS404"/>
    </row>
    <row r="405" spans="1:71" x14ac:dyDescent="0.25">
      <c r="A405" t="s">
        <v>281</v>
      </c>
      <c r="B405" t="s">
        <v>128</v>
      </c>
      <c r="C405">
        <v>45735</v>
      </c>
      <c r="D405">
        <v>7.0602777777777774</v>
      </c>
      <c r="E405">
        <v>0</v>
      </c>
      <c r="F405">
        <v>0</v>
      </c>
      <c r="G405">
        <v>0</v>
      </c>
      <c r="H405">
        <v>0</v>
      </c>
      <c r="I405" t="s">
        <v>142</v>
      </c>
      <c r="J405" s="73">
        <v>0.51945601851851853</v>
      </c>
      <c r="K405" s="73">
        <v>0.83484953703703701</v>
      </c>
      <c r="L405">
        <v>6.66</v>
      </c>
      <c r="M405" t="s">
        <v>983</v>
      </c>
      <c r="N405" t="s">
        <v>11557</v>
      </c>
      <c r="O405" t="s">
        <v>984</v>
      </c>
      <c r="P405" t="s">
        <v>1009</v>
      </c>
      <c r="Q405" t="s">
        <v>11558</v>
      </c>
      <c r="R405">
        <v>45735.520833333336</v>
      </c>
      <c r="S405">
        <v>45735.519467592596</v>
      </c>
      <c r="T405">
        <v>45735.833333333336</v>
      </c>
      <c r="U405">
        <v>45735.83488425926</v>
      </c>
      <c r="V405" t="s">
        <v>984</v>
      </c>
      <c r="W405" t="s">
        <v>986</v>
      </c>
      <c r="X405">
        <v>7.57</v>
      </c>
      <c r="Y405">
        <v>7.5</v>
      </c>
      <c r="Z405">
        <v>123.01</v>
      </c>
      <c r="AA405">
        <v>118.4</v>
      </c>
      <c r="AB405">
        <v>53.87</v>
      </c>
      <c r="AC405">
        <v>4.3600000000000003</v>
      </c>
      <c r="AD405">
        <v>30.55</v>
      </c>
      <c r="AE405" t="s">
        <v>984</v>
      </c>
      <c r="AF405">
        <v>0</v>
      </c>
      <c r="AG405">
        <v>0</v>
      </c>
      <c r="AH405">
        <v>0</v>
      </c>
      <c r="AI405">
        <v>0</v>
      </c>
      <c r="AJ405" t="s">
        <v>984</v>
      </c>
      <c r="AK405" t="s">
        <v>1008</v>
      </c>
      <c r="AL405" t="s">
        <v>1008</v>
      </c>
      <c r="AM405" t="s">
        <v>988</v>
      </c>
      <c r="AN405" t="s">
        <v>1191</v>
      </c>
      <c r="AO405">
        <v>0</v>
      </c>
      <c r="AP405">
        <v>0</v>
      </c>
      <c r="AQ405" t="s">
        <v>990</v>
      </c>
      <c r="AR405">
        <v>24</v>
      </c>
      <c r="AS405">
        <v>23</v>
      </c>
      <c r="AT405">
        <v>0</v>
      </c>
      <c r="AU405">
        <v>0</v>
      </c>
      <c r="AV405">
        <v>1</v>
      </c>
      <c r="AW405">
        <v>0</v>
      </c>
      <c r="AX405">
        <v>0</v>
      </c>
      <c r="AY405" t="s">
        <v>1287</v>
      </c>
      <c r="AZ405">
        <v>0.50916666666666666</v>
      </c>
      <c r="BA405">
        <v>50</v>
      </c>
      <c r="BB405">
        <v>7.5694444444444438</v>
      </c>
      <c r="BC405">
        <v>6.66</v>
      </c>
      <c r="BD405">
        <v>0</v>
      </c>
      <c r="BO405" s="91"/>
      <c r="BS405"/>
    </row>
    <row r="406" spans="1:71" x14ac:dyDescent="0.25">
      <c r="A406" t="s">
        <v>281</v>
      </c>
      <c r="B406" t="s">
        <v>128</v>
      </c>
      <c r="C406">
        <v>45736</v>
      </c>
      <c r="D406">
        <v>7.5463888888888881</v>
      </c>
      <c r="E406">
        <v>0</v>
      </c>
      <c r="F406">
        <v>0</v>
      </c>
      <c r="G406">
        <v>0</v>
      </c>
      <c r="H406">
        <v>0</v>
      </c>
      <c r="I406" t="s">
        <v>142</v>
      </c>
      <c r="J406" s="73">
        <v>0.52046296296296302</v>
      </c>
      <c r="K406" s="73">
        <v>0.83489583333333328</v>
      </c>
      <c r="L406">
        <v>6.84</v>
      </c>
      <c r="M406" t="s">
        <v>983</v>
      </c>
      <c r="N406" t="s">
        <v>11559</v>
      </c>
      <c r="O406" t="s">
        <v>984</v>
      </c>
      <c r="P406" t="s">
        <v>1009</v>
      </c>
      <c r="Q406" t="s">
        <v>11188</v>
      </c>
      <c r="R406">
        <v>45736.520833333336</v>
      </c>
      <c r="S406">
        <v>45736.520462962966</v>
      </c>
      <c r="T406">
        <v>45736.833333333336</v>
      </c>
      <c r="U406">
        <v>45736.834907407407</v>
      </c>
      <c r="V406" t="s">
        <v>984</v>
      </c>
      <c r="W406" t="s">
        <v>986</v>
      </c>
      <c r="X406">
        <v>7.55</v>
      </c>
      <c r="Y406">
        <v>7.5</v>
      </c>
      <c r="Z406">
        <v>221.46</v>
      </c>
      <c r="AA406">
        <v>217.28</v>
      </c>
      <c r="AB406">
        <v>110.74</v>
      </c>
      <c r="AC406">
        <v>4.6500000000000004</v>
      </c>
      <c r="AD406">
        <v>0</v>
      </c>
      <c r="AE406" t="s">
        <v>984</v>
      </c>
      <c r="AF406">
        <v>0</v>
      </c>
      <c r="AG406">
        <v>0</v>
      </c>
      <c r="AH406">
        <v>0</v>
      </c>
      <c r="AI406">
        <v>0</v>
      </c>
      <c r="AJ406" t="s">
        <v>984</v>
      </c>
      <c r="AK406" t="s">
        <v>1032</v>
      </c>
      <c r="AL406" t="s">
        <v>1032</v>
      </c>
      <c r="AM406" t="s">
        <v>988</v>
      </c>
      <c r="AN406" t="s">
        <v>1191</v>
      </c>
      <c r="AO406">
        <v>0</v>
      </c>
      <c r="AP406">
        <v>0</v>
      </c>
      <c r="AQ406" t="s">
        <v>990</v>
      </c>
      <c r="AR406">
        <v>22</v>
      </c>
      <c r="AS406">
        <v>14</v>
      </c>
      <c r="AT406">
        <v>0</v>
      </c>
      <c r="AU406">
        <v>0</v>
      </c>
      <c r="AV406">
        <v>8</v>
      </c>
      <c r="AW406">
        <v>0</v>
      </c>
      <c r="AX406">
        <v>0</v>
      </c>
      <c r="AY406" t="s">
        <v>1287</v>
      </c>
      <c r="AZ406">
        <v>0</v>
      </c>
      <c r="BA406">
        <v>50</v>
      </c>
      <c r="BB406">
        <v>7.5463888888888881</v>
      </c>
      <c r="BC406">
        <v>6.84</v>
      </c>
      <c r="BD406">
        <v>0</v>
      </c>
      <c r="BO406" s="91"/>
      <c r="BS406"/>
    </row>
    <row r="407" spans="1:71" x14ac:dyDescent="0.25">
      <c r="A407" t="s">
        <v>1288</v>
      </c>
      <c r="B407" t="s">
        <v>128</v>
      </c>
      <c r="C407">
        <v>45733</v>
      </c>
      <c r="D407">
        <v>9.0811111111111096</v>
      </c>
      <c r="E407">
        <v>0</v>
      </c>
      <c r="F407">
        <v>0</v>
      </c>
      <c r="G407">
        <v>0</v>
      </c>
      <c r="H407">
        <v>0</v>
      </c>
      <c r="I407" t="s">
        <v>142</v>
      </c>
      <c r="J407" s="73">
        <v>0.60092592592592597</v>
      </c>
      <c r="K407" s="73">
        <v>7.8703703703703705E-4</v>
      </c>
      <c r="L407">
        <v>8.4</v>
      </c>
      <c r="M407" t="s">
        <v>983</v>
      </c>
      <c r="N407" t="s">
        <v>11560</v>
      </c>
      <c r="O407" t="s">
        <v>984</v>
      </c>
      <c r="P407" t="s">
        <v>1000</v>
      </c>
      <c r="Q407" t="s">
        <v>11156</v>
      </c>
      <c r="R407">
        <v>45733.604166666664</v>
      </c>
      <c r="S407">
        <v>45733.600925925923</v>
      </c>
      <c r="T407">
        <v>45733.999305555553</v>
      </c>
      <c r="U407">
        <v>45734.000856481478</v>
      </c>
      <c r="V407" t="s">
        <v>984</v>
      </c>
      <c r="W407" t="s">
        <v>986</v>
      </c>
      <c r="X407">
        <v>9.6</v>
      </c>
      <c r="Y407">
        <v>9.48</v>
      </c>
      <c r="Z407">
        <v>96.26</v>
      </c>
      <c r="AA407">
        <v>94.45</v>
      </c>
      <c r="AB407">
        <v>40.19</v>
      </c>
      <c r="AC407">
        <v>6.16</v>
      </c>
      <c r="AD407">
        <v>0</v>
      </c>
      <c r="AE407" t="s">
        <v>984</v>
      </c>
      <c r="AF407">
        <v>0.51555555555555554</v>
      </c>
      <c r="AG407">
        <v>1</v>
      </c>
      <c r="AH407">
        <v>0.5</v>
      </c>
      <c r="AI407">
        <v>3.67</v>
      </c>
      <c r="AJ407" t="s">
        <v>11561</v>
      </c>
      <c r="AK407" t="s">
        <v>1033</v>
      </c>
      <c r="AL407" t="s">
        <v>1033</v>
      </c>
      <c r="AM407" t="s">
        <v>988</v>
      </c>
      <c r="AN407" t="s">
        <v>1191</v>
      </c>
      <c r="AO407">
        <v>0</v>
      </c>
      <c r="AP407">
        <v>0</v>
      </c>
      <c r="AQ407" t="s">
        <v>990</v>
      </c>
      <c r="AR407">
        <v>27</v>
      </c>
      <c r="AS407">
        <v>23</v>
      </c>
      <c r="AT407">
        <v>0</v>
      </c>
      <c r="AU407">
        <v>0</v>
      </c>
      <c r="AV407">
        <v>4</v>
      </c>
      <c r="AW407">
        <v>0</v>
      </c>
      <c r="AX407">
        <v>0</v>
      </c>
      <c r="AY407" t="s">
        <v>1289</v>
      </c>
      <c r="AZ407">
        <v>0.51555555555555554</v>
      </c>
      <c r="BA407">
        <v>50</v>
      </c>
      <c r="BB407">
        <v>9.5966666666666658</v>
      </c>
      <c r="BC407">
        <v>8.4</v>
      </c>
      <c r="BD407">
        <v>0</v>
      </c>
      <c r="BO407" s="91"/>
      <c r="BS407"/>
    </row>
    <row r="408" spans="1:71" x14ac:dyDescent="0.25">
      <c r="A408" t="s">
        <v>1288</v>
      </c>
      <c r="B408" t="s">
        <v>128</v>
      </c>
      <c r="C408">
        <v>45734</v>
      </c>
      <c r="D408">
        <v>9.0697222222222216</v>
      </c>
      <c r="E408">
        <v>0</v>
      </c>
      <c r="F408">
        <v>0</v>
      </c>
      <c r="G408">
        <v>0</v>
      </c>
      <c r="H408">
        <v>0</v>
      </c>
      <c r="I408" t="s">
        <v>142</v>
      </c>
      <c r="J408" s="73">
        <v>0.60151620370370373</v>
      </c>
      <c r="K408" s="73">
        <v>7.407407407407407E-4</v>
      </c>
      <c r="L408">
        <v>8.25</v>
      </c>
      <c r="M408" t="s">
        <v>983</v>
      </c>
      <c r="N408" t="s">
        <v>11562</v>
      </c>
      <c r="O408" t="s">
        <v>984</v>
      </c>
      <c r="P408" t="s">
        <v>1000</v>
      </c>
      <c r="Q408" t="s">
        <v>11206</v>
      </c>
      <c r="R408">
        <v>45734.604166666664</v>
      </c>
      <c r="S408">
        <v>45734.6015162037</v>
      </c>
      <c r="T408">
        <v>45734.999305555553</v>
      </c>
      <c r="U408">
        <v>45735.000740740739</v>
      </c>
      <c r="V408" t="s">
        <v>984</v>
      </c>
      <c r="W408" t="s">
        <v>986</v>
      </c>
      <c r="X408">
        <v>9.58</v>
      </c>
      <c r="Y408">
        <v>9.48</v>
      </c>
      <c r="Z408">
        <v>102.5</v>
      </c>
      <c r="AA408">
        <v>99.5</v>
      </c>
      <c r="AB408">
        <v>52.5</v>
      </c>
      <c r="AC408">
        <v>6.44</v>
      </c>
      <c r="AD408">
        <v>0</v>
      </c>
      <c r="AE408" t="s">
        <v>984</v>
      </c>
      <c r="AF408">
        <v>0.51166666666666671</v>
      </c>
      <c r="AG408">
        <v>1</v>
      </c>
      <c r="AH408">
        <v>0.5</v>
      </c>
      <c r="AI408">
        <v>0</v>
      </c>
      <c r="AJ408" t="s">
        <v>11563</v>
      </c>
      <c r="AK408" t="s">
        <v>1033</v>
      </c>
      <c r="AL408" t="s">
        <v>1033</v>
      </c>
      <c r="AM408" t="s">
        <v>988</v>
      </c>
      <c r="AN408" t="s">
        <v>1191</v>
      </c>
      <c r="AO408">
        <v>0</v>
      </c>
      <c r="AP408">
        <v>0</v>
      </c>
      <c r="AQ408" t="s">
        <v>990</v>
      </c>
      <c r="AR408">
        <v>26</v>
      </c>
      <c r="AS408">
        <v>23</v>
      </c>
      <c r="AT408">
        <v>0</v>
      </c>
      <c r="AU408">
        <v>0</v>
      </c>
      <c r="AV408">
        <v>3</v>
      </c>
      <c r="AW408">
        <v>0</v>
      </c>
      <c r="AX408">
        <v>0</v>
      </c>
      <c r="AY408" t="s">
        <v>1289</v>
      </c>
      <c r="AZ408">
        <v>0.51166666666666671</v>
      </c>
      <c r="BA408">
        <v>50</v>
      </c>
      <c r="BB408">
        <v>9.5813888888888883</v>
      </c>
      <c r="BC408">
        <v>8.25</v>
      </c>
      <c r="BD408">
        <v>0</v>
      </c>
      <c r="BO408" s="91"/>
      <c r="BS408"/>
    </row>
    <row r="409" spans="1:71" x14ac:dyDescent="0.25">
      <c r="A409" t="s">
        <v>1288</v>
      </c>
      <c r="B409" t="s">
        <v>128</v>
      </c>
      <c r="C409">
        <v>45735</v>
      </c>
      <c r="D409">
        <v>9.0691666666666659</v>
      </c>
      <c r="E409">
        <v>0</v>
      </c>
      <c r="F409">
        <v>0</v>
      </c>
      <c r="G409">
        <v>0</v>
      </c>
      <c r="H409">
        <v>0</v>
      </c>
      <c r="I409" t="s">
        <v>142</v>
      </c>
      <c r="J409" s="73">
        <v>0.60127314814814814</v>
      </c>
      <c r="K409" s="73">
        <v>6.7129629629629625E-4</v>
      </c>
      <c r="L409">
        <v>8.0299999999999994</v>
      </c>
      <c r="M409" t="s">
        <v>983</v>
      </c>
      <c r="N409" t="s">
        <v>11564</v>
      </c>
      <c r="O409" t="s">
        <v>984</v>
      </c>
      <c r="P409" t="s">
        <v>1000</v>
      </c>
      <c r="Q409" t="s">
        <v>11349</v>
      </c>
      <c r="R409">
        <v>45735.604166666664</v>
      </c>
      <c r="S409">
        <v>45735.601273148146</v>
      </c>
      <c r="T409">
        <v>45735.999305555553</v>
      </c>
      <c r="U409">
        <v>45736.000763888886</v>
      </c>
      <c r="V409" t="s">
        <v>984</v>
      </c>
      <c r="W409" t="s">
        <v>986</v>
      </c>
      <c r="X409">
        <v>9.59</v>
      </c>
      <c r="Y409">
        <v>9.48</v>
      </c>
      <c r="Z409">
        <v>103.12</v>
      </c>
      <c r="AA409">
        <v>101.01</v>
      </c>
      <c r="AB409">
        <v>56.25</v>
      </c>
      <c r="AC409">
        <v>6.87</v>
      </c>
      <c r="AD409">
        <v>0</v>
      </c>
      <c r="AE409" t="s">
        <v>984</v>
      </c>
      <c r="AF409">
        <v>0.5163888888888889</v>
      </c>
      <c r="AG409">
        <v>1</v>
      </c>
      <c r="AH409">
        <v>0.5</v>
      </c>
      <c r="AI409">
        <v>2.52</v>
      </c>
      <c r="AJ409" t="s">
        <v>11565</v>
      </c>
      <c r="AK409" t="s">
        <v>1033</v>
      </c>
      <c r="AL409" t="s">
        <v>1033</v>
      </c>
      <c r="AM409" t="s">
        <v>988</v>
      </c>
      <c r="AN409" t="s">
        <v>1191</v>
      </c>
      <c r="AO409">
        <v>0</v>
      </c>
      <c r="AP409">
        <v>0</v>
      </c>
      <c r="AQ409" t="s">
        <v>990</v>
      </c>
      <c r="AR409">
        <v>28</v>
      </c>
      <c r="AS409">
        <v>25</v>
      </c>
      <c r="AT409">
        <v>0</v>
      </c>
      <c r="AU409">
        <v>0</v>
      </c>
      <c r="AV409">
        <v>3</v>
      </c>
      <c r="AW409">
        <v>0</v>
      </c>
      <c r="AX409">
        <v>0</v>
      </c>
      <c r="AY409" t="s">
        <v>1289</v>
      </c>
      <c r="AZ409">
        <v>0.5163888888888889</v>
      </c>
      <c r="BA409">
        <v>50</v>
      </c>
      <c r="BB409">
        <v>9.5855555555555547</v>
      </c>
      <c r="BC409">
        <v>8.0299999999999994</v>
      </c>
      <c r="BD409">
        <v>0</v>
      </c>
      <c r="BO409" s="91"/>
      <c r="BS409"/>
    </row>
    <row r="410" spans="1:71" x14ac:dyDescent="0.25">
      <c r="A410" t="s">
        <v>1288</v>
      </c>
      <c r="B410" t="s">
        <v>128</v>
      </c>
      <c r="C410">
        <v>45737</v>
      </c>
      <c r="D410">
        <v>8.9630555555555542</v>
      </c>
      <c r="E410">
        <v>8.564814814814815E-4</v>
      </c>
      <c r="F410">
        <v>0</v>
      </c>
      <c r="G410">
        <v>50</v>
      </c>
      <c r="H410">
        <v>0</v>
      </c>
      <c r="I410" t="s">
        <v>142</v>
      </c>
      <c r="J410" s="73">
        <v>0.20918981481481483</v>
      </c>
      <c r="K410" s="73">
        <v>0.60559027777777774</v>
      </c>
      <c r="L410">
        <v>8.2899999999999991</v>
      </c>
      <c r="M410" t="s">
        <v>983</v>
      </c>
      <c r="N410" t="s">
        <v>11566</v>
      </c>
      <c r="O410" t="s">
        <v>984</v>
      </c>
      <c r="P410" t="s">
        <v>1034</v>
      </c>
      <c r="Q410" t="s">
        <v>11248</v>
      </c>
      <c r="R410">
        <v>45737.208333333336</v>
      </c>
      <c r="S410">
        <v>45737.204930555556</v>
      </c>
      <c r="T410">
        <v>45737.604166666664</v>
      </c>
      <c r="U410">
        <v>45737.605682870373</v>
      </c>
      <c r="V410" t="s">
        <v>984</v>
      </c>
      <c r="W410" t="s">
        <v>986</v>
      </c>
      <c r="X410">
        <v>9.6199999999999992</v>
      </c>
      <c r="Y410">
        <v>9.5</v>
      </c>
      <c r="Z410">
        <v>133.66</v>
      </c>
      <c r="AA410">
        <v>113.94</v>
      </c>
      <c r="AB410">
        <v>78.180000000000007</v>
      </c>
      <c r="AC410">
        <v>6.94</v>
      </c>
      <c r="AD410">
        <v>2.25</v>
      </c>
      <c r="AE410" t="s">
        <v>984</v>
      </c>
      <c r="AF410">
        <v>0.5130555555555556</v>
      </c>
      <c r="AG410">
        <v>1</v>
      </c>
      <c r="AH410">
        <v>0.5</v>
      </c>
      <c r="AI410">
        <v>0.28999999999999998</v>
      </c>
      <c r="AJ410" t="s">
        <v>11567</v>
      </c>
      <c r="AK410" t="s">
        <v>1033</v>
      </c>
      <c r="AL410" t="s">
        <v>1033</v>
      </c>
      <c r="AM410" t="s">
        <v>988</v>
      </c>
      <c r="AN410" t="s">
        <v>1191</v>
      </c>
      <c r="AO410">
        <v>0</v>
      </c>
      <c r="AP410">
        <v>0</v>
      </c>
      <c r="AQ410" t="s">
        <v>990</v>
      </c>
      <c r="AR410">
        <v>21</v>
      </c>
      <c r="AS410">
        <v>19</v>
      </c>
      <c r="AT410">
        <v>0</v>
      </c>
      <c r="AU410">
        <v>0</v>
      </c>
      <c r="AV410">
        <v>2</v>
      </c>
      <c r="AW410">
        <v>0</v>
      </c>
      <c r="AX410">
        <v>0</v>
      </c>
      <c r="AY410" t="s">
        <v>1289</v>
      </c>
      <c r="AZ410">
        <v>0.55055555555555558</v>
      </c>
      <c r="BA410">
        <v>50</v>
      </c>
      <c r="BB410">
        <v>9.5136111111111106</v>
      </c>
      <c r="BC410">
        <v>8.2899999999999991</v>
      </c>
      <c r="BD410">
        <v>50</v>
      </c>
      <c r="BO410" s="91"/>
      <c r="BS410"/>
    </row>
    <row r="411" spans="1:71" x14ac:dyDescent="0.25">
      <c r="A411" t="s">
        <v>1288</v>
      </c>
      <c r="B411" t="s">
        <v>128</v>
      </c>
      <c r="C411">
        <v>45738</v>
      </c>
      <c r="D411">
        <v>9.0983333333333327</v>
      </c>
      <c r="E411">
        <v>0</v>
      </c>
      <c r="F411">
        <v>0</v>
      </c>
      <c r="G411">
        <v>0</v>
      </c>
      <c r="H411">
        <v>0</v>
      </c>
      <c r="I411" t="s">
        <v>142</v>
      </c>
      <c r="J411" s="73">
        <v>0.60085648148148152</v>
      </c>
      <c r="K411" s="73">
        <v>7.8703703703703705E-4</v>
      </c>
      <c r="L411">
        <v>7.11</v>
      </c>
      <c r="M411" t="s">
        <v>983</v>
      </c>
      <c r="N411" t="s">
        <v>11568</v>
      </c>
      <c r="O411" t="s">
        <v>984</v>
      </c>
      <c r="P411" t="s">
        <v>1290</v>
      </c>
      <c r="Q411" t="s">
        <v>11322</v>
      </c>
      <c r="R411">
        <v>45738.604166666664</v>
      </c>
      <c r="S411">
        <v>45738.600856481484</v>
      </c>
      <c r="T411">
        <v>45738.999305555553</v>
      </c>
      <c r="U411">
        <v>45739.000810185185</v>
      </c>
      <c r="V411" t="s">
        <v>984</v>
      </c>
      <c r="W411" t="s">
        <v>986</v>
      </c>
      <c r="X411">
        <v>9.6</v>
      </c>
      <c r="Y411">
        <v>9.48</v>
      </c>
      <c r="Z411">
        <v>82.6</v>
      </c>
      <c r="AA411">
        <v>74.42</v>
      </c>
      <c r="AB411">
        <v>39.9</v>
      </c>
      <c r="AC411">
        <v>7.03</v>
      </c>
      <c r="AD411">
        <v>0</v>
      </c>
      <c r="AE411" t="s">
        <v>984</v>
      </c>
      <c r="AF411">
        <v>0.5</v>
      </c>
      <c r="AG411">
        <v>1</v>
      </c>
      <c r="AH411">
        <v>0.5</v>
      </c>
      <c r="AI411">
        <v>0</v>
      </c>
      <c r="AJ411" t="s">
        <v>11569</v>
      </c>
      <c r="AK411" t="s">
        <v>1033</v>
      </c>
      <c r="AL411" t="s">
        <v>1033</v>
      </c>
      <c r="AM411" t="s">
        <v>988</v>
      </c>
      <c r="AN411" t="s">
        <v>1191</v>
      </c>
      <c r="AO411">
        <v>0</v>
      </c>
      <c r="AP411">
        <v>0</v>
      </c>
      <c r="AQ411" t="s">
        <v>990</v>
      </c>
      <c r="AR411">
        <v>16</v>
      </c>
      <c r="AS411">
        <v>13</v>
      </c>
      <c r="AT411">
        <v>0</v>
      </c>
      <c r="AU411">
        <v>0</v>
      </c>
      <c r="AV411">
        <v>3</v>
      </c>
      <c r="AW411">
        <v>0</v>
      </c>
      <c r="AX411">
        <v>0</v>
      </c>
      <c r="AY411" t="s">
        <v>1289</v>
      </c>
      <c r="AZ411">
        <v>0.5</v>
      </c>
      <c r="BA411">
        <v>50</v>
      </c>
      <c r="BB411">
        <v>9.5983333333333327</v>
      </c>
      <c r="BC411">
        <v>7.11</v>
      </c>
      <c r="BD411">
        <v>0</v>
      </c>
      <c r="BO411" s="91"/>
      <c r="BS411"/>
    </row>
    <row r="412" spans="1:71" x14ac:dyDescent="0.25">
      <c r="A412" t="s">
        <v>2102</v>
      </c>
      <c r="B412" t="s">
        <v>128</v>
      </c>
      <c r="C412">
        <v>45739</v>
      </c>
      <c r="D412">
        <v>8.9316666666666666</v>
      </c>
      <c r="E412">
        <v>3.6805555555555554E-3</v>
      </c>
      <c r="F412">
        <v>0</v>
      </c>
      <c r="G412">
        <v>50</v>
      </c>
      <c r="H412">
        <v>0</v>
      </c>
      <c r="I412" t="s">
        <v>142</v>
      </c>
      <c r="J412" s="73">
        <v>0.21201388888888889</v>
      </c>
      <c r="K412" s="73">
        <v>0.60499999999999998</v>
      </c>
      <c r="L412">
        <v>7.88</v>
      </c>
      <c r="M412" t="s">
        <v>983</v>
      </c>
      <c r="N412" t="s">
        <v>11570</v>
      </c>
      <c r="O412" t="s">
        <v>984</v>
      </c>
      <c r="P412" t="s">
        <v>1274</v>
      </c>
      <c r="Q412" t="s">
        <v>11341</v>
      </c>
      <c r="R412">
        <v>45739.208333333336</v>
      </c>
      <c r="S412">
        <v>45739.204988425925</v>
      </c>
      <c r="T412">
        <v>45739.604166666664</v>
      </c>
      <c r="U412">
        <v>45739.605081018519</v>
      </c>
      <c r="V412" t="s">
        <v>984</v>
      </c>
      <c r="W412" t="s">
        <v>986</v>
      </c>
      <c r="X412">
        <v>9.6</v>
      </c>
      <c r="Y412">
        <v>9.5</v>
      </c>
      <c r="Z412">
        <v>331.49</v>
      </c>
      <c r="AA412">
        <v>287.73</v>
      </c>
      <c r="AB412">
        <v>210.56</v>
      </c>
      <c r="AC412">
        <v>7.24</v>
      </c>
      <c r="AD412">
        <v>0</v>
      </c>
      <c r="AE412" t="s">
        <v>984</v>
      </c>
      <c r="AF412">
        <v>0.5</v>
      </c>
      <c r="AG412">
        <v>1</v>
      </c>
      <c r="AH412">
        <v>0.5</v>
      </c>
      <c r="AI412">
        <v>6.43</v>
      </c>
      <c r="AJ412" t="s">
        <v>11571</v>
      </c>
      <c r="AK412" t="s">
        <v>1033</v>
      </c>
      <c r="AL412" t="s">
        <v>1033</v>
      </c>
      <c r="AM412" t="s">
        <v>988</v>
      </c>
      <c r="AN412" t="s">
        <v>1178</v>
      </c>
      <c r="AO412">
        <v>0</v>
      </c>
      <c r="AP412">
        <v>0</v>
      </c>
      <c r="AQ412" t="s">
        <v>990</v>
      </c>
      <c r="AR412">
        <v>27</v>
      </c>
      <c r="AS412">
        <v>27</v>
      </c>
      <c r="AT412">
        <v>0</v>
      </c>
      <c r="AU412">
        <v>0</v>
      </c>
      <c r="AV412">
        <v>0</v>
      </c>
      <c r="AW412">
        <v>0</v>
      </c>
      <c r="AX412">
        <v>0</v>
      </c>
      <c r="AY412" t="s">
        <v>2105</v>
      </c>
      <c r="AZ412">
        <v>0.5</v>
      </c>
      <c r="BA412">
        <v>50</v>
      </c>
      <c r="BB412">
        <v>9.4316666666666666</v>
      </c>
      <c r="BC412">
        <v>7.88</v>
      </c>
      <c r="BD412">
        <v>50</v>
      </c>
      <c r="BO412" s="91"/>
      <c r="BS412"/>
    </row>
    <row r="413" spans="1:71" x14ac:dyDescent="0.25">
      <c r="A413" t="s">
        <v>1292</v>
      </c>
      <c r="B413" t="s">
        <v>128</v>
      </c>
      <c r="C413">
        <v>45733</v>
      </c>
      <c r="D413">
        <v>9.0769999999999982</v>
      </c>
      <c r="E413">
        <v>0</v>
      </c>
      <c r="F413">
        <v>0</v>
      </c>
      <c r="G413">
        <v>0</v>
      </c>
      <c r="H413">
        <v>0</v>
      </c>
      <c r="I413" t="s">
        <v>197</v>
      </c>
      <c r="J413" s="73">
        <v>0.20591435185185186</v>
      </c>
      <c r="K413" s="73">
        <v>0.60570601851851846</v>
      </c>
      <c r="L413">
        <v>8.09</v>
      </c>
      <c r="M413" t="s">
        <v>983</v>
      </c>
      <c r="N413" t="s">
        <v>11572</v>
      </c>
      <c r="O413" t="s">
        <v>984</v>
      </c>
      <c r="P413" t="s">
        <v>1038</v>
      </c>
      <c r="Q413" t="s">
        <v>11265</v>
      </c>
      <c r="R413">
        <v>45733.208333333336</v>
      </c>
      <c r="S413">
        <v>45733.205925925926</v>
      </c>
      <c r="T413">
        <v>45733.604166666664</v>
      </c>
      <c r="U413">
        <v>45733.605706018519</v>
      </c>
      <c r="V413" t="s">
        <v>984</v>
      </c>
      <c r="W413" t="s">
        <v>986</v>
      </c>
      <c r="X413">
        <v>9.59</v>
      </c>
      <c r="Y413">
        <v>9.5</v>
      </c>
      <c r="Z413">
        <v>109.08</v>
      </c>
      <c r="AA413">
        <v>98.21</v>
      </c>
      <c r="AB413">
        <v>45.42</v>
      </c>
      <c r="AC413">
        <v>6.76</v>
      </c>
      <c r="AD413">
        <v>0.28000000000000003</v>
      </c>
      <c r="AE413" t="s">
        <v>984</v>
      </c>
      <c r="AF413">
        <v>0.51333333333333331</v>
      </c>
      <c r="AG413">
        <v>1</v>
      </c>
      <c r="AH413">
        <v>0.5</v>
      </c>
      <c r="AI413">
        <v>0.77</v>
      </c>
      <c r="AJ413" t="s">
        <v>11573</v>
      </c>
      <c r="AK413" t="s">
        <v>1181</v>
      </c>
      <c r="AL413" t="s">
        <v>1181</v>
      </c>
      <c r="AM413" t="s">
        <v>988</v>
      </c>
      <c r="AN413" t="s">
        <v>1180</v>
      </c>
      <c r="AO413">
        <v>0</v>
      </c>
      <c r="AP413">
        <v>0</v>
      </c>
      <c r="AQ413" t="s">
        <v>990</v>
      </c>
      <c r="AR413">
        <v>14</v>
      </c>
      <c r="AS413">
        <v>14</v>
      </c>
      <c r="AT413">
        <v>0</v>
      </c>
      <c r="AU413">
        <v>0</v>
      </c>
      <c r="AV413">
        <v>0</v>
      </c>
      <c r="AW413">
        <v>0</v>
      </c>
      <c r="AX413">
        <v>0</v>
      </c>
      <c r="AY413" t="s">
        <v>1293</v>
      </c>
      <c r="AZ413">
        <v>0.51800000000000002</v>
      </c>
      <c r="BA413">
        <v>50</v>
      </c>
      <c r="BB413">
        <v>9.5949999999999989</v>
      </c>
      <c r="BC413">
        <v>8.09</v>
      </c>
      <c r="BD413">
        <v>0</v>
      </c>
      <c r="BO413" s="91"/>
      <c r="BS413"/>
    </row>
    <row r="414" spans="1:71" x14ac:dyDescent="0.25">
      <c r="A414" t="s">
        <v>1292</v>
      </c>
      <c r="B414" t="s">
        <v>128</v>
      </c>
      <c r="C414">
        <v>45734</v>
      </c>
      <c r="D414">
        <v>9.0513888888888872</v>
      </c>
      <c r="E414">
        <v>0</v>
      </c>
      <c r="F414">
        <v>0</v>
      </c>
      <c r="G414">
        <v>0</v>
      </c>
      <c r="H414">
        <v>0</v>
      </c>
      <c r="I414" t="s">
        <v>197</v>
      </c>
      <c r="J414" s="73">
        <v>0.20570601851851852</v>
      </c>
      <c r="K414" s="73">
        <v>0.604375</v>
      </c>
      <c r="L414">
        <v>8.66</v>
      </c>
      <c r="M414" t="s">
        <v>983</v>
      </c>
      <c r="N414" t="s">
        <v>11574</v>
      </c>
      <c r="O414" t="s">
        <v>984</v>
      </c>
      <c r="P414" t="s">
        <v>1038</v>
      </c>
      <c r="Q414" t="s">
        <v>11149</v>
      </c>
      <c r="R414">
        <v>45734.208333333336</v>
      </c>
      <c r="S414">
        <v>45734.205706018518</v>
      </c>
      <c r="T414">
        <v>45734.604166666664</v>
      </c>
      <c r="U414">
        <v>45734.604409722226</v>
      </c>
      <c r="V414" t="s">
        <v>984</v>
      </c>
      <c r="W414" t="s">
        <v>986</v>
      </c>
      <c r="X414">
        <v>9.57</v>
      </c>
      <c r="Y414">
        <v>9.5</v>
      </c>
      <c r="Z414">
        <v>142.91</v>
      </c>
      <c r="AA414">
        <v>140.16999999999999</v>
      </c>
      <c r="AB414">
        <v>55.17</v>
      </c>
      <c r="AC414">
        <v>5.63</v>
      </c>
      <c r="AD414">
        <v>0</v>
      </c>
      <c r="AE414" t="s">
        <v>984</v>
      </c>
      <c r="AF414">
        <v>0.51666666666666672</v>
      </c>
      <c r="AG414">
        <v>1</v>
      </c>
      <c r="AH414">
        <v>0.5</v>
      </c>
      <c r="AI414">
        <v>1.1100000000000001</v>
      </c>
      <c r="AJ414" t="s">
        <v>11575</v>
      </c>
      <c r="AK414" t="s">
        <v>1137</v>
      </c>
      <c r="AL414" t="s">
        <v>1137</v>
      </c>
      <c r="AM414" t="s">
        <v>988</v>
      </c>
      <c r="AN414" t="s">
        <v>1180</v>
      </c>
      <c r="AO414">
        <v>0</v>
      </c>
      <c r="AP414">
        <v>0</v>
      </c>
      <c r="AQ414" t="s">
        <v>990</v>
      </c>
      <c r="AR414">
        <v>30</v>
      </c>
      <c r="AS414">
        <v>28</v>
      </c>
      <c r="AT414">
        <v>0</v>
      </c>
      <c r="AU414">
        <v>0</v>
      </c>
      <c r="AV414">
        <v>2</v>
      </c>
      <c r="AW414">
        <v>0</v>
      </c>
      <c r="AX414">
        <v>0</v>
      </c>
      <c r="AY414" t="s">
        <v>1293</v>
      </c>
      <c r="AZ414">
        <v>0.51666666666666672</v>
      </c>
      <c r="BA414">
        <v>50</v>
      </c>
      <c r="BB414">
        <v>9.5680555555555546</v>
      </c>
      <c r="BC414">
        <v>8.66</v>
      </c>
      <c r="BD414">
        <v>0</v>
      </c>
      <c r="BO414" s="91"/>
      <c r="BS414"/>
    </row>
    <row r="415" spans="1:71" x14ac:dyDescent="0.25">
      <c r="A415" t="s">
        <v>1292</v>
      </c>
      <c r="B415" t="s">
        <v>128</v>
      </c>
      <c r="C415">
        <v>45735</v>
      </c>
      <c r="D415">
        <v>9.0549999999999997</v>
      </c>
      <c r="E415">
        <v>0</v>
      </c>
      <c r="F415">
        <v>0</v>
      </c>
      <c r="G415">
        <v>0</v>
      </c>
      <c r="H415">
        <v>0</v>
      </c>
      <c r="I415" t="s">
        <v>197</v>
      </c>
      <c r="J415" s="73">
        <v>0.20560185185185184</v>
      </c>
      <c r="K415" s="73">
        <v>0.60438657407407403</v>
      </c>
      <c r="L415">
        <v>8.44</v>
      </c>
      <c r="M415" t="s">
        <v>983</v>
      </c>
      <c r="N415" t="s">
        <v>11576</v>
      </c>
      <c r="O415" t="s">
        <v>984</v>
      </c>
      <c r="P415" t="s">
        <v>1038</v>
      </c>
      <c r="Q415" t="s">
        <v>8632</v>
      </c>
      <c r="R415">
        <v>45735.208333333336</v>
      </c>
      <c r="S415">
        <v>45735.205601851849</v>
      </c>
      <c r="T415">
        <v>45735.604166666664</v>
      </c>
      <c r="U415">
        <v>45735.605856481481</v>
      </c>
      <c r="V415" t="s">
        <v>984</v>
      </c>
      <c r="W415" t="s">
        <v>986</v>
      </c>
      <c r="X415">
        <v>9.61</v>
      </c>
      <c r="Y415">
        <v>9.5</v>
      </c>
      <c r="Z415">
        <v>168.03</v>
      </c>
      <c r="AA415">
        <v>161.19</v>
      </c>
      <c r="AB415">
        <v>72.48</v>
      </c>
      <c r="AC415">
        <v>5.52</v>
      </c>
      <c r="AD415">
        <v>0</v>
      </c>
      <c r="AE415" t="s">
        <v>984</v>
      </c>
      <c r="AF415">
        <v>0.51583333333333337</v>
      </c>
      <c r="AG415">
        <v>1</v>
      </c>
      <c r="AH415">
        <v>0.5</v>
      </c>
      <c r="AI415">
        <v>0.11</v>
      </c>
      <c r="AJ415" t="s">
        <v>11577</v>
      </c>
      <c r="AK415" t="s">
        <v>1137</v>
      </c>
      <c r="AL415" t="s">
        <v>1137</v>
      </c>
      <c r="AM415" t="s">
        <v>988</v>
      </c>
      <c r="AN415" t="s">
        <v>1180</v>
      </c>
      <c r="AO415">
        <v>0</v>
      </c>
      <c r="AP415">
        <v>0</v>
      </c>
      <c r="AQ415" t="s">
        <v>990</v>
      </c>
      <c r="AR415">
        <v>22</v>
      </c>
      <c r="AS415">
        <v>17</v>
      </c>
      <c r="AT415">
        <v>0</v>
      </c>
      <c r="AU415">
        <v>0</v>
      </c>
      <c r="AV415">
        <v>5</v>
      </c>
      <c r="AW415">
        <v>0</v>
      </c>
      <c r="AX415">
        <v>0</v>
      </c>
      <c r="AY415" t="s">
        <v>1293</v>
      </c>
      <c r="AZ415">
        <v>0.51583333333333337</v>
      </c>
      <c r="BA415">
        <v>50</v>
      </c>
      <c r="BB415">
        <v>9.5708333333333329</v>
      </c>
      <c r="BC415">
        <v>8.44</v>
      </c>
      <c r="BD415">
        <v>0</v>
      </c>
      <c r="BO415" s="91"/>
      <c r="BS415"/>
    </row>
    <row r="416" spans="1:71" x14ac:dyDescent="0.25">
      <c r="A416" t="s">
        <v>1292</v>
      </c>
      <c r="B416" t="s">
        <v>128</v>
      </c>
      <c r="C416">
        <v>45736</v>
      </c>
      <c r="D416">
        <v>9.0722222222222211</v>
      </c>
      <c r="E416">
        <v>0</v>
      </c>
      <c r="F416">
        <v>0</v>
      </c>
      <c r="G416">
        <v>0</v>
      </c>
      <c r="H416">
        <v>0</v>
      </c>
      <c r="I416" t="s">
        <v>197</v>
      </c>
      <c r="J416" s="73">
        <v>0.20557870370370371</v>
      </c>
      <c r="K416" s="73">
        <v>0.60442129629629626</v>
      </c>
      <c r="L416">
        <v>8.33</v>
      </c>
      <c r="M416" t="s">
        <v>983</v>
      </c>
      <c r="N416" t="s">
        <v>11578</v>
      </c>
      <c r="O416" t="s">
        <v>984</v>
      </c>
      <c r="P416" t="s">
        <v>1038</v>
      </c>
      <c r="Q416" t="s">
        <v>11579</v>
      </c>
      <c r="R416">
        <v>45736.208333333336</v>
      </c>
      <c r="S416">
        <v>45736.205578703702</v>
      </c>
      <c r="T416">
        <v>45736.604166666664</v>
      </c>
      <c r="U416">
        <v>45736.604432870372</v>
      </c>
      <c r="V416" t="s">
        <v>984</v>
      </c>
      <c r="W416" t="s">
        <v>986</v>
      </c>
      <c r="X416">
        <v>9.57</v>
      </c>
      <c r="Y416">
        <v>9.5</v>
      </c>
      <c r="Z416">
        <v>156.54</v>
      </c>
      <c r="AA416">
        <v>143.01</v>
      </c>
      <c r="AB416">
        <v>81.400000000000006</v>
      </c>
      <c r="AC416">
        <v>5.76</v>
      </c>
      <c r="AD416">
        <v>0</v>
      </c>
      <c r="AE416" t="s">
        <v>984</v>
      </c>
      <c r="AF416">
        <v>0.5</v>
      </c>
      <c r="AG416">
        <v>1</v>
      </c>
      <c r="AH416">
        <v>0.5</v>
      </c>
      <c r="AI416">
        <v>0.35</v>
      </c>
      <c r="AJ416" t="s">
        <v>11580</v>
      </c>
      <c r="AK416" t="s">
        <v>1137</v>
      </c>
      <c r="AL416" t="s">
        <v>1137</v>
      </c>
      <c r="AM416" t="s">
        <v>988</v>
      </c>
      <c r="AN416" t="s">
        <v>1180</v>
      </c>
      <c r="AO416">
        <v>0</v>
      </c>
      <c r="AP416">
        <v>0</v>
      </c>
      <c r="AQ416" t="s">
        <v>990</v>
      </c>
      <c r="AR416">
        <v>29</v>
      </c>
      <c r="AS416">
        <v>26</v>
      </c>
      <c r="AT416">
        <v>0</v>
      </c>
      <c r="AU416">
        <v>0</v>
      </c>
      <c r="AV416">
        <v>3</v>
      </c>
      <c r="AW416">
        <v>0</v>
      </c>
      <c r="AX416">
        <v>0</v>
      </c>
      <c r="AY416" t="s">
        <v>1293</v>
      </c>
      <c r="AZ416">
        <v>0.5</v>
      </c>
      <c r="BA416">
        <v>50</v>
      </c>
      <c r="BB416">
        <v>9.5722222222222211</v>
      </c>
      <c r="BC416">
        <v>8.33</v>
      </c>
      <c r="BD416">
        <v>0</v>
      </c>
      <c r="BO416" s="91"/>
      <c r="BS416"/>
    </row>
    <row r="417" spans="1:71" x14ac:dyDescent="0.25">
      <c r="A417" t="s">
        <v>1297</v>
      </c>
      <c r="B417" t="s">
        <v>128</v>
      </c>
      <c r="C417">
        <v>45733</v>
      </c>
      <c r="D417">
        <v>8.9663888888888881</v>
      </c>
      <c r="E417">
        <v>1.5046296296296296E-3</v>
      </c>
      <c r="F417">
        <v>0</v>
      </c>
      <c r="G417">
        <v>50</v>
      </c>
      <c r="H417">
        <v>0</v>
      </c>
      <c r="I417" t="s">
        <v>142</v>
      </c>
      <c r="J417" s="73">
        <v>0.60567129629629635</v>
      </c>
      <c r="K417" s="73">
        <v>8.1018518518518516E-4</v>
      </c>
      <c r="L417">
        <v>7.88</v>
      </c>
      <c r="M417" t="s">
        <v>983</v>
      </c>
      <c r="N417" t="s">
        <v>11581</v>
      </c>
      <c r="O417" t="s">
        <v>984</v>
      </c>
      <c r="P417" t="s">
        <v>1198</v>
      </c>
      <c r="Q417" t="s">
        <v>11156</v>
      </c>
      <c r="R417">
        <v>45733.604166666664</v>
      </c>
      <c r="S417">
        <v>45733.60087962963</v>
      </c>
      <c r="T417">
        <v>45733.999305555553</v>
      </c>
      <c r="U417">
        <v>45734.000833333332</v>
      </c>
      <c r="V417" t="s">
        <v>984</v>
      </c>
      <c r="W417" t="s">
        <v>986</v>
      </c>
      <c r="X417">
        <v>9.6</v>
      </c>
      <c r="Y417">
        <v>9.48</v>
      </c>
      <c r="Z417">
        <v>268.99</v>
      </c>
      <c r="AA417">
        <v>222.63</v>
      </c>
      <c r="AB417">
        <v>180.53</v>
      </c>
      <c r="AC417">
        <v>8.15</v>
      </c>
      <c r="AD417">
        <v>0</v>
      </c>
      <c r="AE417" t="s">
        <v>984</v>
      </c>
      <c r="AF417">
        <v>0.51694444444444443</v>
      </c>
      <c r="AG417">
        <v>1</v>
      </c>
      <c r="AH417">
        <v>0.5</v>
      </c>
      <c r="AI417">
        <v>2.89</v>
      </c>
      <c r="AJ417" t="s">
        <v>11582</v>
      </c>
      <c r="AK417" t="s">
        <v>1129</v>
      </c>
      <c r="AL417" t="s">
        <v>1129</v>
      </c>
      <c r="AM417" t="s">
        <v>988</v>
      </c>
      <c r="AN417" t="s">
        <v>1199</v>
      </c>
      <c r="AO417">
        <v>0</v>
      </c>
      <c r="AP417">
        <v>0</v>
      </c>
      <c r="AQ417" t="s">
        <v>990</v>
      </c>
      <c r="AR417">
        <v>17</v>
      </c>
      <c r="AS417">
        <v>16</v>
      </c>
      <c r="AT417">
        <v>0</v>
      </c>
      <c r="AU417">
        <v>0</v>
      </c>
      <c r="AV417">
        <v>1</v>
      </c>
      <c r="AW417">
        <v>0</v>
      </c>
      <c r="AX417">
        <v>0</v>
      </c>
      <c r="AY417" t="s">
        <v>1298</v>
      </c>
      <c r="AZ417">
        <v>0.51694444444444443</v>
      </c>
      <c r="BA417">
        <v>50</v>
      </c>
      <c r="BB417">
        <v>9.4833333333333325</v>
      </c>
      <c r="BC417">
        <v>7.88</v>
      </c>
      <c r="BD417">
        <v>50</v>
      </c>
      <c r="BO417" s="91"/>
      <c r="BS417"/>
    </row>
    <row r="418" spans="1:71" x14ac:dyDescent="0.25">
      <c r="A418" t="s">
        <v>1297</v>
      </c>
      <c r="B418" t="s">
        <v>128</v>
      </c>
      <c r="C418">
        <v>45734</v>
      </c>
      <c r="D418">
        <v>8.9458333333333329</v>
      </c>
      <c r="E418">
        <v>0</v>
      </c>
      <c r="F418">
        <v>1.1805555555555556E-3</v>
      </c>
      <c r="G418">
        <v>0</v>
      </c>
      <c r="H418">
        <v>50</v>
      </c>
      <c r="I418" t="s">
        <v>142</v>
      </c>
      <c r="J418" s="73">
        <v>0.60386574074074073</v>
      </c>
      <c r="K418" s="73">
        <v>0.99812500000000004</v>
      </c>
      <c r="L418">
        <v>8.1199999999999992</v>
      </c>
      <c r="M418" t="s">
        <v>983</v>
      </c>
      <c r="N418" t="s">
        <v>11583</v>
      </c>
      <c r="O418" t="s">
        <v>984</v>
      </c>
      <c r="P418" t="s">
        <v>1198</v>
      </c>
      <c r="Q418" t="s">
        <v>11206</v>
      </c>
      <c r="R418">
        <v>45734.604166666664</v>
      </c>
      <c r="S418">
        <v>45734.603761574072</v>
      </c>
      <c r="T418">
        <v>45734.999305555553</v>
      </c>
      <c r="U418">
        <v>45734.998159722221</v>
      </c>
      <c r="V418" t="s">
        <v>984</v>
      </c>
      <c r="W418" t="s">
        <v>986</v>
      </c>
      <c r="X418">
        <v>9.4700000000000006</v>
      </c>
      <c r="Y418">
        <v>9.48</v>
      </c>
      <c r="Z418">
        <v>272.75</v>
      </c>
      <c r="AA418">
        <v>243.1</v>
      </c>
      <c r="AB418">
        <v>179.12</v>
      </c>
      <c r="AC418">
        <v>7.84</v>
      </c>
      <c r="AD418">
        <v>0</v>
      </c>
      <c r="AE418" t="s">
        <v>984</v>
      </c>
      <c r="AF418">
        <v>0.5163888888888889</v>
      </c>
      <c r="AG418">
        <v>1</v>
      </c>
      <c r="AH418">
        <v>0.5</v>
      </c>
      <c r="AI418">
        <v>2.34</v>
      </c>
      <c r="AJ418" t="s">
        <v>11584</v>
      </c>
      <c r="AK418" t="s">
        <v>1131</v>
      </c>
      <c r="AL418" t="s">
        <v>1131</v>
      </c>
      <c r="AM418" t="s">
        <v>988</v>
      </c>
      <c r="AN418" t="s">
        <v>1199</v>
      </c>
      <c r="AO418">
        <v>0</v>
      </c>
      <c r="AP418">
        <v>0</v>
      </c>
      <c r="AQ418" t="s">
        <v>990</v>
      </c>
      <c r="AR418">
        <v>21</v>
      </c>
      <c r="AS418">
        <v>19</v>
      </c>
      <c r="AT418">
        <v>0</v>
      </c>
      <c r="AU418">
        <v>0</v>
      </c>
      <c r="AV418">
        <v>2</v>
      </c>
      <c r="AW418">
        <v>0</v>
      </c>
      <c r="AX418">
        <v>0</v>
      </c>
      <c r="AY418" t="s">
        <v>1298</v>
      </c>
      <c r="AZ418">
        <v>0.5163888888888889</v>
      </c>
      <c r="BA418">
        <v>50</v>
      </c>
      <c r="BB418">
        <v>9.4622222222222216</v>
      </c>
      <c r="BC418">
        <v>8.1199999999999992</v>
      </c>
      <c r="BD418">
        <v>50</v>
      </c>
      <c r="BO418" s="91"/>
      <c r="BS418"/>
    </row>
    <row r="419" spans="1:71" x14ac:dyDescent="0.25">
      <c r="A419" t="s">
        <v>1297</v>
      </c>
      <c r="B419" t="s">
        <v>128</v>
      </c>
      <c r="C419">
        <v>45737</v>
      </c>
      <c r="D419">
        <v>6.1</v>
      </c>
      <c r="E419">
        <v>0</v>
      </c>
      <c r="F419">
        <v>0</v>
      </c>
      <c r="G419">
        <v>0</v>
      </c>
      <c r="H419">
        <v>0</v>
      </c>
      <c r="I419" t="s">
        <v>142</v>
      </c>
      <c r="J419" s="73">
        <v>0.57998842592592592</v>
      </c>
      <c r="K419" s="73">
        <v>0.83415509259259257</v>
      </c>
      <c r="L419">
        <v>6.01</v>
      </c>
      <c r="M419" t="s">
        <v>983</v>
      </c>
      <c r="N419" t="s">
        <v>11585</v>
      </c>
      <c r="O419" t="s">
        <v>984</v>
      </c>
      <c r="P419" t="s">
        <v>1009</v>
      </c>
      <c r="Q419" t="s">
        <v>11200</v>
      </c>
      <c r="R419">
        <v>45737.583333333336</v>
      </c>
      <c r="S419">
        <v>45737.579988425925</v>
      </c>
      <c r="T419">
        <v>45737.833333333336</v>
      </c>
      <c r="U419">
        <v>45737.834201388891</v>
      </c>
      <c r="V419" t="s">
        <v>984</v>
      </c>
      <c r="W419" t="s">
        <v>986</v>
      </c>
      <c r="X419">
        <v>6.1</v>
      </c>
      <c r="Y419">
        <v>6</v>
      </c>
      <c r="Z419">
        <v>157.43</v>
      </c>
      <c r="AA419">
        <v>154.85</v>
      </c>
      <c r="AB419">
        <v>70.290000000000006</v>
      </c>
      <c r="AC419">
        <v>3.46</v>
      </c>
      <c r="AD419">
        <v>0</v>
      </c>
      <c r="AE419" t="s">
        <v>11586</v>
      </c>
      <c r="AF419">
        <v>0</v>
      </c>
      <c r="AG419">
        <v>0</v>
      </c>
      <c r="AH419">
        <v>0</v>
      </c>
      <c r="AI419">
        <v>0</v>
      </c>
      <c r="AJ419" t="s">
        <v>984</v>
      </c>
      <c r="AK419" t="s">
        <v>1029</v>
      </c>
      <c r="AL419" t="s">
        <v>1029</v>
      </c>
      <c r="AM419" t="s">
        <v>988</v>
      </c>
      <c r="AN419" t="s">
        <v>1191</v>
      </c>
      <c r="AO419">
        <v>0</v>
      </c>
      <c r="AP419">
        <v>0</v>
      </c>
      <c r="AQ419" t="s">
        <v>990</v>
      </c>
      <c r="AR419">
        <v>17</v>
      </c>
      <c r="AS419">
        <v>15</v>
      </c>
      <c r="AT419">
        <v>0</v>
      </c>
      <c r="AU419">
        <v>0</v>
      </c>
      <c r="AV419">
        <v>2</v>
      </c>
      <c r="AW419">
        <v>0</v>
      </c>
      <c r="AX419">
        <v>0</v>
      </c>
      <c r="AY419" t="s">
        <v>1298</v>
      </c>
      <c r="AZ419">
        <v>0</v>
      </c>
      <c r="BA419">
        <v>50</v>
      </c>
      <c r="BB419">
        <v>6.1</v>
      </c>
      <c r="BC419">
        <v>6.01</v>
      </c>
      <c r="BD419">
        <v>0</v>
      </c>
      <c r="BO419" s="91"/>
      <c r="BS419"/>
    </row>
    <row r="420" spans="1:71" x14ac:dyDescent="0.25">
      <c r="A420" t="s">
        <v>1432</v>
      </c>
      <c r="B420" t="s">
        <v>128</v>
      </c>
      <c r="C420">
        <v>45733</v>
      </c>
      <c r="D420">
        <v>9.1116666666666664</v>
      </c>
      <c r="E420">
        <v>0</v>
      </c>
      <c r="F420">
        <v>0</v>
      </c>
      <c r="G420">
        <v>0</v>
      </c>
      <c r="H420">
        <v>0</v>
      </c>
      <c r="I420" t="s">
        <v>153</v>
      </c>
      <c r="J420" s="73">
        <v>0.20515046296296297</v>
      </c>
      <c r="K420" s="73">
        <v>0.60563657407407412</v>
      </c>
      <c r="L420">
        <v>8.1</v>
      </c>
      <c r="M420" t="s">
        <v>983</v>
      </c>
      <c r="N420" t="s">
        <v>11587</v>
      </c>
      <c r="O420" t="s">
        <v>984</v>
      </c>
      <c r="P420" t="s">
        <v>1250</v>
      </c>
      <c r="Q420" t="s">
        <v>11239</v>
      </c>
      <c r="R420">
        <v>45733.208333333336</v>
      </c>
      <c r="S420">
        <v>45733.205150462964</v>
      </c>
      <c r="T420">
        <v>45733.604166666664</v>
      </c>
      <c r="U420">
        <v>45733.60565972222</v>
      </c>
      <c r="V420" t="s">
        <v>984</v>
      </c>
      <c r="W420" t="s">
        <v>986</v>
      </c>
      <c r="X420">
        <v>9.61</v>
      </c>
      <c r="Y420">
        <v>9.5</v>
      </c>
      <c r="Z420">
        <v>306.52</v>
      </c>
      <c r="AA420">
        <v>264.23</v>
      </c>
      <c r="AB420">
        <v>149.83000000000001</v>
      </c>
      <c r="AC420">
        <v>6.52</v>
      </c>
      <c r="AD420">
        <v>0</v>
      </c>
      <c r="AE420" t="s">
        <v>984</v>
      </c>
      <c r="AF420">
        <v>0.5</v>
      </c>
      <c r="AG420">
        <v>1</v>
      </c>
      <c r="AH420">
        <v>0.5</v>
      </c>
      <c r="AI420">
        <v>4.01</v>
      </c>
      <c r="AJ420" t="s">
        <v>11588</v>
      </c>
      <c r="AK420" t="s">
        <v>1303</v>
      </c>
      <c r="AL420" t="s">
        <v>1303</v>
      </c>
      <c r="AM420" t="s">
        <v>988</v>
      </c>
      <c r="AN420" t="s">
        <v>1186</v>
      </c>
      <c r="AO420">
        <v>0</v>
      </c>
      <c r="AP420">
        <v>0</v>
      </c>
      <c r="AQ420" t="s">
        <v>990</v>
      </c>
      <c r="AR420">
        <v>21</v>
      </c>
      <c r="AS420">
        <v>15</v>
      </c>
      <c r="AT420">
        <v>0</v>
      </c>
      <c r="AU420">
        <v>0</v>
      </c>
      <c r="AV420">
        <v>6</v>
      </c>
      <c r="AW420">
        <v>0</v>
      </c>
      <c r="AX420">
        <v>0</v>
      </c>
      <c r="AY420" t="s">
        <v>1433</v>
      </c>
      <c r="AZ420">
        <v>0.5</v>
      </c>
      <c r="BA420">
        <v>50</v>
      </c>
      <c r="BB420">
        <v>9.6116666666666664</v>
      </c>
      <c r="BC420">
        <v>8.1</v>
      </c>
      <c r="BD420">
        <v>0</v>
      </c>
      <c r="BO420" s="91"/>
      <c r="BS420"/>
    </row>
    <row r="421" spans="1:71" x14ac:dyDescent="0.25">
      <c r="A421" t="s">
        <v>1432</v>
      </c>
      <c r="B421" t="s">
        <v>128</v>
      </c>
      <c r="C421">
        <v>45734</v>
      </c>
      <c r="D421">
        <v>4.8705555555555557</v>
      </c>
      <c r="E421">
        <v>0</v>
      </c>
      <c r="F421">
        <v>0</v>
      </c>
      <c r="G421">
        <v>0</v>
      </c>
      <c r="H421">
        <v>0</v>
      </c>
      <c r="I421" t="s">
        <v>153</v>
      </c>
      <c r="J421" s="73">
        <v>0.40296296296296297</v>
      </c>
      <c r="K421" s="73">
        <v>0.60590277777777779</v>
      </c>
      <c r="L421">
        <v>4.5199999999999996</v>
      </c>
      <c r="M421" t="s">
        <v>983</v>
      </c>
      <c r="N421" t="s">
        <v>11589</v>
      </c>
      <c r="O421" t="s">
        <v>984</v>
      </c>
      <c r="P421" t="s">
        <v>984</v>
      </c>
      <c r="Q421" t="s">
        <v>11590</v>
      </c>
      <c r="R421">
        <v>45734.40625</v>
      </c>
      <c r="S421">
        <v>45734.402962962966</v>
      </c>
      <c r="T421">
        <v>45734.604166666664</v>
      </c>
      <c r="U421">
        <v>45734.605914351851</v>
      </c>
      <c r="V421" t="s">
        <v>984</v>
      </c>
      <c r="W421" t="s">
        <v>986</v>
      </c>
      <c r="X421">
        <v>4.87</v>
      </c>
      <c r="Y421">
        <v>4.75</v>
      </c>
      <c r="Z421">
        <v>119.15</v>
      </c>
      <c r="AA421">
        <v>106.71</v>
      </c>
      <c r="AB421">
        <v>59.72</v>
      </c>
      <c r="AC421">
        <v>3.07</v>
      </c>
      <c r="AD421">
        <v>0</v>
      </c>
      <c r="AE421" t="s">
        <v>984</v>
      </c>
      <c r="AF421">
        <v>0</v>
      </c>
      <c r="AG421">
        <v>0</v>
      </c>
      <c r="AH421">
        <v>0</v>
      </c>
      <c r="AI421">
        <v>0</v>
      </c>
      <c r="AJ421" t="s">
        <v>984</v>
      </c>
      <c r="AK421" t="s">
        <v>1126</v>
      </c>
      <c r="AL421" t="s">
        <v>1126</v>
      </c>
      <c r="AM421" t="s">
        <v>988</v>
      </c>
      <c r="AN421" t="s">
        <v>1186</v>
      </c>
      <c r="AO421">
        <v>0</v>
      </c>
      <c r="AP421">
        <v>0</v>
      </c>
      <c r="AQ421" t="s">
        <v>990</v>
      </c>
      <c r="AR421">
        <v>11</v>
      </c>
      <c r="AS421">
        <v>11</v>
      </c>
      <c r="AT421">
        <v>0</v>
      </c>
      <c r="AU421">
        <v>0</v>
      </c>
      <c r="AV421">
        <v>0</v>
      </c>
      <c r="AW421">
        <v>0</v>
      </c>
      <c r="AX421">
        <v>0</v>
      </c>
      <c r="AY421" t="s">
        <v>1433</v>
      </c>
      <c r="AZ421">
        <v>0</v>
      </c>
      <c r="BA421">
        <v>50</v>
      </c>
      <c r="BB421">
        <v>4.8705555555555557</v>
      </c>
      <c r="BC421">
        <v>4.5199999999999996</v>
      </c>
      <c r="BD421">
        <v>0</v>
      </c>
      <c r="BO421" s="91"/>
      <c r="BS421"/>
    </row>
    <row r="422" spans="1:71" x14ac:dyDescent="0.25">
      <c r="A422" t="s">
        <v>1432</v>
      </c>
      <c r="B422" t="s">
        <v>128</v>
      </c>
      <c r="C422">
        <v>45737</v>
      </c>
      <c r="D422">
        <v>9.1002777777777784</v>
      </c>
      <c r="E422">
        <v>0</v>
      </c>
      <c r="F422">
        <v>0</v>
      </c>
      <c r="G422">
        <v>0</v>
      </c>
      <c r="H422">
        <v>0</v>
      </c>
      <c r="I422" t="s">
        <v>153</v>
      </c>
      <c r="J422" s="73">
        <v>0.20495370370370369</v>
      </c>
      <c r="K422" s="73">
        <v>0.60564814814814816</v>
      </c>
      <c r="L422">
        <v>8.31</v>
      </c>
      <c r="M422" t="s">
        <v>983</v>
      </c>
      <c r="N422" t="s">
        <v>11591</v>
      </c>
      <c r="O422" t="s">
        <v>984</v>
      </c>
      <c r="P422" t="s">
        <v>1248</v>
      </c>
      <c r="Q422" t="s">
        <v>11355</v>
      </c>
      <c r="R422">
        <v>45737.208333333336</v>
      </c>
      <c r="S422">
        <v>45737.204953703702</v>
      </c>
      <c r="T422">
        <v>45737.604166666664</v>
      </c>
      <c r="U422">
        <v>45737.60564814815</v>
      </c>
      <c r="V422" t="s">
        <v>984</v>
      </c>
      <c r="W422" t="s">
        <v>986</v>
      </c>
      <c r="X422">
        <v>9.6199999999999992</v>
      </c>
      <c r="Y422">
        <v>9.5</v>
      </c>
      <c r="Z422">
        <v>327.83</v>
      </c>
      <c r="AA422">
        <v>285.20999999999998</v>
      </c>
      <c r="AB422">
        <v>165.4</v>
      </c>
      <c r="AC422">
        <v>6.23</v>
      </c>
      <c r="AD422">
        <v>0</v>
      </c>
      <c r="AE422" t="s">
        <v>984</v>
      </c>
      <c r="AF422">
        <v>0.5163888888888889</v>
      </c>
      <c r="AG422">
        <v>1</v>
      </c>
      <c r="AH422">
        <v>0.5</v>
      </c>
      <c r="AI422">
        <v>4.22</v>
      </c>
      <c r="AJ422" t="s">
        <v>11592</v>
      </c>
      <c r="AK422" t="s">
        <v>1126</v>
      </c>
      <c r="AL422" t="s">
        <v>1126</v>
      </c>
      <c r="AM422" t="s">
        <v>988</v>
      </c>
      <c r="AN422" t="s">
        <v>1186</v>
      </c>
      <c r="AO422">
        <v>0</v>
      </c>
      <c r="AP422">
        <v>0</v>
      </c>
      <c r="AQ422" t="s">
        <v>990</v>
      </c>
      <c r="AR422">
        <v>24</v>
      </c>
      <c r="AS422">
        <v>21</v>
      </c>
      <c r="AT422">
        <v>0</v>
      </c>
      <c r="AU422">
        <v>0</v>
      </c>
      <c r="AV422">
        <v>3</v>
      </c>
      <c r="AW422">
        <v>0</v>
      </c>
      <c r="AX422">
        <v>0</v>
      </c>
      <c r="AY422" t="s">
        <v>1433</v>
      </c>
      <c r="AZ422">
        <v>0.5163888888888889</v>
      </c>
      <c r="BA422">
        <v>50</v>
      </c>
      <c r="BB422">
        <v>9.6166666666666671</v>
      </c>
      <c r="BC422">
        <v>8.31</v>
      </c>
      <c r="BD422">
        <v>0</v>
      </c>
      <c r="BO422" s="91"/>
      <c r="BS422"/>
    </row>
    <row r="423" spans="1:71" x14ac:dyDescent="0.25">
      <c r="A423" t="s">
        <v>1432</v>
      </c>
      <c r="B423" t="s">
        <v>128</v>
      </c>
      <c r="C423">
        <v>45739</v>
      </c>
      <c r="D423">
        <v>7.6124999999999998</v>
      </c>
      <c r="E423">
        <v>0</v>
      </c>
      <c r="F423">
        <v>0</v>
      </c>
      <c r="G423">
        <v>0</v>
      </c>
      <c r="H423">
        <v>0</v>
      </c>
      <c r="I423" t="s">
        <v>153</v>
      </c>
      <c r="J423" s="73">
        <v>0.20501157407407408</v>
      </c>
      <c r="K423" s="73">
        <v>0.52219907407407407</v>
      </c>
      <c r="L423">
        <v>6.27</v>
      </c>
      <c r="M423" t="s">
        <v>983</v>
      </c>
      <c r="N423" t="s">
        <v>11593</v>
      </c>
      <c r="O423" t="s">
        <v>984</v>
      </c>
      <c r="P423" t="s">
        <v>1250</v>
      </c>
      <c r="Q423" t="s">
        <v>11262</v>
      </c>
      <c r="R423">
        <v>45739.208333333336</v>
      </c>
      <c r="S423">
        <v>45739.205011574071</v>
      </c>
      <c r="T423">
        <v>45739.520833333336</v>
      </c>
      <c r="U423">
        <v>45739.522268518522</v>
      </c>
      <c r="V423" t="s">
        <v>984</v>
      </c>
      <c r="W423" t="s">
        <v>986</v>
      </c>
      <c r="X423">
        <v>7.61</v>
      </c>
      <c r="Y423">
        <v>7.5</v>
      </c>
      <c r="Z423">
        <v>106.02</v>
      </c>
      <c r="AA423">
        <v>103.99</v>
      </c>
      <c r="AB423">
        <v>47.61</v>
      </c>
      <c r="AC423">
        <v>4.9000000000000004</v>
      </c>
      <c r="AD423">
        <v>0</v>
      </c>
      <c r="AE423" t="s">
        <v>984</v>
      </c>
      <c r="AF423">
        <v>0</v>
      </c>
      <c r="AG423">
        <v>0</v>
      </c>
      <c r="AH423">
        <v>0</v>
      </c>
      <c r="AI423">
        <v>0</v>
      </c>
      <c r="AJ423" t="s">
        <v>984</v>
      </c>
      <c r="AK423" t="s">
        <v>993</v>
      </c>
      <c r="AL423" t="s">
        <v>993</v>
      </c>
      <c r="AM423" t="s">
        <v>988</v>
      </c>
      <c r="AN423" t="s">
        <v>1183</v>
      </c>
      <c r="AO423">
        <v>0</v>
      </c>
      <c r="AP423">
        <v>0</v>
      </c>
      <c r="AQ423" t="s">
        <v>990</v>
      </c>
      <c r="AR423">
        <v>24</v>
      </c>
      <c r="AS423">
        <v>22</v>
      </c>
      <c r="AT423">
        <v>0</v>
      </c>
      <c r="AU423">
        <v>0</v>
      </c>
      <c r="AV423">
        <v>2</v>
      </c>
      <c r="AW423">
        <v>0</v>
      </c>
      <c r="AX423">
        <v>0</v>
      </c>
      <c r="AY423" t="s">
        <v>1433</v>
      </c>
      <c r="AZ423">
        <v>0</v>
      </c>
      <c r="BA423">
        <v>50</v>
      </c>
      <c r="BB423">
        <v>7.6124999999999998</v>
      </c>
      <c r="BC423">
        <v>6.27</v>
      </c>
      <c r="BD423">
        <v>0</v>
      </c>
      <c r="BO423" s="91"/>
      <c r="BS423"/>
    </row>
    <row r="424" spans="1:71" x14ac:dyDescent="0.25">
      <c r="A424" t="s">
        <v>1702</v>
      </c>
      <c r="B424" t="s">
        <v>128</v>
      </c>
      <c r="C424">
        <v>45733</v>
      </c>
      <c r="D424">
        <v>7.5727777777777776</v>
      </c>
      <c r="E424">
        <v>0</v>
      </c>
      <c r="F424">
        <v>0</v>
      </c>
      <c r="G424">
        <v>0</v>
      </c>
      <c r="H424">
        <v>0</v>
      </c>
      <c r="I424" t="s">
        <v>193</v>
      </c>
      <c r="J424" s="73">
        <v>0.20534722222222221</v>
      </c>
      <c r="K424" s="73">
        <v>0.52087962962962964</v>
      </c>
      <c r="L424">
        <v>6.95</v>
      </c>
      <c r="M424" t="s">
        <v>983</v>
      </c>
      <c r="N424" t="s">
        <v>11594</v>
      </c>
      <c r="O424" t="s">
        <v>984</v>
      </c>
      <c r="P424" t="s">
        <v>1175</v>
      </c>
      <c r="Q424" t="s">
        <v>11180</v>
      </c>
      <c r="R424">
        <v>45733.208333333336</v>
      </c>
      <c r="S424">
        <v>45733.205347222225</v>
      </c>
      <c r="T424">
        <v>45733.520833333336</v>
      </c>
      <c r="U424">
        <v>45733.522303240738</v>
      </c>
      <c r="V424" t="s">
        <v>984</v>
      </c>
      <c r="W424" t="s">
        <v>986</v>
      </c>
      <c r="X424">
        <v>7.61</v>
      </c>
      <c r="Y424">
        <v>7.5</v>
      </c>
      <c r="Z424">
        <v>129.02000000000001</v>
      </c>
      <c r="AA424">
        <v>113.83</v>
      </c>
      <c r="AB424">
        <v>65.41</v>
      </c>
      <c r="AC424">
        <v>4.6399999999999997</v>
      </c>
      <c r="AD424">
        <v>0</v>
      </c>
      <c r="AE424" t="s">
        <v>984</v>
      </c>
      <c r="AF424">
        <v>0</v>
      </c>
      <c r="AG424">
        <v>0</v>
      </c>
      <c r="AH424">
        <v>0</v>
      </c>
      <c r="AI424">
        <v>0</v>
      </c>
      <c r="AJ424" t="s">
        <v>984</v>
      </c>
      <c r="AK424" t="s">
        <v>1018</v>
      </c>
      <c r="AL424" t="s">
        <v>1018</v>
      </c>
      <c r="AM424" t="s">
        <v>988</v>
      </c>
      <c r="AN424" t="s">
        <v>1173</v>
      </c>
      <c r="AO424">
        <v>0</v>
      </c>
      <c r="AP424">
        <v>0</v>
      </c>
      <c r="AQ424" t="s">
        <v>990</v>
      </c>
      <c r="AR424">
        <v>22</v>
      </c>
      <c r="AS424">
        <v>21</v>
      </c>
      <c r="AT424">
        <v>0</v>
      </c>
      <c r="AU424">
        <v>0</v>
      </c>
      <c r="AV424">
        <v>1</v>
      </c>
      <c r="AW424">
        <v>0</v>
      </c>
      <c r="AX424">
        <v>0</v>
      </c>
      <c r="AY424" t="s">
        <v>1703</v>
      </c>
      <c r="AZ424">
        <v>0</v>
      </c>
      <c r="BA424">
        <v>50</v>
      </c>
      <c r="BB424">
        <v>7.5727777777777776</v>
      </c>
      <c r="BC424">
        <v>6.95</v>
      </c>
      <c r="BD424">
        <v>0</v>
      </c>
      <c r="BO424" s="91"/>
      <c r="BS424"/>
    </row>
    <row r="425" spans="1:71" x14ac:dyDescent="0.25">
      <c r="A425" t="s">
        <v>1702</v>
      </c>
      <c r="B425" t="s">
        <v>128</v>
      </c>
      <c r="C425">
        <v>45734</v>
      </c>
      <c r="D425">
        <v>7.6161111111111106</v>
      </c>
      <c r="E425">
        <v>0</v>
      </c>
      <c r="F425">
        <v>0</v>
      </c>
      <c r="G425">
        <v>0</v>
      </c>
      <c r="H425">
        <v>0</v>
      </c>
      <c r="I425" t="s">
        <v>193</v>
      </c>
      <c r="J425" s="73">
        <v>0.20495370370370369</v>
      </c>
      <c r="K425" s="73">
        <v>0.52229166666666671</v>
      </c>
      <c r="L425">
        <v>6.74</v>
      </c>
      <c r="M425" t="s">
        <v>983</v>
      </c>
      <c r="N425" t="s">
        <v>11595</v>
      </c>
      <c r="O425" t="s">
        <v>984</v>
      </c>
      <c r="P425" t="s">
        <v>1175</v>
      </c>
      <c r="Q425" t="s">
        <v>11170</v>
      </c>
      <c r="R425">
        <v>45734.208333333336</v>
      </c>
      <c r="S425">
        <v>45734.204965277779</v>
      </c>
      <c r="T425">
        <v>45734.520833333336</v>
      </c>
      <c r="U425">
        <v>45734.522291666668</v>
      </c>
      <c r="V425" t="s">
        <v>984</v>
      </c>
      <c r="W425" t="s">
        <v>986</v>
      </c>
      <c r="X425">
        <v>7.62</v>
      </c>
      <c r="Y425">
        <v>7.5</v>
      </c>
      <c r="Z425">
        <v>129.02000000000001</v>
      </c>
      <c r="AA425">
        <v>125.66</v>
      </c>
      <c r="AB425">
        <v>49.22</v>
      </c>
      <c r="AC425">
        <v>4.1900000000000004</v>
      </c>
      <c r="AD425">
        <v>0</v>
      </c>
      <c r="AE425" t="s">
        <v>984</v>
      </c>
      <c r="AF425">
        <v>0</v>
      </c>
      <c r="AG425">
        <v>0</v>
      </c>
      <c r="AH425">
        <v>0</v>
      </c>
      <c r="AI425">
        <v>0</v>
      </c>
      <c r="AJ425" t="s">
        <v>984</v>
      </c>
      <c r="AK425" t="s">
        <v>1018</v>
      </c>
      <c r="AL425" t="s">
        <v>1018</v>
      </c>
      <c r="AM425" t="s">
        <v>988</v>
      </c>
      <c r="AN425" t="s">
        <v>1173</v>
      </c>
      <c r="AO425">
        <v>0</v>
      </c>
      <c r="AP425">
        <v>0</v>
      </c>
      <c r="AQ425" t="s">
        <v>990</v>
      </c>
      <c r="AR425">
        <v>28</v>
      </c>
      <c r="AS425">
        <v>28</v>
      </c>
      <c r="AT425">
        <v>0</v>
      </c>
      <c r="AU425">
        <v>0</v>
      </c>
      <c r="AV425">
        <v>0</v>
      </c>
      <c r="AW425">
        <v>0</v>
      </c>
      <c r="AX425">
        <v>0</v>
      </c>
      <c r="AY425" t="s">
        <v>1703</v>
      </c>
      <c r="AZ425">
        <v>0</v>
      </c>
      <c r="BA425">
        <v>50</v>
      </c>
      <c r="BB425">
        <v>7.6161111111111106</v>
      </c>
      <c r="BC425">
        <v>6.74</v>
      </c>
      <c r="BD425">
        <v>0</v>
      </c>
      <c r="BO425" s="91"/>
      <c r="BS425"/>
    </row>
    <row r="426" spans="1:71" x14ac:dyDescent="0.25">
      <c r="A426" t="s">
        <v>11596</v>
      </c>
      <c r="B426" t="s">
        <v>128</v>
      </c>
      <c r="C426">
        <v>45739</v>
      </c>
      <c r="D426">
        <v>7.3197222222222216</v>
      </c>
      <c r="E426">
        <v>8.8425925925925929E-3</v>
      </c>
      <c r="F426">
        <v>0</v>
      </c>
      <c r="G426">
        <v>50</v>
      </c>
      <c r="H426">
        <v>0</v>
      </c>
      <c r="I426" t="s">
        <v>153</v>
      </c>
      <c r="J426" s="73">
        <v>0.52967592592592594</v>
      </c>
      <c r="K426" s="73">
        <v>0.83466435185185184</v>
      </c>
      <c r="L426">
        <v>6.54</v>
      </c>
      <c r="M426" t="s">
        <v>983</v>
      </c>
      <c r="N426" t="s">
        <v>11597</v>
      </c>
      <c r="O426" t="s">
        <v>984</v>
      </c>
      <c r="P426" t="s">
        <v>1185</v>
      </c>
      <c r="Q426" t="s">
        <v>11262</v>
      </c>
      <c r="R426">
        <v>45739.520833333336</v>
      </c>
      <c r="S426">
        <v>45739.529675925929</v>
      </c>
      <c r="T426">
        <v>45739.833333333336</v>
      </c>
      <c r="U426">
        <v>45739.834768518522</v>
      </c>
      <c r="V426" t="s">
        <v>984</v>
      </c>
      <c r="W426" t="s">
        <v>986</v>
      </c>
      <c r="X426">
        <v>7.32</v>
      </c>
      <c r="Y426">
        <v>7.5</v>
      </c>
      <c r="Z426">
        <v>226.91</v>
      </c>
      <c r="AA426">
        <v>208.01</v>
      </c>
      <c r="AB426">
        <v>102.69</v>
      </c>
      <c r="AC426">
        <v>4.2699999999999996</v>
      </c>
      <c r="AD426">
        <v>0</v>
      </c>
      <c r="AE426" t="s">
        <v>984</v>
      </c>
      <c r="AF426">
        <v>0</v>
      </c>
      <c r="AG426">
        <v>0</v>
      </c>
      <c r="AH426">
        <v>0</v>
      </c>
      <c r="AI426">
        <v>0</v>
      </c>
      <c r="AJ426" t="s">
        <v>984</v>
      </c>
      <c r="AK426" t="s">
        <v>1241</v>
      </c>
      <c r="AL426" t="s">
        <v>1241</v>
      </c>
      <c r="AM426" t="s">
        <v>988</v>
      </c>
      <c r="AN426" t="s">
        <v>1186</v>
      </c>
      <c r="AO426">
        <v>0</v>
      </c>
      <c r="AP426">
        <v>0</v>
      </c>
      <c r="AQ426" t="s">
        <v>990</v>
      </c>
      <c r="AR426">
        <v>18</v>
      </c>
      <c r="AS426">
        <v>18</v>
      </c>
      <c r="AT426">
        <v>0</v>
      </c>
      <c r="AU426">
        <v>0</v>
      </c>
      <c r="AV426">
        <v>0</v>
      </c>
      <c r="AW426">
        <v>0</v>
      </c>
      <c r="AX426">
        <v>0</v>
      </c>
      <c r="AY426" t="s">
        <v>11598</v>
      </c>
      <c r="AZ426">
        <v>0</v>
      </c>
      <c r="BA426">
        <v>50</v>
      </c>
      <c r="BB426">
        <v>7.3197222222222216</v>
      </c>
      <c r="BC426">
        <v>6.54</v>
      </c>
      <c r="BD426">
        <v>50</v>
      </c>
      <c r="BO426" s="91"/>
      <c r="BS426"/>
    </row>
    <row r="427" spans="1:71" x14ac:dyDescent="0.25">
      <c r="A427" t="s">
        <v>1299</v>
      </c>
      <c r="B427" t="s">
        <v>128</v>
      </c>
      <c r="C427">
        <v>45733</v>
      </c>
      <c r="D427">
        <v>9.0819444444444439</v>
      </c>
      <c r="E427">
        <v>0</v>
      </c>
      <c r="F427">
        <v>0</v>
      </c>
      <c r="G427">
        <v>0</v>
      </c>
      <c r="H427">
        <v>0</v>
      </c>
      <c r="I427" t="s">
        <v>153</v>
      </c>
      <c r="J427" s="73">
        <v>0.20498842592592592</v>
      </c>
      <c r="K427" s="73">
        <v>0.60425925925925927</v>
      </c>
      <c r="L427">
        <v>8.36</v>
      </c>
      <c r="M427" t="s">
        <v>983</v>
      </c>
      <c r="N427" t="s">
        <v>11599</v>
      </c>
      <c r="O427" t="s">
        <v>984</v>
      </c>
      <c r="P427" t="s">
        <v>1282</v>
      </c>
      <c r="Q427" t="s">
        <v>11239</v>
      </c>
      <c r="R427">
        <v>45733.208333333336</v>
      </c>
      <c r="S427">
        <v>45733.205000000002</v>
      </c>
      <c r="T427">
        <v>45733.604166666664</v>
      </c>
      <c r="U427">
        <v>45733.604259259257</v>
      </c>
      <c r="V427" t="s">
        <v>984</v>
      </c>
      <c r="W427" t="s">
        <v>986</v>
      </c>
      <c r="X427">
        <v>9.58</v>
      </c>
      <c r="Y427">
        <v>9.5</v>
      </c>
      <c r="Z427">
        <v>106.73</v>
      </c>
      <c r="AA427">
        <v>97.52</v>
      </c>
      <c r="AB427">
        <v>47.05</v>
      </c>
      <c r="AC427">
        <v>5.89</v>
      </c>
      <c r="AD427">
        <v>0</v>
      </c>
      <c r="AE427" t="s">
        <v>984</v>
      </c>
      <c r="AF427">
        <v>0.50055555555555553</v>
      </c>
      <c r="AG427">
        <v>1</v>
      </c>
      <c r="AH427">
        <v>0.5</v>
      </c>
      <c r="AI427">
        <v>0</v>
      </c>
      <c r="AJ427" t="s">
        <v>11600</v>
      </c>
      <c r="AK427" t="s">
        <v>1098</v>
      </c>
      <c r="AL427" t="s">
        <v>1098</v>
      </c>
      <c r="AM427" t="s">
        <v>988</v>
      </c>
      <c r="AN427" t="s">
        <v>1221</v>
      </c>
      <c r="AO427">
        <v>0</v>
      </c>
      <c r="AP427">
        <v>0</v>
      </c>
      <c r="AQ427" t="s">
        <v>990</v>
      </c>
      <c r="AR427">
        <v>28</v>
      </c>
      <c r="AS427">
        <v>19</v>
      </c>
      <c r="AT427">
        <v>0</v>
      </c>
      <c r="AU427">
        <v>0</v>
      </c>
      <c r="AV427">
        <v>9</v>
      </c>
      <c r="AW427">
        <v>0</v>
      </c>
      <c r="AX427">
        <v>0</v>
      </c>
      <c r="AY427" t="s">
        <v>1300</v>
      </c>
      <c r="AZ427">
        <v>0.50055555555555553</v>
      </c>
      <c r="BA427">
        <v>50</v>
      </c>
      <c r="BB427">
        <v>9.5824999999999996</v>
      </c>
      <c r="BC427">
        <v>8.36</v>
      </c>
      <c r="BD427">
        <v>0</v>
      </c>
      <c r="BO427" s="91"/>
      <c r="BS427"/>
    </row>
    <row r="428" spans="1:71" x14ac:dyDescent="0.25">
      <c r="A428" t="s">
        <v>1299</v>
      </c>
      <c r="B428" t="s">
        <v>128</v>
      </c>
      <c r="C428">
        <v>45734</v>
      </c>
      <c r="D428">
        <v>9.0802777777777788</v>
      </c>
      <c r="E428">
        <v>0</v>
      </c>
      <c r="F428">
        <v>0</v>
      </c>
      <c r="G428">
        <v>0</v>
      </c>
      <c r="H428">
        <v>0</v>
      </c>
      <c r="I428" t="s">
        <v>153</v>
      </c>
      <c r="J428" s="73">
        <v>0.20497685185185185</v>
      </c>
      <c r="K428" s="73">
        <v>0.60469907407407408</v>
      </c>
      <c r="L428">
        <v>8.23</v>
      </c>
      <c r="M428" t="s">
        <v>983</v>
      </c>
      <c r="N428" t="s">
        <v>11601</v>
      </c>
      <c r="O428" t="s">
        <v>984</v>
      </c>
      <c r="P428" t="s">
        <v>1282</v>
      </c>
      <c r="Q428" t="s">
        <v>11170</v>
      </c>
      <c r="R428">
        <v>45734.208333333336</v>
      </c>
      <c r="S428">
        <v>45734.204976851855</v>
      </c>
      <c r="T428">
        <v>45734.604166666664</v>
      </c>
      <c r="U428">
        <v>45734.604699074072</v>
      </c>
      <c r="V428" t="s">
        <v>984</v>
      </c>
      <c r="W428" t="s">
        <v>986</v>
      </c>
      <c r="X428">
        <v>9.59</v>
      </c>
      <c r="Y428">
        <v>9.5</v>
      </c>
      <c r="Z428">
        <v>115.22</v>
      </c>
      <c r="AA428">
        <v>108.11</v>
      </c>
      <c r="AB428">
        <v>57.46</v>
      </c>
      <c r="AC428">
        <v>6.39</v>
      </c>
      <c r="AD428">
        <v>0</v>
      </c>
      <c r="AE428" t="s">
        <v>984</v>
      </c>
      <c r="AF428">
        <v>0.5130555555555556</v>
      </c>
      <c r="AG428">
        <v>1</v>
      </c>
      <c r="AH428">
        <v>0.5</v>
      </c>
      <c r="AI428">
        <v>0</v>
      </c>
      <c r="AJ428" t="s">
        <v>11602</v>
      </c>
      <c r="AK428" t="s">
        <v>1098</v>
      </c>
      <c r="AL428" t="s">
        <v>1098</v>
      </c>
      <c r="AM428" t="s">
        <v>988</v>
      </c>
      <c r="AN428" t="s">
        <v>1221</v>
      </c>
      <c r="AO428">
        <v>0</v>
      </c>
      <c r="AP428">
        <v>0</v>
      </c>
      <c r="AQ428" t="s">
        <v>990</v>
      </c>
      <c r="AR428">
        <v>23</v>
      </c>
      <c r="AS428">
        <v>20</v>
      </c>
      <c r="AT428">
        <v>0</v>
      </c>
      <c r="AU428">
        <v>0</v>
      </c>
      <c r="AV428">
        <v>3</v>
      </c>
      <c r="AW428">
        <v>0</v>
      </c>
      <c r="AX428">
        <v>0</v>
      </c>
      <c r="AY428" t="s">
        <v>1300</v>
      </c>
      <c r="AZ428">
        <v>0.5130555555555556</v>
      </c>
      <c r="BA428">
        <v>50</v>
      </c>
      <c r="BB428">
        <v>9.5933333333333337</v>
      </c>
      <c r="BC428">
        <v>8.23</v>
      </c>
      <c r="BD428">
        <v>0</v>
      </c>
      <c r="BO428" s="91"/>
      <c r="BS428"/>
    </row>
    <row r="429" spans="1:71" x14ac:dyDescent="0.25">
      <c r="A429" t="s">
        <v>1299</v>
      </c>
      <c r="B429" t="s">
        <v>128</v>
      </c>
      <c r="C429">
        <v>45735</v>
      </c>
      <c r="D429">
        <v>9.0202777777777783</v>
      </c>
      <c r="E429">
        <v>0</v>
      </c>
      <c r="F429">
        <v>0</v>
      </c>
      <c r="G429">
        <v>0</v>
      </c>
      <c r="H429">
        <v>0</v>
      </c>
      <c r="I429" t="s">
        <v>153</v>
      </c>
      <c r="J429" s="73">
        <v>0.20541666666666666</v>
      </c>
      <c r="K429" s="73">
        <v>0.60416666666666663</v>
      </c>
      <c r="L429">
        <v>8.34</v>
      </c>
      <c r="M429" t="s">
        <v>983</v>
      </c>
      <c r="N429" t="s">
        <v>11603</v>
      </c>
      <c r="O429" t="s">
        <v>984</v>
      </c>
      <c r="P429" t="s">
        <v>1282</v>
      </c>
      <c r="Q429" t="s">
        <v>11466</v>
      </c>
      <c r="R429">
        <v>45735.208333333336</v>
      </c>
      <c r="S429">
        <v>45735.205416666664</v>
      </c>
      <c r="T429">
        <v>45735.604166666664</v>
      </c>
      <c r="U429">
        <v>45735.604189814818</v>
      </c>
      <c r="V429" t="s">
        <v>984</v>
      </c>
      <c r="W429" t="s">
        <v>986</v>
      </c>
      <c r="X429">
        <v>9.57</v>
      </c>
      <c r="Y429">
        <v>9.5</v>
      </c>
      <c r="Z429">
        <v>167.45</v>
      </c>
      <c r="AA429">
        <v>159.74</v>
      </c>
      <c r="AB429">
        <v>88.14</v>
      </c>
      <c r="AC429">
        <v>6.63</v>
      </c>
      <c r="AD429">
        <v>0</v>
      </c>
      <c r="AE429" t="s">
        <v>984</v>
      </c>
      <c r="AF429">
        <v>0.54972222222222222</v>
      </c>
      <c r="AG429">
        <v>1</v>
      </c>
      <c r="AH429">
        <v>0.5</v>
      </c>
      <c r="AI429">
        <v>0.03</v>
      </c>
      <c r="AJ429" t="s">
        <v>11604</v>
      </c>
      <c r="AK429" t="s">
        <v>1098</v>
      </c>
      <c r="AL429" t="s">
        <v>1098</v>
      </c>
      <c r="AM429" t="s">
        <v>988</v>
      </c>
      <c r="AN429" t="s">
        <v>1221</v>
      </c>
      <c r="AO429">
        <v>0</v>
      </c>
      <c r="AP429">
        <v>0</v>
      </c>
      <c r="AQ429" t="s">
        <v>990</v>
      </c>
      <c r="AR429">
        <v>21</v>
      </c>
      <c r="AS429">
        <v>16</v>
      </c>
      <c r="AT429">
        <v>0</v>
      </c>
      <c r="AU429">
        <v>0</v>
      </c>
      <c r="AV429">
        <v>5</v>
      </c>
      <c r="AW429">
        <v>0</v>
      </c>
      <c r="AX429">
        <v>0</v>
      </c>
      <c r="AY429" t="s">
        <v>1300</v>
      </c>
      <c r="AZ429">
        <v>0.54972222222222222</v>
      </c>
      <c r="BA429">
        <v>50</v>
      </c>
      <c r="BB429">
        <v>9.57</v>
      </c>
      <c r="BC429">
        <v>8.34</v>
      </c>
      <c r="BD429">
        <v>0</v>
      </c>
      <c r="BR429" s="91"/>
      <c r="BS429"/>
    </row>
    <row r="430" spans="1:71" x14ac:dyDescent="0.25">
      <c r="A430" t="s">
        <v>1299</v>
      </c>
      <c r="B430" t="s">
        <v>128</v>
      </c>
      <c r="C430">
        <v>45736</v>
      </c>
      <c r="D430">
        <v>9.0683333333333316</v>
      </c>
      <c r="E430">
        <v>0</v>
      </c>
      <c r="F430">
        <v>0</v>
      </c>
      <c r="G430">
        <v>0</v>
      </c>
      <c r="H430">
        <v>0</v>
      </c>
      <c r="I430" t="s">
        <v>153</v>
      </c>
      <c r="J430" s="73">
        <v>0.20508101851851851</v>
      </c>
      <c r="K430" s="73">
        <v>0.60443287037037041</v>
      </c>
      <c r="L430">
        <v>8.15</v>
      </c>
      <c r="M430" t="s">
        <v>983</v>
      </c>
      <c r="N430" t="s">
        <v>11605</v>
      </c>
      <c r="O430" t="s">
        <v>984</v>
      </c>
      <c r="P430" t="s">
        <v>1282</v>
      </c>
      <c r="Q430" t="s">
        <v>11164</v>
      </c>
      <c r="R430">
        <v>45736.208333333336</v>
      </c>
      <c r="S430">
        <v>45736.205081018517</v>
      </c>
      <c r="T430">
        <v>45736.604166666664</v>
      </c>
      <c r="U430">
        <v>45736.604444444441</v>
      </c>
      <c r="V430" t="s">
        <v>984</v>
      </c>
      <c r="W430" t="s">
        <v>986</v>
      </c>
      <c r="X430">
        <v>9.58</v>
      </c>
      <c r="Y430">
        <v>9.5</v>
      </c>
      <c r="Z430">
        <v>155.22</v>
      </c>
      <c r="AA430">
        <v>143.41999999999999</v>
      </c>
      <c r="AB430">
        <v>78.489999999999995</v>
      </c>
      <c r="AC430">
        <v>6.93</v>
      </c>
      <c r="AD430">
        <v>0</v>
      </c>
      <c r="AE430" t="s">
        <v>984</v>
      </c>
      <c r="AF430">
        <v>0.51611111111111108</v>
      </c>
      <c r="AG430">
        <v>1</v>
      </c>
      <c r="AH430">
        <v>0.5</v>
      </c>
      <c r="AI430">
        <v>0.2</v>
      </c>
      <c r="AJ430" t="s">
        <v>11606</v>
      </c>
      <c r="AK430" t="s">
        <v>1098</v>
      </c>
      <c r="AL430" t="s">
        <v>1098</v>
      </c>
      <c r="AM430" t="s">
        <v>988</v>
      </c>
      <c r="AN430" t="s">
        <v>1221</v>
      </c>
      <c r="AO430">
        <v>0</v>
      </c>
      <c r="AP430">
        <v>0</v>
      </c>
      <c r="AQ430" t="s">
        <v>990</v>
      </c>
      <c r="AR430">
        <v>21</v>
      </c>
      <c r="AS430">
        <v>18</v>
      </c>
      <c r="AT430">
        <v>0</v>
      </c>
      <c r="AU430">
        <v>0</v>
      </c>
      <c r="AV430">
        <v>3</v>
      </c>
      <c r="AW430">
        <v>0</v>
      </c>
      <c r="AX430">
        <v>0</v>
      </c>
      <c r="AY430" t="s">
        <v>1300</v>
      </c>
      <c r="AZ430">
        <v>0.51611111111111108</v>
      </c>
      <c r="BA430">
        <v>50</v>
      </c>
      <c r="BB430">
        <v>9.5844444444444434</v>
      </c>
      <c r="BC430">
        <v>8.15</v>
      </c>
      <c r="BD430">
        <v>0</v>
      </c>
      <c r="BR430" s="91"/>
      <c r="BS430"/>
    </row>
    <row r="431" spans="1:71" x14ac:dyDescent="0.25">
      <c r="BR431" s="91"/>
      <c r="BS431"/>
    </row>
    <row r="432" spans="1:71" x14ac:dyDescent="0.25">
      <c r="BR432" s="91"/>
      <c r="BS432"/>
    </row>
    <row r="433" spans="70:71" x14ac:dyDescent="0.25">
      <c r="BR433" s="91"/>
      <c r="BS433"/>
    </row>
    <row r="434" spans="70:71" x14ac:dyDescent="0.25">
      <c r="BR434" s="91"/>
      <c r="BS434"/>
    </row>
    <row r="435" spans="70:71" x14ac:dyDescent="0.25">
      <c r="BR435" s="91"/>
      <c r="BS435"/>
    </row>
    <row r="436" spans="70:71" x14ac:dyDescent="0.25">
      <c r="BR436" s="91"/>
      <c r="BS436"/>
    </row>
    <row r="437" spans="70:71" x14ac:dyDescent="0.25">
      <c r="BR437" s="91"/>
      <c r="BS437"/>
    </row>
    <row r="438" spans="70:71" x14ac:dyDescent="0.25">
      <c r="BR438" s="91"/>
      <c r="BS438"/>
    </row>
    <row r="439" spans="70:71" x14ac:dyDescent="0.25">
      <c r="BR439" s="91"/>
      <c r="BS439"/>
    </row>
    <row r="440" spans="70:71" x14ac:dyDescent="0.25">
      <c r="BR440" s="91"/>
      <c r="BS440"/>
    </row>
    <row r="441" spans="70:71" x14ac:dyDescent="0.25">
      <c r="BR441" s="91"/>
      <c r="BS441"/>
    </row>
    <row r="442" spans="70:71" x14ac:dyDescent="0.25">
      <c r="BR442" s="91"/>
      <c r="BS442"/>
    </row>
    <row r="443" spans="70:71" x14ac:dyDescent="0.25">
      <c r="BR443" s="91"/>
      <c r="BS443"/>
    </row>
    <row r="444" spans="70:71" x14ac:dyDescent="0.25">
      <c r="BR444" s="91"/>
      <c r="BS444"/>
    </row>
    <row r="445" spans="70:71" x14ac:dyDescent="0.25">
      <c r="BR445" s="91"/>
      <c r="BS445"/>
    </row>
    <row r="446" spans="70:71" x14ac:dyDescent="0.25">
      <c r="BR446" s="91"/>
      <c r="BS446"/>
    </row>
    <row r="447" spans="70:71" x14ac:dyDescent="0.25">
      <c r="BR447" s="91"/>
      <c r="BS447"/>
    </row>
    <row r="448" spans="70:71" x14ac:dyDescent="0.25">
      <c r="BR448" s="91"/>
      <c r="BS448"/>
    </row>
    <row r="449" spans="70:71" x14ac:dyDescent="0.25">
      <c r="BR449" s="91"/>
      <c r="BS449"/>
    </row>
    <row r="450" spans="70:71" x14ac:dyDescent="0.25">
      <c r="BR450" s="91"/>
      <c r="BS450"/>
    </row>
    <row r="451" spans="70:71" x14ac:dyDescent="0.25">
      <c r="BR451" s="91"/>
      <c r="BS451"/>
    </row>
    <row r="452" spans="70:71" x14ac:dyDescent="0.25">
      <c r="BR452" s="91"/>
      <c r="BS452"/>
    </row>
    <row r="453" spans="70:71" x14ac:dyDescent="0.25">
      <c r="BR453" s="91"/>
      <c r="BS453"/>
    </row>
    <row r="454" spans="70:71" x14ac:dyDescent="0.25">
      <c r="BR454" s="91"/>
      <c r="BS454"/>
    </row>
    <row r="455" spans="70:71" x14ac:dyDescent="0.25">
      <c r="BR455" s="91"/>
      <c r="BS455"/>
    </row>
    <row r="456" spans="70:71" x14ac:dyDescent="0.25">
      <c r="BR456" s="91"/>
      <c r="BS456"/>
    </row>
    <row r="457" spans="70:71" x14ac:dyDescent="0.25">
      <c r="BR457" s="91"/>
      <c r="BS457"/>
    </row>
    <row r="458" spans="70:71" x14ac:dyDescent="0.25">
      <c r="BR458" s="91"/>
      <c r="BS458"/>
    </row>
    <row r="459" spans="70:71" x14ac:dyDescent="0.25">
      <c r="BR459" s="91"/>
      <c r="BS459"/>
    </row>
    <row r="460" spans="70:71" x14ac:dyDescent="0.25">
      <c r="BR460" s="91"/>
      <c r="BS460"/>
    </row>
    <row r="461" spans="70:71" x14ac:dyDescent="0.25">
      <c r="BR461" s="91"/>
      <c r="BS461"/>
    </row>
    <row r="462" spans="70:71" x14ac:dyDescent="0.25">
      <c r="BR462" s="91"/>
      <c r="BS462"/>
    </row>
    <row r="463" spans="70:71" x14ac:dyDescent="0.25">
      <c r="BR463" s="91"/>
      <c r="BS463"/>
    </row>
    <row r="464" spans="70:71" x14ac:dyDescent="0.25">
      <c r="BR464" s="91"/>
      <c r="BS464"/>
    </row>
    <row r="465" spans="70:71" x14ac:dyDescent="0.25">
      <c r="BR465" s="91"/>
      <c r="BS465"/>
    </row>
    <row r="466" spans="70:71" x14ac:dyDescent="0.25">
      <c r="BR466" s="91"/>
      <c r="BS466"/>
    </row>
    <row r="467" spans="70:71" x14ac:dyDescent="0.25">
      <c r="BR467" s="91"/>
      <c r="BS467"/>
    </row>
    <row r="468" spans="70:71" x14ac:dyDescent="0.25">
      <c r="BR468" s="91"/>
      <c r="BS468"/>
    </row>
    <row r="469" spans="70:71" x14ac:dyDescent="0.25">
      <c r="BR469" s="91"/>
      <c r="BS469"/>
    </row>
    <row r="470" spans="70:71" x14ac:dyDescent="0.25">
      <c r="BR470" s="91"/>
      <c r="BS470"/>
    </row>
    <row r="471" spans="70:71" x14ac:dyDescent="0.25">
      <c r="BR471" s="91"/>
      <c r="BS471"/>
    </row>
    <row r="472" spans="70:71" x14ac:dyDescent="0.25">
      <c r="BR472" s="91"/>
      <c r="BS472"/>
    </row>
    <row r="473" spans="70:71" x14ac:dyDescent="0.25">
      <c r="BR473" s="91"/>
      <c r="BS473"/>
    </row>
    <row r="474" spans="70:71" x14ac:dyDescent="0.25">
      <c r="BR474" s="91"/>
      <c r="BS474"/>
    </row>
    <row r="475" spans="70:71" x14ac:dyDescent="0.25">
      <c r="BR475" s="91"/>
      <c r="BS475"/>
    </row>
    <row r="476" spans="70:71" x14ac:dyDescent="0.25">
      <c r="BR476" s="91"/>
      <c r="BS476"/>
    </row>
    <row r="477" spans="70:71" x14ac:dyDescent="0.25">
      <c r="BR477" s="91"/>
      <c r="BS477"/>
    </row>
    <row r="478" spans="70:71" x14ac:dyDescent="0.25">
      <c r="BR478" s="91"/>
      <c r="BS478"/>
    </row>
    <row r="479" spans="70:71" x14ac:dyDescent="0.25">
      <c r="BR479" s="91"/>
      <c r="BS479"/>
    </row>
    <row r="480" spans="70:71" x14ac:dyDescent="0.25">
      <c r="BR480" s="91"/>
      <c r="BS480"/>
    </row>
    <row r="481" spans="70:71" x14ac:dyDescent="0.25">
      <c r="BR481" s="91"/>
      <c r="BS481"/>
    </row>
    <row r="482" spans="70:71" x14ac:dyDescent="0.25">
      <c r="BR482" s="91"/>
      <c r="BS482"/>
    </row>
    <row r="483" spans="70:71" x14ac:dyDescent="0.25">
      <c r="BR483" s="91"/>
      <c r="BS483"/>
    </row>
    <row r="484" spans="70:71" x14ac:dyDescent="0.25">
      <c r="BR484" s="91"/>
      <c r="BS484"/>
    </row>
    <row r="485" spans="70:71" x14ac:dyDescent="0.25">
      <c r="BR485" s="91"/>
      <c r="BS485"/>
    </row>
    <row r="486" spans="70:71" x14ac:dyDescent="0.25">
      <c r="BR486" s="91"/>
      <c r="BS486"/>
    </row>
    <row r="487" spans="70:71" x14ac:dyDescent="0.25">
      <c r="BR487" s="91"/>
      <c r="BS487"/>
    </row>
    <row r="488" spans="70:71" x14ac:dyDescent="0.25">
      <c r="BR488" s="91"/>
      <c r="BS488"/>
    </row>
    <row r="489" spans="70:71" x14ac:dyDescent="0.25">
      <c r="BR489" s="91"/>
      <c r="BS489"/>
    </row>
    <row r="490" spans="70:71" x14ac:dyDescent="0.25">
      <c r="BR490" s="91"/>
      <c r="BS490"/>
    </row>
    <row r="491" spans="70:71" x14ac:dyDescent="0.25">
      <c r="BR491" s="91"/>
      <c r="BS491"/>
    </row>
    <row r="492" spans="70:71" x14ac:dyDescent="0.25">
      <c r="BR492" s="91"/>
      <c r="BS492"/>
    </row>
    <row r="493" spans="70:71" x14ac:dyDescent="0.25">
      <c r="BR493" s="91"/>
      <c r="BS493"/>
    </row>
    <row r="494" spans="70:71" x14ac:dyDescent="0.25">
      <c r="BR494" s="91"/>
      <c r="BS494"/>
    </row>
    <row r="495" spans="70:71" x14ac:dyDescent="0.25">
      <c r="BR495" s="91"/>
      <c r="BS495"/>
    </row>
    <row r="496" spans="70:71" x14ac:dyDescent="0.25">
      <c r="BR496" s="91"/>
      <c r="BS496"/>
    </row>
    <row r="497" spans="70:71" x14ac:dyDescent="0.25">
      <c r="BR497" s="91"/>
      <c r="BS497"/>
    </row>
    <row r="498" spans="70:71" x14ac:dyDescent="0.25">
      <c r="BR498" s="91"/>
      <c r="BS498"/>
    </row>
    <row r="499" spans="70:71" x14ac:dyDescent="0.25">
      <c r="BR499" s="91"/>
      <c r="BS499"/>
    </row>
    <row r="500" spans="70:71" x14ac:dyDescent="0.25">
      <c r="BR500" s="91"/>
      <c r="BS500"/>
    </row>
    <row r="501" spans="70:71" x14ac:dyDescent="0.25">
      <c r="BR501" s="91"/>
      <c r="BS501"/>
    </row>
    <row r="502" spans="70:71" x14ac:dyDescent="0.25">
      <c r="BR502" s="91"/>
      <c r="BS502"/>
    </row>
    <row r="503" spans="70:71" x14ac:dyDescent="0.25">
      <c r="BR503" s="91"/>
      <c r="BS503"/>
    </row>
    <row r="504" spans="70:71" x14ac:dyDescent="0.25">
      <c r="BR504" s="91"/>
      <c r="BS504"/>
    </row>
    <row r="505" spans="70:71" x14ac:dyDescent="0.25">
      <c r="BR505" s="91"/>
      <c r="BS505"/>
    </row>
    <row r="506" spans="70:71" x14ac:dyDescent="0.25">
      <c r="BR506" s="91"/>
      <c r="BS506"/>
    </row>
    <row r="507" spans="70:71" x14ac:dyDescent="0.25">
      <c r="BR507" s="91"/>
      <c r="BS507"/>
    </row>
    <row r="508" spans="70:71" x14ac:dyDescent="0.25">
      <c r="BR508" s="91"/>
      <c r="BS508"/>
    </row>
    <row r="509" spans="70:71" x14ac:dyDescent="0.25">
      <c r="BR509" s="91"/>
      <c r="BS509"/>
    </row>
    <row r="510" spans="70:71" x14ac:dyDescent="0.25">
      <c r="BR510" s="91"/>
      <c r="BS510"/>
    </row>
    <row r="511" spans="70:71" x14ac:dyDescent="0.25">
      <c r="BR511" s="91"/>
      <c r="BS511"/>
    </row>
    <row r="512" spans="70:71" x14ac:dyDescent="0.25">
      <c r="BR512" s="91"/>
      <c r="BS512"/>
    </row>
    <row r="513" spans="70:71" x14ac:dyDescent="0.25">
      <c r="BR513" s="91"/>
      <c r="BS513"/>
    </row>
    <row r="514" spans="70:71" x14ac:dyDescent="0.25">
      <c r="BR514" s="91"/>
      <c r="BS514"/>
    </row>
    <row r="515" spans="70:71" x14ac:dyDescent="0.25">
      <c r="BR515" s="91"/>
      <c r="BS515"/>
    </row>
    <row r="516" spans="70:71" x14ac:dyDescent="0.25">
      <c r="BR516" s="91"/>
      <c r="BS516"/>
    </row>
    <row r="517" spans="70:71" x14ac:dyDescent="0.25">
      <c r="BR517" s="91"/>
      <c r="BS517"/>
    </row>
    <row r="518" spans="70:71" x14ac:dyDescent="0.25">
      <c r="BR518" s="91"/>
      <c r="BS518"/>
    </row>
    <row r="519" spans="70:71" x14ac:dyDescent="0.25">
      <c r="BR519" s="91"/>
      <c r="BS519"/>
    </row>
    <row r="520" spans="70:71" x14ac:dyDescent="0.25">
      <c r="BR520" s="91"/>
      <c r="BS520"/>
    </row>
    <row r="521" spans="70:71" x14ac:dyDescent="0.25">
      <c r="BR521" s="91"/>
      <c r="BS521"/>
    </row>
    <row r="522" spans="70:71" x14ac:dyDescent="0.25">
      <c r="BR522" s="91"/>
      <c r="BS522"/>
    </row>
    <row r="523" spans="70:71" x14ac:dyDescent="0.25">
      <c r="BR523" s="91"/>
      <c r="BS523"/>
    </row>
    <row r="524" spans="70:71" x14ac:dyDescent="0.25">
      <c r="BR524" s="91"/>
      <c r="BS524"/>
    </row>
    <row r="525" spans="70:71" x14ac:dyDescent="0.25">
      <c r="BR525" s="91"/>
      <c r="BS525"/>
    </row>
    <row r="526" spans="70:71" x14ac:dyDescent="0.25">
      <c r="BR526" s="91"/>
      <c r="BS526"/>
    </row>
    <row r="527" spans="70:71" x14ac:dyDescent="0.25">
      <c r="BR527" s="91"/>
      <c r="BS527"/>
    </row>
    <row r="528" spans="70:71" x14ac:dyDescent="0.25">
      <c r="BR528" s="91"/>
      <c r="BS528"/>
    </row>
    <row r="529" spans="70:71" x14ac:dyDescent="0.25">
      <c r="BR529" s="91"/>
      <c r="BS529"/>
    </row>
    <row r="530" spans="70:71" x14ac:dyDescent="0.25">
      <c r="BR530" s="91"/>
      <c r="BS530"/>
    </row>
    <row r="531" spans="70:71" x14ac:dyDescent="0.25">
      <c r="BR531" s="91"/>
      <c r="BS531"/>
    </row>
    <row r="532" spans="70:71" x14ac:dyDescent="0.25">
      <c r="BR532" s="91"/>
      <c r="BS532"/>
    </row>
    <row r="533" spans="70:71" x14ac:dyDescent="0.25">
      <c r="BR533" s="91"/>
      <c r="BS533"/>
    </row>
    <row r="534" spans="70:71" x14ac:dyDescent="0.25">
      <c r="BR534" s="91"/>
      <c r="BS534"/>
    </row>
    <row r="535" spans="70:71" x14ac:dyDescent="0.25">
      <c r="BR535" s="91"/>
      <c r="BS535"/>
    </row>
    <row r="536" spans="70:71" x14ac:dyDescent="0.25">
      <c r="BR536" s="91"/>
      <c r="BS536"/>
    </row>
    <row r="537" spans="70:71" x14ac:dyDescent="0.25">
      <c r="BR537" s="91"/>
      <c r="BS537"/>
    </row>
    <row r="538" spans="70:71" x14ac:dyDescent="0.25">
      <c r="BR538" s="91"/>
      <c r="BS538"/>
    </row>
    <row r="539" spans="70:71" x14ac:dyDescent="0.25">
      <c r="BR539" s="91"/>
      <c r="BS539"/>
    </row>
    <row r="540" spans="70:71" x14ac:dyDescent="0.25">
      <c r="BR540" s="91"/>
      <c r="BS540"/>
    </row>
    <row r="541" spans="70:71" x14ac:dyDescent="0.25">
      <c r="BR541" s="91"/>
      <c r="BS541"/>
    </row>
    <row r="542" spans="70:71" x14ac:dyDescent="0.25">
      <c r="BR542" s="91"/>
      <c r="BS542"/>
    </row>
    <row r="543" spans="70:71" x14ac:dyDescent="0.25">
      <c r="BR543" s="91"/>
      <c r="BS543"/>
    </row>
    <row r="544" spans="70:71" x14ac:dyDescent="0.25">
      <c r="BR544" s="91"/>
      <c r="BS544"/>
    </row>
    <row r="545" spans="70:71" x14ac:dyDescent="0.25">
      <c r="BR545" s="91"/>
      <c r="BS545"/>
    </row>
    <row r="546" spans="70:71" x14ac:dyDescent="0.25">
      <c r="BR546" s="91"/>
      <c r="BS546"/>
    </row>
    <row r="547" spans="70:71" x14ac:dyDescent="0.25">
      <c r="BR547" s="91"/>
      <c r="BS547"/>
    </row>
    <row r="548" spans="70:71" x14ac:dyDescent="0.25">
      <c r="BR548" s="91"/>
      <c r="BS548"/>
    </row>
    <row r="549" spans="70:71" x14ac:dyDescent="0.25">
      <c r="BR549" s="91"/>
      <c r="BS549"/>
    </row>
    <row r="550" spans="70:71" x14ac:dyDescent="0.25">
      <c r="BR550" s="91"/>
      <c r="BS550"/>
    </row>
    <row r="551" spans="70:71" x14ac:dyDescent="0.25">
      <c r="BR551" s="91"/>
      <c r="BS551"/>
    </row>
    <row r="552" spans="70:71" x14ac:dyDescent="0.25">
      <c r="BR552" s="91"/>
      <c r="BS552"/>
    </row>
    <row r="553" spans="70:71" x14ac:dyDescent="0.25">
      <c r="BR553" s="91"/>
      <c r="BS553"/>
    </row>
    <row r="554" spans="70:71" x14ac:dyDescent="0.25">
      <c r="BR554" s="91"/>
      <c r="BS554"/>
    </row>
    <row r="555" spans="70:71" x14ac:dyDescent="0.25">
      <c r="BR555" s="91"/>
      <c r="BS555"/>
    </row>
    <row r="556" spans="70:71" x14ac:dyDescent="0.25">
      <c r="BR556" s="91"/>
      <c r="BS556"/>
    </row>
    <row r="557" spans="70:71" x14ac:dyDescent="0.25">
      <c r="BR557" s="91"/>
      <c r="BS557"/>
    </row>
    <row r="558" spans="70:71" x14ac:dyDescent="0.25">
      <c r="BR558" s="91"/>
      <c r="BS558"/>
    </row>
    <row r="559" spans="70:71" x14ac:dyDescent="0.25">
      <c r="BR559" s="91"/>
      <c r="BS559"/>
    </row>
    <row r="560" spans="70:71" x14ac:dyDescent="0.25">
      <c r="BR560" s="91"/>
      <c r="BS560"/>
    </row>
    <row r="561" spans="70:71" x14ac:dyDescent="0.25">
      <c r="BR561" s="91"/>
      <c r="BS561"/>
    </row>
    <row r="562" spans="70:71" x14ac:dyDescent="0.25">
      <c r="BR562" s="91"/>
      <c r="BS562"/>
    </row>
    <row r="563" spans="70:71" x14ac:dyDescent="0.25">
      <c r="BR563" s="91"/>
      <c r="BS563"/>
    </row>
    <row r="564" spans="70:71" x14ac:dyDescent="0.25">
      <c r="BR564" s="91"/>
      <c r="BS564"/>
    </row>
    <row r="565" spans="70:71" x14ac:dyDescent="0.25">
      <c r="BR565" s="91"/>
      <c r="BS565"/>
    </row>
    <row r="566" spans="70:71" x14ac:dyDescent="0.25">
      <c r="BR566" s="91"/>
      <c r="BS566"/>
    </row>
    <row r="567" spans="70:71" x14ac:dyDescent="0.25">
      <c r="BR567" s="91"/>
      <c r="BS567"/>
    </row>
    <row r="568" spans="70:71" x14ac:dyDescent="0.25">
      <c r="BR568" s="91"/>
      <c r="BS568"/>
    </row>
    <row r="569" spans="70:71" x14ac:dyDescent="0.25">
      <c r="BR569" s="91"/>
      <c r="BS569"/>
    </row>
    <row r="570" spans="70:71" x14ac:dyDescent="0.25">
      <c r="BR570" s="91"/>
      <c r="BS570"/>
    </row>
    <row r="571" spans="70:71" x14ac:dyDescent="0.25">
      <c r="BR571" s="91"/>
      <c r="BS571"/>
    </row>
    <row r="572" spans="70:71" x14ac:dyDescent="0.25">
      <c r="BR572" s="91"/>
      <c r="BS572"/>
    </row>
    <row r="573" spans="70:71" x14ac:dyDescent="0.25">
      <c r="BR573" s="91"/>
      <c r="BS573"/>
    </row>
    <row r="574" spans="70:71" x14ac:dyDescent="0.25">
      <c r="BR574" s="91"/>
      <c r="BS574"/>
    </row>
    <row r="575" spans="70:71" x14ac:dyDescent="0.25">
      <c r="BR575" s="91"/>
      <c r="BS575"/>
    </row>
    <row r="576" spans="70:71" x14ac:dyDescent="0.25">
      <c r="BR576" s="91"/>
      <c r="BS576"/>
    </row>
    <row r="577" spans="70:71" x14ac:dyDescent="0.25">
      <c r="BR577" s="91"/>
      <c r="BS577"/>
    </row>
    <row r="578" spans="70:71" x14ac:dyDescent="0.25">
      <c r="BR578" s="91"/>
      <c r="BS578"/>
    </row>
    <row r="579" spans="70:71" x14ac:dyDescent="0.25">
      <c r="BR579" s="91"/>
      <c r="BS579"/>
    </row>
    <row r="580" spans="70:71" x14ac:dyDescent="0.25">
      <c r="BR580" s="91"/>
      <c r="BS580"/>
    </row>
    <row r="581" spans="70:71" x14ac:dyDescent="0.25">
      <c r="BR581" s="91"/>
      <c r="BS581"/>
    </row>
    <row r="582" spans="70:71" x14ac:dyDescent="0.25">
      <c r="BR582" s="91"/>
      <c r="BS582"/>
    </row>
    <row r="583" spans="70:71" x14ac:dyDescent="0.25">
      <c r="BR583" s="91"/>
      <c r="BS583"/>
    </row>
    <row r="584" spans="70:71" x14ac:dyDescent="0.25">
      <c r="BR584" s="91"/>
      <c r="BS584"/>
    </row>
    <row r="585" spans="70:71" x14ac:dyDescent="0.25">
      <c r="BR585" s="91"/>
      <c r="BS585"/>
    </row>
    <row r="586" spans="70:71" x14ac:dyDescent="0.25">
      <c r="BR586" s="91"/>
      <c r="BS586"/>
    </row>
    <row r="587" spans="70:71" x14ac:dyDescent="0.25">
      <c r="BR587" s="91"/>
      <c r="BS587"/>
    </row>
    <row r="588" spans="70:71" x14ac:dyDescent="0.25">
      <c r="BR588" s="91"/>
      <c r="BS588"/>
    </row>
    <row r="589" spans="70:71" x14ac:dyDescent="0.25">
      <c r="BR589" s="91"/>
      <c r="BS589"/>
    </row>
    <row r="590" spans="70:71" x14ac:dyDescent="0.25">
      <c r="BR590" s="91"/>
      <c r="BS590"/>
    </row>
    <row r="591" spans="70:71" x14ac:dyDescent="0.25">
      <c r="BR591" s="91"/>
      <c r="BS591"/>
    </row>
    <row r="592" spans="70:71" x14ac:dyDescent="0.25">
      <c r="BR592" s="91"/>
      <c r="BS592"/>
    </row>
    <row r="593" spans="70:71" x14ac:dyDescent="0.25">
      <c r="BR593" s="91"/>
      <c r="BS593"/>
    </row>
    <row r="594" spans="70:71" x14ac:dyDescent="0.25">
      <c r="BR594" s="91"/>
      <c r="BS594"/>
    </row>
    <row r="595" spans="70:71" x14ac:dyDescent="0.25">
      <c r="BR595" s="91"/>
      <c r="BS595"/>
    </row>
    <row r="596" spans="70:71" x14ac:dyDescent="0.25">
      <c r="BR596" s="91"/>
      <c r="BS596"/>
    </row>
    <row r="597" spans="70:71" x14ac:dyDescent="0.25">
      <c r="BR597" s="91"/>
      <c r="BS597"/>
    </row>
    <row r="598" spans="70:71" x14ac:dyDescent="0.25">
      <c r="BR598" s="91"/>
      <c r="BS598"/>
    </row>
    <row r="599" spans="70:71" x14ac:dyDescent="0.25">
      <c r="BR599" s="91"/>
      <c r="BS599"/>
    </row>
    <row r="600" spans="70:71" x14ac:dyDescent="0.25">
      <c r="BR600" s="91"/>
      <c r="BS600"/>
    </row>
    <row r="601" spans="70:71" x14ac:dyDescent="0.25">
      <c r="BR601" s="91"/>
      <c r="BS601"/>
    </row>
    <row r="602" spans="70:71" x14ac:dyDescent="0.25">
      <c r="BR602" s="91"/>
      <c r="BS602"/>
    </row>
    <row r="603" spans="70:71" x14ac:dyDescent="0.25">
      <c r="BR603" s="91"/>
      <c r="BS603"/>
    </row>
    <row r="604" spans="70:71" x14ac:dyDescent="0.25">
      <c r="BR604" s="91"/>
      <c r="BS604"/>
    </row>
    <row r="605" spans="70:71" x14ac:dyDescent="0.25">
      <c r="BR605" s="91"/>
      <c r="BS605"/>
    </row>
    <row r="606" spans="70:71" x14ac:dyDescent="0.25">
      <c r="BR606" s="91"/>
      <c r="BS606"/>
    </row>
    <row r="607" spans="70:71" x14ac:dyDescent="0.25">
      <c r="BR607" s="91"/>
      <c r="BS607"/>
    </row>
    <row r="608" spans="70:71" x14ac:dyDescent="0.25">
      <c r="BR608" s="91"/>
      <c r="BS608"/>
    </row>
    <row r="609" spans="70:71" x14ac:dyDescent="0.25">
      <c r="BR609" s="91"/>
      <c r="BS609"/>
    </row>
    <row r="610" spans="70:71" x14ac:dyDescent="0.25">
      <c r="BR610" s="91"/>
      <c r="BS610"/>
    </row>
    <row r="611" spans="70:71" x14ac:dyDescent="0.25">
      <c r="BR611" s="91"/>
      <c r="BS611"/>
    </row>
    <row r="612" spans="70:71" x14ac:dyDescent="0.25">
      <c r="BR612" s="91"/>
      <c r="BS612"/>
    </row>
    <row r="613" spans="70:71" x14ac:dyDescent="0.25">
      <c r="BR613" s="91"/>
      <c r="BS613"/>
    </row>
    <row r="614" spans="70:71" x14ac:dyDescent="0.25">
      <c r="BR614" s="91"/>
      <c r="BS614"/>
    </row>
    <row r="615" spans="70:71" x14ac:dyDescent="0.25">
      <c r="BR615" s="91"/>
      <c r="BS615"/>
    </row>
    <row r="616" spans="70:71" x14ac:dyDescent="0.25">
      <c r="BR616" s="91"/>
      <c r="BS616"/>
    </row>
    <row r="617" spans="70:71" x14ac:dyDescent="0.25">
      <c r="BR617" s="91"/>
      <c r="BS617"/>
    </row>
    <row r="618" spans="70:71" x14ac:dyDescent="0.25">
      <c r="BR618" s="91"/>
      <c r="BS618"/>
    </row>
    <row r="619" spans="70:71" x14ac:dyDescent="0.25">
      <c r="BR619" s="91"/>
      <c r="BS619"/>
    </row>
    <row r="620" spans="70:71" x14ac:dyDescent="0.25">
      <c r="BR620" s="91"/>
      <c r="BS620"/>
    </row>
    <row r="621" spans="70:71" x14ac:dyDescent="0.25">
      <c r="BR621" s="91"/>
      <c r="BS621"/>
    </row>
    <row r="622" spans="70:71" x14ac:dyDescent="0.25">
      <c r="BR622" s="91"/>
      <c r="BS622"/>
    </row>
    <row r="623" spans="70:71" x14ac:dyDescent="0.25">
      <c r="BR623" s="91"/>
      <c r="BS623"/>
    </row>
    <row r="624" spans="70:71" x14ac:dyDescent="0.25">
      <c r="BR624" s="91"/>
      <c r="BS624"/>
    </row>
    <row r="625" spans="70:71" x14ac:dyDescent="0.25">
      <c r="BR625" s="91"/>
      <c r="BS625"/>
    </row>
    <row r="626" spans="70:71" x14ac:dyDescent="0.25">
      <c r="BR626" s="91"/>
      <c r="BS626"/>
    </row>
    <row r="627" spans="70:71" x14ac:dyDescent="0.25">
      <c r="BR627" s="91"/>
      <c r="BS627"/>
    </row>
    <row r="628" spans="70:71" x14ac:dyDescent="0.25">
      <c r="BR628" s="91"/>
      <c r="BS628"/>
    </row>
    <row r="629" spans="70:71" x14ac:dyDescent="0.25">
      <c r="BR629" s="91"/>
      <c r="BS629"/>
    </row>
    <row r="630" spans="70:71" x14ac:dyDescent="0.25">
      <c r="BR630" s="91"/>
      <c r="BS630"/>
    </row>
    <row r="631" spans="70:71" x14ac:dyDescent="0.25">
      <c r="BR631" s="91"/>
      <c r="BS631"/>
    </row>
    <row r="632" spans="70:71" x14ac:dyDescent="0.25">
      <c r="BR632" s="91"/>
      <c r="BS632"/>
    </row>
    <row r="633" spans="70:71" x14ac:dyDescent="0.25">
      <c r="BR633" s="91"/>
      <c r="BS633"/>
    </row>
    <row r="634" spans="70:71" x14ac:dyDescent="0.25">
      <c r="BR634" s="91"/>
      <c r="BS634"/>
    </row>
    <row r="635" spans="70:71" x14ac:dyDescent="0.25">
      <c r="BR635" s="91"/>
      <c r="BS635"/>
    </row>
    <row r="636" spans="70:71" x14ac:dyDescent="0.25">
      <c r="BR636" s="91"/>
      <c r="BS636"/>
    </row>
    <row r="637" spans="70:71" x14ac:dyDescent="0.25">
      <c r="BR637" s="91"/>
      <c r="BS637"/>
    </row>
    <row r="638" spans="70:71" x14ac:dyDescent="0.25">
      <c r="BR638" s="91"/>
      <c r="BS638"/>
    </row>
    <row r="639" spans="70:71" x14ac:dyDescent="0.25">
      <c r="BR639" s="91"/>
      <c r="BS639"/>
    </row>
    <row r="640" spans="70:71" x14ac:dyDescent="0.25">
      <c r="BR640" s="91"/>
      <c r="BS640"/>
    </row>
    <row r="641" spans="70:71" x14ac:dyDescent="0.25">
      <c r="BR641" s="91"/>
      <c r="BS641"/>
    </row>
    <row r="642" spans="70:71" x14ac:dyDescent="0.25">
      <c r="BR642" s="91"/>
      <c r="BS642"/>
    </row>
    <row r="643" spans="70:71" x14ac:dyDescent="0.25">
      <c r="BR643" s="91"/>
      <c r="BS643"/>
    </row>
    <row r="644" spans="70:71" x14ac:dyDescent="0.25">
      <c r="BR644" s="91"/>
      <c r="BS644"/>
    </row>
    <row r="645" spans="70:71" x14ac:dyDescent="0.25">
      <c r="BR645" s="91"/>
      <c r="BS645"/>
    </row>
    <row r="646" spans="70:71" x14ac:dyDescent="0.25">
      <c r="BR646" s="91"/>
      <c r="BS646"/>
    </row>
    <row r="647" spans="70:71" x14ac:dyDescent="0.25">
      <c r="BR647" s="91"/>
      <c r="BS647"/>
    </row>
    <row r="648" spans="70:71" x14ac:dyDescent="0.25">
      <c r="BR648" s="91"/>
      <c r="BS648"/>
    </row>
    <row r="649" spans="70:71" x14ac:dyDescent="0.25">
      <c r="BR649" s="91"/>
      <c r="BS649"/>
    </row>
    <row r="650" spans="70:71" x14ac:dyDescent="0.25">
      <c r="BR650" s="91"/>
      <c r="BS650"/>
    </row>
    <row r="651" spans="70:71" x14ac:dyDescent="0.25">
      <c r="BR651" s="91"/>
      <c r="BS651"/>
    </row>
    <row r="652" spans="70:71" x14ac:dyDescent="0.25">
      <c r="BR652" s="91"/>
      <c r="BS652"/>
    </row>
    <row r="653" spans="70:71" x14ac:dyDescent="0.25">
      <c r="BR653" s="91"/>
      <c r="BS653"/>
    </row>
    <row r="654" spans="70:71" x14ac:dyDescent="0.25">
      <c r="BR654" s="91"/>
      <c r="BS654"/>
    </row>
    <row r="655" spans="70:71" x14ac:dyDescent="0.25">
      <c r="BR655" s="91"/>
      <c r="BS655"/>
    </row>
    <row r="656" spans="70:71" x14ac:dyDescent="0.25">
      <c r="BR656" s="91"/>
      <c r="BS656"/>
    </row>
    <row r="657" spans="70:71" x14ac:dyDescent="0.25">
      <c r="BR657" s="91"/>
      <c r="BS657"/>
    </row>
    <row r="658" spans="70:71" x14ac:dyDescent="0.25">
      <c r="BR658" s="91"/>
      <c r="BS658"/>
    </row>
    <row r="659" spans="70:71" x14ac:dyDescent="0.25">
      <c r="BR659" s="91"/>
      <c r="BS659"/>
    </row>
    <row r="660" spans="70:71" x14ac:dyDescent="0.25">
      <c r="BR660" s="91"/>
      <c r="BS660"/>
    </row>
    <row r="661" spans="70:71" x14ac:dyDescent="0.25">
      <c r="BR661" s="91"/>
      <c r="BS661"/>
    </row>
    <row r="662" spans="70:71" x14ac:dyDescent="0.25">
      <c r="BR662" s="91"/>
      <c r="BS662"/>
    </row>
    <row r="663" spans="70:71" x14ac:dyDescent="0.25">
      <c r="BR663" s="91"/>
      <c r="BS663"/>
    </row>
    <row r="664" spans="70:71" x14ac:dyDescent="0.25">
      <c r="BR664" s="91"/>
      <c r="BS664"/>
    </row>
    <row r="665" spans="70:71" x14ac:dyDescent="0.25">
      <c r="BR665" s="91"/>
      <c r="BS665"/>
    </row>
    <row r="666" spans="70:71" x14ac:dyDescent="0.25">
      <c r="BR666" s="91"/>
      <c r="BS666"/>
    </row>
    <row r="667" spans="70:71" x14ac:dyDescent="0.25">
      <c r="BR667" s="91"/>
      <c r="BS667"/>
    </row>
    <row r="668" spans="70:71" x14ac:dyDescent="0.25">
      <c r="BR668" s="91"/>
      <c r="BS668"/>
    </row>
    <row r="669" spans="70:71" x14ac:dyDescent="0.25">
      <c r="BR669" s="91"/>
      <c r="BS669"/>
    </row>
    <row r="670" spans="70:71" x14ac:dyDescent="0.25">
      <c r="BR670" s="91"/>
      <c r="BS670"/>
    </row>
    <row r="671" spans="70:71" x14ac:dyDescent="0.25">
      <c r="BR671" s="91"/>
      <c r="BS671"/>
    </row>
    <row r="672" spans="70:71" x14ac:dyDescent="0.25">
      <c r="BR672" s="91"/>
      <c r="BS672"/>
    </row>
    <row r="673" spans="70:71" x14ac:dyDescent="0.25">
      <c r="BR673" s="91"/>
      <c r="BS673"/>
    </row>
    <row r="674" spans="70:71" x14ac:dyDescent="0.25">
      <c r="BR674" s="91"/>
      <c r="BS674"/>
    </row>
    <row r="675" spans="70:71" x14ac:dyDescent="0.25">
      <c r="BR675" s="91"/>
      <c r="BS675"/>
    </row>
    <row r="676" spans="70:71" x14ac:dyDescent="0.25">
      <c r="BR676" s="91"/>
      <c r="BS676"/>
    </row>
    <row r="677" spans="70:71" x14ac:dyDescent="0.25">
      <c r="BR677" s="91"/>
      <c r="BS677"/>
    </row>
    <row r="678" spans="70:71" x14ac:dyDescent="0.25">
      <c r="BR678" s="91"/>
      <c r="BS678"/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3D83-7DAC-4DFE-A1D6-F67BF700C7F0}">
  <sheetPr codeName="Sheet5"/>
  <dimension ref="A1:AC460"/>
  <sheetViews>
    <sheetView showGridLines="0" workbookViewId="0">
      <selection activeCell="H10" sqref="H10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2.425781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13.5703125" style="43" bestFit="1" customWidth="1"/>
    <col min="15" max="15" width="23.5703125" style="43" bestFit="1" customWidth="1"/>
    <col min="16" max="16" width="21.5703125" style="105" bestFit="1" customWidth="1"/>
    <col min="17" max="17" width="32.42578125" style="41" bestFit="1" customWidth="1"/>
    <col min="18" max="18" width="13.5703125" style="41" bestFit="1" customWidth="1"/>
    <col min="19" max="19" width="27.85546875" style="40" bestFit="1" customWidth="1"/>
    <col min="20" max="20" width="26.5703125" style="42" bestFit="1" customWidth="1"/>
    <col min="21" max="21" width="27.5703125" style="102" bestFit="1" customWidth="1"/>
    <col min="22" max="22" width="15.85546875" style="42" bestFit="1" customWidth="1"/>
    <col min="23" max="23" width="26.5703125" style="42" bestFit="1" customWidth="1"/>
    <col min="24" max="24" width="27.5703125" bestFit="1" customWidth="1"/>
    <col min="25" max="25" width="18" bestFit="1" customWidth="1"/>
    <col min="26" max="26" width="15.5703125" style="1" bestFit="1" customWidth="1"/>
    <col min="27" max="27" width="27.5703125" style="78" bestFit="1" customWidth="1"/>
    <col min="28" max="28" width="28.85546875" style="78" bestFit="1" customWidth="1"/>
    <col min="29" max="29" width="29.42578125" style="43" bestFit="1" customWidth="1"/>
    <col min="30" max="30" width="26.5703125" bestFit="1" customWidth="1"/>
    <col min="31" max="31" width="15.5703125" bestFit="1" customWidth="1"/>
  </cols>
  <sheetData>
    <row r="1" spans="1:29" ht="21" customHeight="1" thickBot="1" x14ac:dyDescent="0.4">
      <c r="A1" s="34" t="s">
        <v>64</v>
      </c>
      <c r="B1"/>
      <c r="C1"/>
      <c r="D1" s="180" t="s">
        <v>65</v>
      </c>
      <c r="E1" s="180"/>
      <c r="F1" s="180"/>
      <c r="G1" s="180"/>
      <c r="H1" s="180"/>
      <c r="I1" s="180"/>
      <c r="J1" s="180"/>
      <c r="M1" s="40" t="s">
        <v>66</v>
      </c>
      <c r="N1" s="183"/>
      <c r="O1" s="183"/>
      <c r="P1" s="183"/>
      <c r="Q1" s="183"/>
      <c r="R1" s="183"/>
      <c r="S1" s="183"/>
      <c r="T1" s="183"/>
      <c r="U1" s="183"/>
      <c r="V1" s="183"/>
    </row>
    <row r="2" spans="1:29" ht="19.5" thickBot="1" x14ac:dyDescent="0.35">
      <c r="A2" s="174" t="s">
        <v>156</v>
      </c>
      <c r="B2" s="175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40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</row>
    <row r="3" spans="1:29" x14ac:dyDescent="0.25">
      <c r="A3" s="1"/>
      <c r="B3"/>
      <c r="C3" s="97"/>
      <c r="D3" s="79" t="s">
        <v>1304</v>
      </c>
      <c r="E3" s="85"/>
      <c r="F3" s="85"/>
      <c r="G3" s="84"/>
      <c r="H3" s="80"/>
      <c r="I3" s="84"/>
      <c r="J3" s="84"/>
      <c r="M3" s="40" t="s">
        <v>127</v>
      </c>
      <c r="N3" s="79">
        <v>272.70000000000005</v>
      </c>
      <c r="O3" s="85">
        <v>367</v>
      </c>
      <c r="P3" s="85">
        <v>230.63</v>
      </c>
      <c r="Q3" s="80">
        <v>0.74305177111716603</v>
      </c>
      <c r="R3" s="112">
        <v>0</v>
      </c>
      <c r="S3" s="90">
        <v>6273.14</v>
      </c>
      <c r="T3" s="84">
        <v>0</v>
      </c>
      <c r="U3" s="84">
        <v>0</v>
      </c>
      <c r="V3" s="84">
        <v>6273.14</v>
      </c>
    </row>
    <row r="4" spans="1:29" ht="21.75" thickBot="1" x14ac:dyDescent="0.3">
      <c r="A4" s="51" t="s">
        <v>28</v>
      </c>
      <c r="B4" s="111">
        <v>6134.19</v>
      </c>
      <c r="C4" s="97"/>
      <c r="D4" s="79"/>
      <c r="E4" s="85"/>
      <c r="F4" s="85"/>
      <c r="G4" s="84"/>
      <c r="H4" s="80"/>
      <c r="I4" s="84"/>
      <c r="J4" s="84"/>
      <c r="M4" s="40" t="s">
        <v>128</v>
      </c>
      <c r="N4" s="79">
        <v>225.38666666666668</v>
      </c>
      <c r="O4" s="85">
        <v>367</v>
      </c>
      <c r="P4" s="85">
        <v>182.21999999999997</v>
      </c>
      <c r="Q4" s="80">
        <v>0.61413260672116299</v>
      </c>
      <c r="R4" s="112">
        <v>0</v>
      </c>
      <c r="S4" s="90">
        <v>4956.38</v>
      </c>
      <c r="T4" s="84">
        <v>0</v>
      </c>
      <c r="U4" s="84">
        <v>0</v>
      </c>
      <c r="V4" s="84">
        <v>4956.38</v>
      </c>
    </row>
    <row r="5" spans="1:29" ht="19.5" thickBot="1" x14ac:dyDescent="0.3">
      <c r="C5" s="97"/>
      <c r="D5" s="106" t="s">
        <v>28</v>
      </c>
      <c r="E5" s="107">
        <v>0</v>
      </c>
      <c r="F5" s="107">
        <v>0</v>
      </c>
      <c r="G5" s="108">
        <v>0</v>
      </c>
      <c r="H5" s="110">
        <v>0</v>
      </c>
      <c r="I5" s="109">
        <v>0</v>
      </c>
      <c r="J5" s="108">
        <v>0</v>
      </c>
      <c r="M5" s="40" t="s">
        <v>28</v>
      </c>
      <c r="N5" s="106">
        <v>498.0866666666667</v>
      </c>
      <c r="O5" s="107">
        <v>734</v>
      </c>
      <c r="P5" s="107">
        <v>412.84999999999997</v>
      </c>
      <c r="Q5" s="110">
        <v>0.67859218891916451</v>
      </c>
      <c r="R5" s="113">
        <v>0</v>
      </c>
      <c r="S5" s="109">
        <v>11229.52</v>
      </c>
      <c r="T5" s="108">
        <v>0</v>
      </c>
      <c r="U5" s="108">
        <v>0</v>
      </c>
      <c r="V5" s="108">
        <v>11229.52</v>
      </c>
    </row>
    <row r="6" spans="1:29" ht="17.45" customHeight="1" x14ac:dyDescent="0.25">
      <c r="E6" s="35"/>
      <c r="Q6" s="105"/>
      <c r="S6" s="41"/>
      <c r="T6" s="40"/>
      <c r="U6" s="42"/>
    </row>
    <row r="7" spans="1:29" ht="19.350000000000001" customHeight="1" thickBot="1" x14ac:dyDescent="0.3">
      <c r="B7" s="181" t="s">
        <v>78</v>
      </c>
      <c r="C7" s="181"/>
      <c r="D7" s="124"/>
      <c r="E7" s="176" t="s">
        <v>79</v>
      </c>
      <c r="F7" s="176"/>
      <c r="H7" s="176" t="s">
        <v>80</v>
      </c>
      <c r="I7" s="176"/>
      <c r="N7" s="182" t="s">
        <v>81</v>
      </c>
      <c r="O7" s="182"/>
      <c r="P7" s="182"/>
      <c r="Q7" s="182"/>
      <c r="R7" s="182"/>
      <c r="S7" s="182"/>
      <c r="T7" s="182"/>
      <c r="U7" s="182"/>
    </row>
    <row r="8" spans="1:29" ht="20.100000000000001" customHeight="1" thickBot="1" x14ac:dyDescent="0.3">
      <c r="B8" s="45" t="s">
        <v>82</v>
      </c>
      <c r="C8" s="44">
        <v>0</v>
      </c>
      <c r="D8" s="121"/>
      <c r="E8" s="117" t="s">
        <v>83</v>
      </c>
      <c r="F8" s="105">
        <v>1547</v>
      </c>
      <c r="H8" s="47" t="s">
        <v>43</v>
      </c>
      <c r="I8" s="100"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86" t="s">
        <v>86</v>
      </c>
      <c r="S8" s="87" t="s">
        <v>87</v>
      </c>
      <c r="T8" s="126" t="s">
        <v>88</v>
      </c>
      <c r="U8" s="83" t="s">
        <v>89</v>
      </c>
      <c r="V8" s="42" t="s">
        <v>90</v>
      </c>
    </row>
    <row r="9" spans="1:29" ht="15.75" thickBot="1" x14ac:dyDescent="0.3">
      <c r="B9" s="46" t="s">
        <v>91</v>
      </c>
      <c r="C9" s="44">
        <v>500</v>
      </c>
      <c r="D9" s="121"/>
      <c r="E9" s="117" t="s">
        <v>92</v>
      </c>
      <c r="F9" s="105">
        <v>0</v>
      </c>
      <c r="H9" s="47" t="s">
        <v>93</v>
      </c>
      <c r="I9" s="100">
        <v>2740</v>
      </c>
      <c r="N9" s="132" t="s">
        <v>1304</v>
      </c>
      <c r="O9" s="133"/>
      <c r="P9" s="133"/>
      <c r="Q9" s="133"/>
      <c r="R9" s="134"/>
      <c r="S9" s="163"/>
      <c r="T9" s="133"/>
      <c r="U9" s="136"/>
      <c r="V9" s="164"/>
    </row>
    <row r="10" spans="1:29" ht="15.75" thickBot="1" x14ac:dyDescent="0.3">
      <c r="B10" s="93" t="s">
        <v>42</v>
      </c>
      <c r="C10" s="94">
        <v>0</v>
      </c>
      <c r="D10" s="122"/>
      <c r="E10" s="92" t="s">
        <v>22</v>
      </c>
      <c r="F10" s="101">
        <v>1547</v>
      </c>
      <c r="H10" s="47" t="s">
        <v>21</v>
      </c>
      <c r="I10" s="100">
        <v>250</v>
      </c>
      <c r="N10" s="137"/>
      <c r="O10" s="138"/>
      <c r="P10" s="138"/>
      <c r="Q10" s="138"/>
      <c r="R10" s="139"/>
      <c r="S10" s="165"/>
      <c r="T10" s="138"/>
      <c r="U10" s="141"/>
      <c r="V10" s="164"/>
    </row>
    <row r="11" spans="1:29" ht="16.5" thickBot="1" x14ac:dyDescent="0.3">
      <c r="B11" s="95" t="s">
        <v>94</v>
      </c>
      <c r="C11" s="96">
        <v>500</v>
      </c>
      <c r="H11" s="47" t="s">
        <v>20</v>
      </c>
      <c r="I11" s="100">
        <v>1058.33</v>
      </c>
      <c r="N11" s="129" t="s">
        <v>95</v>
      </c>
      <c r="O11" s="130">
        <v>0</v>
      </c>
      <c r="P11" s="130">
        <v>0</v>
      </c>
      <c r="Q11" s="130">
        <v>0</v>
      </c>
      <c r="R11" s="127">
        <v>0</v>
      </c>
      <c r="S11" s="166">
        <v>0</v>
      </c>
      <c r="T11" s="130"/>
      <c r="U11" s="131">
        <v>0</v>
      </c>
      <c r="V11" s="164">
        <v>0</v>
      </c>
      <c r="W11"/>
    </row>
    <row r="12" spans="1:29" ht="15.75" thickBot="1" x14ac:dyDescent="0.3">
      <c r="E12" s="48"/>
      <c r="F12" s="8"/>
      <c r="G12" s="48"/>
      <c r="H12" s="92" t="s">
        <v>80</v>
      </c>
      <c r="I12" s="101">
        <v>4048.33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</row>
    <row r="13" spans="1:29" ht="23.25" thickBot="1" x14ac:dyDescent="0.3">
      <c r="B13" s="177" t="s">
        <v>96</v>
      </c>
      <c r="C13" s="178"/>
      <c r="D13" s="178"/>
      <c r="E13" s="178"/>
      <c r="F13" s="178"/>
      <c r="G13" s="178"/>
      <c r="H13" s="178"/>
      <c r="I13" s="179"/>
      <c r="K13" s="177" t="s">
        <v>97</v>
      </c>
      <c r="L13" s="178"/>
      <c r="M13" s="178"/>
      <c r="N13" s="178"/>
      <c r="O13" s="178"/>
      <c r="P13" s="179"/>
      <c r="Q13" s="143"/>
      <c r="R13" s="177" t="s">
        <v>79</v>
      </c>
      <c r="S13" s="178"/>
      <c r="T13" s="178"/>
      <c r="U13" s="178"/>
      <c r="V13" s="179"/>
      <c r="W13"/>
    </row>
    <row r="14" spans="1:29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Y14" s="1"/>
      <c r="Z14"/>
      <c r="AB14" s="43"/>
      <c r="AC14"/>
    </row>
    <row r="15" spans="1:29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Y15" s="1"/>
      <c r="Z15"/>
      <c r="AB15" s="43"/>
      <c r="AC15"/>
    </row>
    <row r="16" spans="1:29" x14ac:dyDescent="0.25">
      <c r="B16" s="39" t="s">
        <v>1304</v>
      </c>
      <c r="C16" s="42"/>
      <c r="D16" s="40"/>
      <c r="F16" s="118"/>
      <c r="K16" s="88" t="s">
        <v>209</v>
      </c>
      <c r="L16" s="42" t="s">
        <v>127</v>
      </c>
      <c r="M16" s="40">
        <v>45726</v>
      </c>
      <c r="N16" s="43">
        <v>8.3800000000000008</v>
      </c>
      <c r="O16" s="43">
        <v>0</v>
      </c>
      <c r="P16" s="105">
        <v>10</v>
      </c>
      <c r="R16" s="41" t="s">
        <v>127</v>
      </c>
      <c r="S16" s="40">
        <v>45726</v>
      </c>
      <c r="T16" s="42" t="s">
        <v>209</v>
      </c>
      <c r="U16" s="102" t="s">
        <v>301</v>
      </c>
      <c r="V16" s="42">
        <v>3.5</v>
      </c>
    </row>
    <row r="17" spans="6:22" x14ac:dyDescent="0.25">
      <c r="F17" s="119"/>
      <c r="K17" s="98" t="s">
        <v>209</v>
      </c>
      <c r="L17" s="49" t="s">
        <v>127</v>
      </c>
      <c r="M17" s="40">
        <v>45727</v>
      </c>
      <c r="N17" s="43">
        <v>9.51</v>
      </c>
      <c r="O17" s="43">
        <v>0</v>
      </c>
      <c r="P17" s="105">
        <v>11</v>
      </c>
      <c r="R17" s="41" t="s">
        <v>127</v>
      </c>
      <c r="S17" s="40">
        <v>45726</v>
      </c>
      <c r="T17" s="42" t="s">
        <v>209</v>
      </c>
      <c r="U17" s="102" t="s">
        <v>597</v>
      </c>
      <c r="V17" s="42">
        <v>3.5</v>
      </c>
    </row>
    <row r="18" spans="6:22" x14ac:dyDescent="0.25">
      <c r="F18" s="119"/>
      <c r="K18" s="98" t="s">
        <v>209</v>
      </c>
      <c r="L18" s="49" t="s">
        <v>127</v>
      </c>
      <c r="M18" s="40">
        <v>45728</v>
      </c>
      <c r="N18" s="43">
        <v>8.77</v>
      </c>
      <c r="O18" s="43">
        <v>0</v>
      </c>
      <c r="P18" s="105">
        <v>9</v>
      </c>
      <c r="R18" s="41" t="s">
        <v>127</v>
      </c>
      <c r="S18" s="40">
        <v>45726</v>
      </c>
      <c r="T18" s="42" t="s">
        <v>209</v>
      </c>
      <c r="U18" s="102" t="s">
        <v>643</v>
      </c>
      <c r="V18" s="42">
        <v>3.5</v>
      </c>
    </row>
    <row r="19" spans="6:22" x14ac:dyDescent="0.25">
      <c r="F19" s="119"/>
      <c r="K19" s="98" t="s">
        <v>209</v>
      </c>
      <c r="L19" s="49" t="s">
        <v>127</v>
      </c>
      <c r="M19" s="40">
        <v>45729</v>
      </c>
      <c r="N19" s="43">
        <v>9.1199999999999992</v>
      </c>
      <c r="O19" s="43">
        <v>0</v>
      </c>
      <c r="P19" s="105">
        <v>10</v>
      </c>
      <c r="R19" s="41" t="s">
        <v>127</v>
      </c>
      <c r="S19" s="40">
        <v>45726</v>
      </c>
      <c r="T19" s="42" t="s">
        <v>209</v>
      </c>
      <c r="U19" s="102" t="s">
        <v>284</v>
      </c>
      <c r="V19" s="42">
        <v>3.5</v>
      </c>
    </row>
    <row r="20" spans="6:22" x14ac:dyDescent="0.25">
      <c r="F20" s="119"/>
      <c r="K20" s="98" t="s">
        <v>209</v>
      </c>
      <c r="L20" s="49" t="s">
        <v>127</v>
      </c>
      <c r="M20" s="40">
        <v>45730</v>
      </c>
      <c r="N20" s="43">
        <v>6.99</v>
      </c>
      <c r="O20" s="43">
        <v>0</v>
      </c>
      <c r="P20" s="105">
        <v>7</v>
      </c>
      <c r="R20" s="41" t="s">
        <v>127</v>
      </c>
      <c r="S20" s="40">
        <v>45726</v>
      </c>
      <c r="T20" s="42" t="s">
        <v>209</v>
      </c>
      <c r="U20" s="102" t="s">
        <v>685</v>
      </c>
      <c r="V20" s="42">
        <v>3.5</v>
      </c>
    </row>
    <row r="21" spans="6:22" x14ac:dyDescent="0.25">
      <c r="F21" s="119"/>
      <c r="K21" s="98" t="s">
        <v>230</v>
      </c>
      <c r="L21" s="49" t="s">
        <v>127</v>
      </c>
      <c r="M21" s="40">
        <v>45729</v>
      </c>
      <c r="N21" s="43">
        <v>7.69</v>
      </c>
      <c r="O21" s="43">
        <v>0</v>
      </c>
      <c r="P21" s="105">
        <v>6</v>
      </c>
      <c r="R21" s="41" t="s">
        <v>127</v>
      </c>
      <c r="S21" s="40">
        <v>45726</v>
      </c>
      <c r="T21" s="42" t="s">
        <v>209</v>
      </c>
      <c r="U21" s="102" t="s">
        <v>2849</v>
      </c>
      <c r="V21" s="42">
        <v>3.5</v>
      </c>
    </row>
    <row r="22" spans="6:22" x14ac:dyDescent="0.25">
      <c r="F22" s="119"/>
      <c r="K22" s="98" t="s">
        <v>230</v>
      </c>
      <c r="L22" s="49" t="s">
        <v>127</v>
      </c>
      <c r="M22" s="40">
        <v>45730</v>
      </c>
      <c r="N22" s="43">
        <v>9.6999999999999993</v>
      </c>
      <c r="O22" s="43">
        <v>0</v>
      </c>
      <c r="P22" s="105">
        <v>14</v>
      </c>
      <c r="R22" s="41" t="s">
        <v>127</v>
      </c>
      <c r="S22" s="40">
        <v>45726</v>
      </c>
      <c r="T22" s="42" t="s">
        <v>209</v>
      </c>
      <c r="U22" s="102" t="s">
        <v>2865</v>
      </c>
      <c r="V22" s="42">
        <v>3.5</v>
      </c>
    </row>
    <row r="23" spans="6:22" x14ac:dyDescent="0.25">
      <c r="F23" s="119"/>
      <c r="K23" s="98" t="s">
        <v>230</v>
      </c>
      <c r="L23" s="49" t="s">
        <v>127</v>
      </c>
      <c r="M23" s="40">
        <v>45731</v>
      </c>
      <c r="N23" s="43">
        <v>7.81</v>
      </c>
      <c r="O23" s="43">
        <v>0</v>
      </c>
      <c r="P23" s="105">
        <v>8</v>
      </c>
      <c r="R23" s="41" t="s">
        <v>127</v>
      </c>
      <c r="S23" s="40">
        <v>45726</v>
      </c>
      <c r="T23" s="42" t="s">
        <v>209</v>
      </c>
      <c r="U23" s="102" t="s">
        <v>611</v>
      </c>
      <c r="V23" s="42">
        <v>3.5</v>
      </c>
    </row>
    <row r="24" spans="6:22" x14ac:dyDescent="0.25">
      <c r="F24" s="119"/>
      <c r="K24" s="98" t="s">
        <v>230</v>
      </c>
      <c r="L24" s="49" t="s">
        <v>127</v>
      </c>
      <c r="M24" s="40">
        <v>45732</v>
      </c>
      <c r="N24" s="43">
        <v>7.34</v>
      </c>
      <c r="O24" s="43">
        <v>0</v>
      </c>
      <c r="P24" s="105">
        <v>9</v>
      </c>
      <c r="R24" s="41" t="s">
        <v>127</v>
      </c>
      <c r="S24" s="40">
        <v>45726</v>
      </c>
      <c r="T24" s="42" t="s">
        <v>209</v>
      </c>
      <c r="U24" s="102" t="s">
        <v>733</v>
      </c>
      <c r="V24" s="42">
        <v>3.5</v>
      </c>
    </row>
    <row r="25" spans="6:22" x14ac:dyDescent="0.25">
      <c r="F25" s="119"/>
      <c r="K25" s="98" t="s">
        <v>231</v>
      </c>
      <c r="L25" s="49" t="s">
        <v>127</v>
      </c>
      <c r="M25" s="40">
        <v>45726</v>
      </c>
      <c r="N25" s="43">
        <v>7.81</v>
      </c>
      <c r="O25" s="43">
        <v>0</v>
      </c>
      <c r="P25" s="105">
        <v>15</v>
      </c>
      <c r="R25" s="41" t="s">
        <v>127</v>
      </c>
      <c r="S25" s="40">
        <v>45727</v>
      </c>
      <c r="T25" s="42" t="s">
        <v>209</v>
      </c>
      <c r="U25" s="102" t="s">
        <v>2885</v>
      </c>
      <c r="V25" s="42">
        <v>3.5</v>
      </c>
    </row>
    <row r="26" spans="6:22" x14ac:dyDescent="0.25">
      <c r="F26" s="119"/>
      <c r="K26" s="98" t="s">
        <v>231</v>
      </c>
      <c r="L26" s="49" t="s">
        <v>127</v>
      </c>
      <c r="M26" s="40">
        <v>45727</v>
      </c>
      <c r="N26" s="43">
        <v>7.6</v>
      </c>
      <c r="O26" s="43">
        <v>0</v>
      </c>
      <c r="P26" s="105">
        <v>10</v>
      </c>
      <c r="R26" s="41" t="s">
        <v>127</v>
      </c>
      <c r="S26" s="40">
        <v>45727</v>
      </c>
      <c r="T26" s="42" t="s">
        <v>209</v>
      </c>
      <c r="U26" s="102" t="s">
        <v>814</v>
      </c>
      <c r="V26" s="42">
        <v>3.5</v>
      </c>
    </row>
    <row r="27" spans="6:22" x14ac:dyDescent="0.25">
      <c r="F27" s="119"/>
      <c r="K27" s="98" t="s">
        <v>231</v>
      </c>
      <c r="L27" s="49" t="s">
        <v>127</v>
      </c>
      <c r="M27" s="40">
        <v>45728</v>
      </c>
      <c r="N27" s="43">
        <v>7.38</v>
      </c>
      <c r="O27" s="43">
        <v>0</v>
      </c>
      <c r="P27" s="105">
        <v>12</v>
      </c>
      <c r="R27" s="41" t="s">
        <v>127</v>
      </c>
      <c r="S27" s="40">
        <v>45727</v>
      </c>
      <c r="T27" s="42" t="s">
        <v>209</v>
      </c>
      <c r="U27" s="102" t="s">
        <v>2898</v>
      </c>
      <c r="V27" s="42">
        <v>3.5</v>
      </c>
    </row>
    <row r="28" spans="6:22" x14ac:dyDescent="0.25">
      <c r="F28" s="119"/>
      <c r="K28" s="98" t="s">
        <v>231</v>
      </c>
      <c r="L28" s="49" t="s">
        <v>127</v>
      </c>
      <c r="M28" s="40">
        <v>45729</v>
      </c>
      <c r="N28" s="43">
        <v>7.76</v>
      </c>
      <c r="O28" s="43">
        <v>0</v>
      </c>
      <c r="P28" s="105">
        <v>8</v>
      </c>
      <c r="R28" s="41" t="s">
        <v>127</v>
      </c>
      <c r="S28" s="40">
        <v>45727</v>
      </c>
      <c r="T28" s="42" t="s">
        <v>209</v>
      </c>
      <c r="U28" s="102" t="s">
        <v>536</v>
      </c>
      <c r="V28" s="42">
        <v>3.5</v>
      </c>
    </row>
    <row r="29" spans="6:22" x14ac:dyDescent="0.25">
      <c r="F29" s="119"/>
      <c r="K29" s="98" t="s">
        <v>231</v>
      </c>
      <c r="L29" s="49" t="s">
        <v>127</v>
      </c>
      <c r="M29" s="40">
        <v>45730</v>
      </c>
      <c r="N29" s="43">
        <v>6.78</v>
      </c>
      <c r="O29" s="43">
        <v>0</v>
      </c>
      <c r="P29" s="105">
        <v>10</v>
      </c>
      <c r="R29" s="41" t="s">
        <v>127</v>
      </c>
      <c r="S29" s="40">
        <v>45727</v>
      </c>
      <c r="T29" s="42" t="s">
        <v>209</v>
      </c>
      <c r="U29" s="102" t="s">
        <v>2892</v>
      </c>
      <c r="V29" s="42">
        <v>3.5</v>
      </c>
    </row>
    <row r="30" spans="6:22" x14ac:dyDescent="0.25">
      <c r="F30" s="119"/>
      <c r="K30" s="98" t="s">
        <v>231</v>
      </c>
      <c r="L30" s="49" t="s">
        <v>127</v>
      </c>
      <c r="M30" s="40">
        <v>45732</v>
      </c>
      <c r="N30" s="43">
        <v>6.24</v>
      </c>
      <c r="O30" s="43">
        <v>0</v>
      </c>
      <c r="P30" s="105">
        <v>10</v>
      </c>
      <c r="R30" s="41" t="s">
        <v>127</v>
      </c>
      <c r="S30" s="40">
        <v>45727</v>
      </c>
      <c r="T30" s="42" t="s">
        <v>209</v>
      </c>
      <c r="U30" s="102" t="s">
        <v>868</v>
      </c>
      <c r="V30" s="42">
        <v>3.5</v>
      </c>
    </row>
    <row r="31" spans="6:22" x14ac:dyDescent="0.25">
      <c r="F31" s="119"/>
      <c r="K31" s="98" t="s">
        <v>229</v>
      </c>
      <c r="L31" s="49" t="s">
        <v>127</v>
      </c>
      <c r="M31" s="40">
        <v>45726</v>
      </c>
      <c r="N31" s="43">
        <v>7.99</v>
      </c>
      <c r="O31" s="43">
        <v>0</v>
      </c>
      <c r="P31" s="105">
        <v>11</v>
      </c>
      <c r="R31" s="41" t="s">
        <v>127</v>
      </c>
      <c r="S31" s="40">
        <v>45727</v>
      </c>
      <c r="T31" s="42" t="s">
        <v>209</v>
      </c>
      <c r="U31" s="102" t="s">
        <v>1466</v>
      </c>
      <c r="V31" s="42">
        <v>3.5</v>
      </c>
    </row>
    <row r="32" spans="6:22" x14ac:dyDescent="0.25">
      <c r="F32" s="119"/>
      <c r="K32" s="98" t="s">
        <v>229</v>
      </c>
      <c r="L32" s="49" t="s">
        <v>127</v>
      </c>
      <c r="M32" s="40">
        <v>45727</v>
      </c>
      <c r="N32" s="43">
        <v>6.91</v>
      </c>
      <c r="O32" s="43">
        <v>0</v>
      </c>
      <c r="P32" s="105">
        <v>8</v>
      </c>
      <c r="R32" s="41" t="s">
        <v>127</v>
      </c>
      <c r="S32" s="40">
        <v>45727</v>
      </c>
      <c r="T32" s="42" t="s">
        <v>209</v>
      </c>
      <c r="U32" s="102" t="s">
        <v>284</v>
      </c>
      <c r="V32" s="42">
        <v>3.5</v>
      </c>
    </row>
    <row r="33" spans="6:22" x14ac:dyDescent="0.25">
      <c r="F33" s="119"/>
      <c r="K33" s="98" t="s">
        <v>229</v>
      </c>
      <c r="L33" s="49" t="s">
        <v>127</v>
      </c>
      <c r="M33" s="40">
        <v>45728</v>
      </c>
      <c r="N33" s="43">
        <v>8</v>
      </c>
      <c r="O33" s="43">
        <v>0</v>
      </c>
      <c r="P33" s="105">
        <v>8</v>
      </c>
      <c r="R33" s="41" t="s">
        <v>127</v>
      </c>
      <c r="S33" s="40">
        <v>45728</v>
      </c>
      <c r="T33" s="42" t="s">
        <v>209</v>
      </c>
      <c r="U33" s="102" t="s">
        <v>365</v>
      </c>
      <c r="V33" s="42">
        <v>3.5</v>
      </c>
    </row>
    <row r="34" spans="6:22" x14ac:dyDescent="0.25">
      <c r="F34" s="119"/>
      <c r="K34" s="98" t="s">
        <v>229</v>
      </c>
      <c r="L34" s="49" t="s">
        <v>127</v>
      </c>
      <c r="M34" s="40">
        <v>45729</v>
      </c>
      <c r="N34" s="43">
        <v>7.3</v>
      </c>
      <c r="O34" s="43">
        <v>0</v>
      </c>
      <c r="P34" s="105">
        <v>10</v>
      </c>
      <c r="R34" s="41" t="s">
        <v>127</v>
      </c>
      <c r="S34" s="40">
        <v>45728</v>
      </c>
      <c r="T34" s="42" t="s">
        <v>209</v>
      </c>
      <c r="U34" s="102" t="s">
        <v>2921</v>
      </c>
      <c r="V34" s="42">
        <v>3.5</v>
      </c>
    </row>
    <row r="35" spans="6:22" x14ac:dyDescent="0.25">
      <c r="F35" s="119"/>
      <c r="K35" s="98" t="s">
        <v>229</v>
      </c>
      <c r="L35" s="49" t="s">
        <v>127</v>
      </c>
      <c r="M35" s="40">
        <v>45730</v>
      </c>
      <c r="N35" s="43">
        <v>7.46</v>
      </c>
      <c r="O35" s="43">
        <v>0</v>
      </c>
      <c r="P35" s="105">
        <v>10</v>
      </c>
      <c r="R35" s="41" t="s">
        <v>127</v>
      </c>
      <c r="S35" s="40">
        <v>45728</v>
      </c>
      <c r="T35" s="42" t="s">
        <v>209</v>
      </c>
      <c r="U35" s="102" t="s">
        <v>634</v>
      </c>
      <c r="V35" s="42">
        <v>3.5</v>
      </c>
    </row>
    <row r="36" spans="6:22" x14ac:dyDescent="0.25">
      <c r="F36" s="119"/>
      <c r="K36" s="98" t="s">
        <v>221</v>
      </c>
      <c r="L36" s="49" t="s">
        <v>127</v>
      </c>
      <c r="M36" s="40">
        <v>45726</v>
      </c>
      <c r="N36" s="43">
        <v>8.19</v>
      </c>
      <c r="O36" s="43">
        <v>0</v>
      </c>
      <c r="P36" s="105">
        <v>13</v>
      </c>
      <c r="R36" s="41" t="s">
        <v>127</v>
      </c>
      <c r="S36" s="40">
        <v>45728</v>
      </c>
      <c r="T36" s="42" t="s">
        <v>209</v>
      </c>
      <c r="U36" s="102" t="s">
        <v>2908</v>
      </c>
      <c r="V36" s="42">
        <v>3.5</v>
      </c>
    </row>
    <row r="37" spans="6:22" x14ac:dyDescent="0.25">
      <c r="F37" s="119"/>
      <c r="K37" s="98" t="s">
        <v>221</v>
      </c>
      <c r="L37" s="49" t="s">
        <v>127</v>
      </c>
      <c r="M37" s="40">
        <v>45727</v>
      </c>
      <c r="N37" s="43">
        <v>8.43</v>
      </c>
      <c r="O37" s="43">
        <v>0</v>
      </c>
      <c r="P37" s="105">
        <v>9</v>
      </c>
      <c r="R37" s="41" t="s">
        <v>127</v>
      </c>
      <c r="S37" s="40">
        <v>45728</v>
      </c>
      <c r="T37" s="42" t="s">
        <v>209</v>
      </c>
      <c r="U37" s="102" t="s">
        <v>1445</v>
      </c>
      <c r="V37" s="42">
        <v>3.5</v>
      </c>
    </row>
    <row r="38" spans="6:22" x14ac:dyDescent="0.25">
      <c r="F38" s="119"/>
      <c r="K38" s="98" t="s">
        <v>221</v>
      </c>
      <c r="L38" s="49" t="s">
        <v>127</v>
      </c>
      <c r="M38" s="40">
        <v>45728</v>
      </c>
      <c r="N38" s="43">
        <v>7.22</v>
      </c>
      <c r="O38" s="43">
        <v>0</v>
      </c>
      <c r="P38" s="105">
        <v>11</v>
      </c>
      <c r="R38" s="41" t="s">
        <v>127</v>
      </c>
      <c r="S38" s="40">
        <v>45728</v>
      </c>
      <c r="T38" s="42" t="s">
        <v>209</v>
      </c>
      <c r="U38" s="102" t="s">
        <v>769</v>
      </c>
      <c r="V38" s="42">
        <v>3.5</v>
      </c>
    </row>
    <row r="39" spans="6:22" x14ac:dyDescent="0.25">
      <c r="F39" s="119"/>
      <c r="K39" s="98" t="s">
        <v>221</v>
      </c>
      <c r="L39" s="49" t="s">
        <v>127</v>
      </c>
      <c r="M39" s="40">
        <v>45729</v>
      </c>
      <c r="N39" s="43">
        <v>8.11</v>
      </c>
      <c r="O39" s="43">
        <v>0</v>
      </c>
      <c r="P39" s="105">
        <v>8</v>
      </c>
      <c r="R39" s="41" t="s">
        <v>127</v>
      </c>
      <c r="S39" s="40">
        <v>45728</v>
      </c>
      <c r="T39" s="42" t="s">
        <v>209</v>
      </c>
      <c r="U39" s="102" t="s">
        <v>696</v>
      </c>
      <c r="V39" s="42">
        <v>3.5</v>
      </c>
    </row>
    <row r="40" spans="6:22" x14ac:dyDescent="0.25">
      <c r="F40" s="119"/>
      <c r="K40" s="98" t="s">
        <v>221</v>
      </c>
      <c r="L40" s="49" t="s">
        <v>127</v>
      </c>
      <c r="M40" s="40">
        <v>45730</v>
      </c>
      <c r="N40" s="43">
        <v>7.53</v>
      </c>
      <c r="O40" s="43">
        <v>0</v>
      </c>
      <c r="P40" s="105">
        <v>9</v>
      </c>
      <c r="R40" s="41" t="s">
        <v>127</v>
      </c>
      <c r="S40" s="40">
        <v>45728</v>
      </c>
      <c r="T40" s="42" t="s">
        <v>209</v>
      </c>
      <c r="U40" s="102" t="s">
        <v>2714</v>
      </c>
      <c r="V40" s="42">
        <v>3.5</v>
      </c>
    </row>
    <row r="41" spans="6:22" x14ac:dyDescent="0.25">
      <c r="F41" s="119"/>
      <c r="K41" s="98" t="s">
        <v>286</v>
      </c>
      <c r="L41" s="49" t="s">
        <v>127</v>
      </c>
      <c r="M41" s="40">
        <v>45726</v>
      </c>
      <c r="N41" s="43">
        <v>7.89</v>
      </c>
      <c r="O41" s="43">
        <v>0</v>
      </c>
      <c r="P41" s="105">
        <v>7</v>
      </c>
      <c r="R41" s="41" t="s">
        <v>127</v>
      </c>
      <c r="S41" s="40">
        <v>45728</v>
      </c>
      <c r="T41" s="42" t="s">
        <v>209</v>
      </c>
      <c r="U41" s="102" t="s">
        <v>305</v>
      </c>
      <c r="V41" s="42">
        <v>3.5</v>
      </c>
    </row>
    <row r="42" spans="6:22" x14ac:dyDescent="0.25">
      <c r="F42" s="119"/>
      <c r="K42" s="98" t="s">
        <v>286</v>
      </c>
      <c r="L42" s="49" t="s">
        <v>127</v>
      </c>
      <c r="M42" s="40">
        <v>45727</v>
      </c>
      <c r="N42" s="43">
        <v>5.84</v>
      </c>
      <c r="O42" s="43">
        <v>0</v>
      </c>
      <c r="P42" s="105">
        <v>7</v>
      </c>
      <c r="R42" s="41" t="s">
        <v>127</v>
      </c>
      <c r="S42" s="40">
        <v>45729</v>
      </c>
      <c r="T42" s="42" t="s">
        <v>209</v>
      </c>
      <c r="U42" s="102" t="s">
        <v>2934</v>
      </c>
      <c r="V42" s="42">
        <v>3.5</v>
      </c>
    </row>
    <row r="43" spans="6:22" x14ac:dyDescent="0.25">
      <c r="F43" s="119"/>
      <c r="K43" s="98" t="s">
        <v>286</v>
      </c>
      <c r="L43" s="49" t="s">
        <v>127</v>
      </c>
      <c r="M43" s="40">
        <v>45728</v>
      </c>
      <c r="N43" s="43">
        <v>7.34</v>
      </c>
      <c r="O43" s="43">
        <v>0</v>
      </c>
      <c r="P43" s="105">
        <v>9</v>
      </c>
      <c r="R43" s="41" t="s">
        <v>127</v>
      </c>
      <c r="S43" s="40">
        <v>45729</v>
      </c>
      <c r="T43" s="42" t="s">
        <v>209</v>
      </c>
      <c r="U43" s="102" t="s">
        <v>867</v>
      </c>
      <c r="V43" s="42">
        <v>3.5</v>
      </c>
    </row>
    <row r="44" spans="6:22" x14ac:dyDescent="0.25">
      <c r="F44" s="119"/>
      <c r="K44" s="98" t="s">
        <v>286</v>
      </c>
      <c r="L44" s="49" t="s">
        <v>127</v>
      </c>
      <c r="M44" s="40">
        <v>45729</v>
      </c>
      <c r="N44" s="43">
        <v>6.03</v>
      </c>
      <c r="O44" s="43">
        <v>0</v>
      </c>
      <c r="P44" s="105">
        <v>6</v>
      </c>
      <c r="R44" s="41" t="s">
        <v>127</v>
      </c>
      <c r="S44" s="40">
        <v>45729</v>
      </c>
      <c r="T44" s="42" t="s">
        <v>209</v>
      </c>
      <c r="U44" s="102" t="s">
        <v>353</v>
      </c>
      <c r="V44" s="42">
        <v>3.5</v>
      </c>
    </row>
    <row r="45" spans="6:22" x14ac:dyDescent="0.25">
      <c r="F45" s="119"/>
      <c r="K45" s="98" t="s">
        <v>286</v>
      </c>
      <c r="L45" s="49" t="s">
        <v>127</v>
      </c>
      <c r="M45" s="40">
        <v>45730</v>
      </c>
      <c r="N45" s="43">
        <v>7.51</v>
      </c>
      <c r="O45" s="43">
        <v>0</v>
      </c>
      <c r="P45" s="105">
        <v>10</v>
      </c>
      <c r="R45" s="41" t="s">
        <v>127</v>
      </c>
      <c r="S45" s="40">
        <v>45729</v>
      </c>
      <c r="T45" s="42" t="s">
        <v>209</v>
      </c>
      <c r="U45" s="102" t="s">
        <v>902</v>
      </c>
      <c r="V45" s="42">
        <v>3.5</v>
      </c>
    </row>
    <row r="46" spans="6:22" x14ac:dyDescent="0.25">
      <c r="F46" s="119"/>
      <c r="K46" s="98" t="s">
        <v>230</v>
      </c>
      <c r="L46" s="49" t="s">
        <v>128</v>
      </c>
      <c r="M46" s="40">
        <v>45735</v>
      </c>
      <c r="N46" s="43">
        <v>6.86</v>
      </c>
      <c r="O46" s="43">
        <v>0</v>
      </c>
      <c r="P46" s="105">
        <v>6</v>
      </c>
      <c r="R46" s="41" t="s">
        <v>127</v>
      </c>
      <c r="S46" s="40">
        <v>45729</v>
      </c>
      <c r="T46" s="42" t="s">
        <v>209</v>
      </c>
      <c r="U46" s="102" t="s">
        <v>2941</v>
      </c>
      <c r="V46" s="42">
        <v>3.5</v>
      </c>
    </row>
    <row r="47" spans="6:22" x14ac:dyDescent="0.25">
      <c r="F47" s="119"/>
      <c r="K47" s="98" t="s">
        <v>230</v>
      </c>
      <c r="L47" s="49" t="s">
        <v>128</v>
      </c>
      <c r="M47" s="40">
        <v>45736</v>
      </c>
      <c r="N47" s="43">
        <v>5.72</v>
      </c>
      <c r="O47" s="43">
        <v>0</v>
      </c>
      <c r="P47" s="105">
        <v>5</v>
      </c>
      <c r="R47" s="41" t="s">
        <v>127</v>
      </c>
      <c r="S47" s="40">
        <v>45729</v>
      </c>
      <c r="T47" s="42" t="s">
        <v>209</v>
      </c>
      <c r="U47" s="102" t="s">
        <v>592</v>
      </c>
      <c r="V47" s="42">
        <v>3.5</v>
      </c>
    </row>
    <row r="48" spans="6:22" x14ac:dyDescent="0.25">
      <c r="F48" s="119"/>
      <c r="K48" s="98" t="s">
        <v>230</v>
      </c>
      <c r="L48" s="49" t="s">
        <v>128</v>
      </c>
      <c r="M48" s="40">
        <v>45737</v>
      </c>
      <c r="N48" s="43">
        <v>8.91</v>
      </c>
      <c r="O48" s="43">
        <v>0</v>
      </c>
      <c r="P48" s="105">
        <v>8</v>
      </c>
      <c r="R48" s="41" t="s">
        <v>127</v>
      </c>
      <c r="S48" s="40">
        <v>45729</v>
      </c>
      <c r="T48" s="42" t="s">
        <v>209</v>
      </c>
      <c r="U48" s="102" t="s">
        <v>466</v>
      </c>
      <c r="V48" s="42">
        <v>3.5</v>
      </c>
    </row>
    <row r="49" spans="6:22" x14ac:dyDescent="0.25">
      <c r="F49" s="119"/>
      <c r="K49" s="98" t="s">
        <v>230</v>
      </c>
      <c r="L49" s="49" t="s">
        <v>128</v>
      </c>
      <c r="M49" s="40">
        <v>45738</v>
      </c>
      <c r="N49" s="43">
        <v>8.2799999999999994</v>
      </c>
      <c r="O49" s="43">
        <v>0</v>
      </c>
      <c r="P49" s="105">
        <v>10</v>
      </c>
      <c r="R49" s="41" t="s">
        <v>127</v>
      </c>
      <c r="S49" s="40">
        <v>45729</v>
      </c>
      <c r="T49" s="42" t="s">
        <v>209</v>
      </c>
      <c r="U49" s="102" t="s">
        <v>1601</v>
      </c>
      <c r="V49" s="42">
        <v>3.5</v>
      </c>
    </row>
    <row r="50" spans="6:22" x14ac:dyDescent="0.25">
      <c r="F50" s="119"/>
      <c r="K50" s="98" t="s">
        <v>230</v>
      </c>
      <c r="L50" s="49" t="s">
        <v>128</v>
      </c>
      <c r="M50" s="40">
        <v>45739</v>
      </c>
      <c r="N50" s="43">
        <v>6.86</v>
      </c>
      <c r="O50" s="43">
        <v>0</v>
      </c>
      <c r="P50" s="105">
        <v>6</v>
      </c>
      <c r="R50" s="41" t="s">
        <v>127</v>
      </c>
      <c r="S50" s="40">
        <v>45730</v>
      </c>
      <c r="T50" s="42" t="s">
        <v>209</v>
      </c>
      <c r="U50" s="102" t="s">
        <v>448</v>
      </c>
      <c r="V50" s="42">
        <v>3.5</v>
      </c>
    </row>
    <row r="51" spans="6:22" x14ac:dyDescent="0.25">
      <c r="F51" s="119"/>
      <c r="K51" s="98" t="s">
        <v>231</v>
      </c>
      <c r="L51" s="49" t="s">
        <v>128</v>
      </c>
      <c r="M51" s="40">
        <v>45733</v>
      </c>
      <c r="N51" s="43">
        <v>8.15</v>
      </c>
      <c r="O51" s="43">
        <v>0</v>
      </c>
      <c r="P51" s="105">
        <v>13</v>
      </c>
      <c r="R51" s="41" t="s">
        <v>127</v>
      </c>
      <c r="S51" s="40">
        <v>45730</v>
      </c>
      <c r="T51" s="42" t="s">
        <v>209</v>
      </c>
      <c r="U51" s="102" t="s">
        <v>361</v>
      </c>
      <c r="V51" s="42">
        <v>3.5</v>
      </c>
    </row>
    <row r="52" spans="6:22" x14ac:dyDescent="0.25">
      <c r="F52" s="119"/>
      <c r="K52" s="98" t="s">
        <v>231</v>
      </c>
      <c r="L52" s="49" t="s">
        <v>128</v>
      </c>
      <c r="M52" s="40">
        <v>45734</v>
      </c>
      <c r="N52" s="43">
        <v>4.66</v>
      </c>
      <c r="O52" s="43">
        <v>0</v>
      </c>
      <c r="P52" s="105">
        <v>6</v>
      </c>
      <c r="R52" s="41" t="s">
        <v>127</v>
      </c>
      <c r="S52" s="40">
        <v>45730</v>
      </c>
      <c r="T52" s="42" t="s">
        <v>209</v>
      </c>
      <c r="U52" s="102" t="s">
        <v>1545</v>
      </c>
      <c r="V52" s="42">
        <v>3.5</v>
      </c>
    </row>
    <row r="53" spans="6:22" x14ac:dyDescent="0.25">
      <c r="F53" s="119"/>
      <c r="K53" s="98" t="s">
        <v>231</v>
      </c>
      <c r="L53" s="49" t="s">
        <v>128</v>
      </c>
      <c r="M53" s="40">
        <v>45735</v>
      </c>
      <c r="N53" s="43">
        <v>7.78</v>
      </c>
      <c r="O53" s="43">
        <v>0</v>
      </c>
      <c r="P53" s="105">
        <v>8</v>
      </c>
      <c r="R53" s="41" t="s">
        <v>127</v>
      </c>
      <c r="S53" s="40">
        <v>45730</v>
      </c>
      <c r="T53" s="42" t="s">
        <v>209</v>
      </c>
      <c r="U53" s="102" t="s">
        <v>591</v>
      </c>
      <c r="V53" s="42">
        <v>3.5</v>
      </c>
    </row>
    <row r="54" spans="6:22" x14ac:dyDescent="0.25">
      <c r="F54" s="119"/>
      <c r="K54" s="98" t="s">
        <v>231</v>
      </c>
      <c r="L54" s="49" t="s">
        <v>128</v>
      </c>
      <c r="M54" s="40">
        <v>45736</v>
      </c>
      <c r="N54" s="43">
        <v>6.65</v>
      </c>
      <c r="O54" s="43">
        <v>0</v>
      </c>
      <c r="P54" s="105">
        <v>10</v>
      </c>
      <c r="R54" s="41" t="s">
        <v>127</v>
      </c>
      <c r="S54" s="40">
        <v>45730</v>
      </c>
      <c r="T54" s="42" t="s">
        <v>209</v>
      </c>
      <c r="U54" s="102" t="s">
        <v>570</v>
      </c>
      <c r="V54" s="42">
        <v>3.5</v>
      </c>
    </row>
    <row r="55" spans="6:22" x14ac:dyDescent="0.25">
      <c r="F55" s="119"/>
      <c r="K55" s="98" t="s">
        <v>231</v>
      </c>
      <c r="L55" s="49" t="s">
        <v>128</v>
      </c>
      <c r="M55" s="40">
        <v>45737</v>
      </c>
      <c r="N55" s="43">
        <v>8.17</v>
      </c>
      <c r="O55" s="43">
        <v>0</v>
      </c>
      <c r="P55" s="105">
        <v>11</v>
      </c>
      <c r="R55" s="41" t="s">
        <v>127</v>
      </c>
      <c r="S55" s="40">
        <v>45730</v>
      </c>
      <c r="T55" s="42" t="s">
        <v>209</v>
      </c>
      <c r="U55" s="102" t="s">
        <v>2959</v>
      </c>
      <c r="V55" s="42">
        <v>3.5</v>
      </c>
    </row>
    <row r="56" spans="6:22" x14ac:dyDescent="0.25">
      <c r="F56" s="119"/>
      <c r="K56" s="98" t="s">
        <v>229</v>
      </c>
      <c r="L56" s="49" t="s">
        <v>128</v>
      </c>
      <c r="M56" s="40">
        <v>45733</v>
      </c>
      <c r="N56" s="43">
        <v>7.32</v>
      </c>
      <c r="O56" s="43">
        <v>0</v>
      </c>
      <c r="P56" s="105">
        <v>9</v>
      </c>
      <c r="R56" s="41" t="s">
        <v>127</v>
      </c>
      <c r="S56" s="40">
        <v>45730</v>
      </c>
      <c r="T56" s="42" t="s">
        <v>209</v>
      </c>
      <c r="U56" s="102" t="s">
        <v>2975</v>
      </c>
      <c r="V56" s="42">
        <v>3.5</v>
      </c>
    </row>
    <row r="57" spans="6:22" x14ac:dyDescent="0.25">
      <c r="F57" s="119"/>
      <c r="K57" s="98" t="s">
        <v>229</v>
      </c>
      <c r="L57" s="49" t="s">
        <v>128</v>
      </c>
      <c r="M57" s="40">
        <v>45734</v>
      </c>
      <c r="N57" s="43">
        <v>7.61</v>
      </c>
      <c r="O57" s="43">
        <v>0</v>
      </c>
      <c r="P57" s="105">
        <v>12</v>
      </c>
      <c r="R57" s="41" t="s">
        <v>127</v>
      </c>
      <c r="S57" s="40">
        <v>45729</v>
      </c>
      <c r="T57" s="42" t="s">
        <v>230</v>
      </c>
      <c r="U57" s="102" t="s">
        <v>506</v>
      </c>
      <c r="V57" s="42">
        <v>3.5</v>
      </c>
    </row>
    <row r="58" spans="6:22" x14ac:dyDescent="0.25">
      <c r="F58" s="119"/>
      <c r="K58" s="98" t="s">
        <v>229</v>
      </c>
      <c r="L58" s="49" t="s">
        <v>128</v>
      </c>
      <c r="M58" s="40">
        <v>45735</v>
      </c>
      <c r="N58" s="43">
        <v>7.3</v>
      </c>
      <c r="O58" s="43">
        <v>0</v>
      </c>
      <c r="P58" s="105">
        <v>6</v>
      </c>
      <c r="R58" s="41" t="s">
        <v>127</v>
      </c>
      <c r="S58" s="40">
        <v>45729</v>
      </c>
      <c r="T58" s="42" t="s">
        <v>230</v>
      </c>
      <c r="U58" s="102" t="s">
        <v>770</v>
      </c>
      <c r="V58" s="42">
        <v>3.5</v>
      </c>
    </row>
    <row r="59" spans="6:22" x14ac:dyDescent="0.25">
      <c r="F59" s="119"/>
      <c r="K59" s="98" t="s">
        <v>229</v>
      </c>
      <c r="L59" s="49" t="s">
        <v>128</v>
      </c>
      <c r="M59" s="40">
        <v>45736</v>
      </c>
      <c r="N59" s="43">
        <v>5.03</v>
      </c>
      <c r="O59" s="43">
        <v>0</v>
      </c>
      <c r="P59" s="105">
        <v>6</v>
      </c>
      <c r="R59" s="41" t="s">
        <v>127</v>
      </c>
      <c r="S59" s="40">
        <v>45729</v>
      </c>
      <c r="T59" s="42" t="s">
        <v>230</v>
      </c>
      <c r="U59" s="102" t="s">
        <v>808</v>
      </c>
      <c r="V59" s="42">
        <v>3.5</v>
      </c>
    </row>
    <row r="60" spans="6:22" x14ac:dyDescent="0.25">
      <c r="F60" s="119"/>
      <c r="K60" s="98" t="s">
        <v>229</v>
      </c>
      <c r="L60" s="49" t="s">
        <v>128</v>
      </c>
      <c r="M60" s="40">
        <v>45737</v>
      </c>
      <c r="N60" s="43">
        <v>6.89</v>
      </c>
      <c r="O60" s="43">
        <v>0</v>
      </c>
      <c r="P60" s="105">
        <v>8</v>
      </c>
      <c r="R60" s="41" t="s">
        <v>127</v>
      </c>
      <c r="S60" s="40">
        <v>45729</v>
      </c>
      <c r="T60" s="42" t="s">
        <v>230</v>
      </c>
      <c r="U60" s="102" t="s">
        <v>624</v>
      </c>
      <c r="V60" s="42">
        <v>3.5</v>
      </c>
    </row>
    <row r="61" spans="6:22" x14ac:dyDescent="0.25">
      <c r="F61" s="119"/>
      <c r="K61" s="98" t="s">
        <v>221</v>
      </c>
      <c r="L61" s="49" t="s">
        <v>128</v>
      </c>
      <c r="M61" s="40">
        <v>45733</v>
      </c>
      <c r="N61" s="43">
        <v>8.5500000000000007</v>
      </c>
      <c r="O61" s="43">
        <v>0</v>
      </c>
      <c r="P61" s="105">
        <v>14</v>
      </c>
      <c r="R61" s="41" t="s">
        <v>127</v>
      </c>
      <c r="S61" s="40">
        <v>45729</v>
      </c>
      <c r="T61" s="42" t="s">
        <v>230</v>
      </c>
      <c r="U61" s="102" t="s">
        <v>713</v>
      </c>
      <c r="V61" s="42">
        <v>3.5</v>
      </c>
    </row>
    <row r="62" spans="6:22" x14ac:dyDescent="0.25">
      <c r="F62" s="119"/>
      <c r="K62" s="98" t="s">
        <v>221</v>
      </c>
      <c r="L62" s="49" t="s">
        <v>128</v>
      </c>
      <c r="M62" s="40">
        <v>45734</v>
      </c>
      <c r="N62" s="43">
        <v>7.09</v>
      </c>
      <c r="O62" s="43">
        <v>0</v>
      </c>
      <c r="P62" s="105">
        <v>8</v>
      </c>
      <c r="R62" s="41" t="s">
        <v>127</v>
      </c>
      <c r="S62" s="40">
        <v>45729</v>
      </c>
      <c r="T62" s="42" t="s">
        <v>230</v>
      </c>
      <c r="U62" s="102" t="s">
        <v>889</v>
      </c>
      <c r="V62" s="42">
        <v>3.5</v>
      </c>
    </row>
    <row r="63" spans="6:22" x14ac:dyDescent="0.25">
      <c r="F63" s="119"/>
      <c r="K63" s="98" t="s">
        <v>221</v>
      </c>
      <c r="L63" s="49" t="s">
        <v>128</v>
      </c>
      <c r="M63" s="40">
        <v>45735</v>
      </c>
      <c r="N63" s="43">
        <v>8.25</v>
      </c>
      <c r="O63" s="43">
        <v>0</v>
      </c>
      <c r="P63" s="105">
        <v>15</v>
      </c>
      <c r="R63" s="41" t="s">
        <v>127</v>
      </c>
      <c r="S63" s="40">
        <v>45730</v>
      </c>
      <c r="T63" s="42" t="s">
        <v>230</v>
      </c>
      <c r="U63" s="102" t="s">
        <v>837</v>
      </c>
      <c r="V63" s="42">
        <v>3.5</v>
      </c>
    </row>
    <row r="64" spans="6:22" x14ac:dyDescent="0.25">
      <c r="F64" s="119"/>
      <c r="K64" s="98" t="s">
        <v>221</v>
      </c>
      <c r="L64" s="49" t="s">
        <v>128</v>
      </c>
      <c r="M64" s="40">
        <v>45736</v>
      </c>
      <c r="N64" s="43">
        <v>8.1300000000000008</v>
      </c>
      <c r="O64" s="43">
        <v>0</v>
      </c>
      <c r="P64" s="105">
        <v>13</v>
      </c>
      <c r="R64" s="41" t="s">
        <v>127</v>
      </c>
      <c r="S64" s="40">
        <v>45730</v>
      </c>
      <c r="T64" s="42" t="s">
        <v>230</v>
      </c>
      <c r="U64" s="102" t="s">
        <v>839</v>
      </c>
      <c r="V64" s="42">
        <v>3.5</v>
      </c>
    </row>
    <row r="65" spans="6:22" x14ac:dyDescent="0.25">
      <c r="F65" s="119"/>
      <c r="K65" s="98" t="s">
        <v>221</v>
      </c>
      <c r="L65" s="49" t="s">
        <v>128</v>
      </c>
      <c r="M65" s="40">
        <v>45737</v>
      </c>
      <c r="N65" s="43">
        <v>8.41</v>
      </c>
      <c r="O65" s="43">
        <v>0</v>
      </c>
      <c r="P65" s="105">
        <v>15</v>
      </c>
      <c r="R65" s="41" t="s">
        <v>127</v>
      </c>
      <c r="S65" s="40">
        <v>45730</v>
      </c>
      <c r="T65" s="42" t="s">
        <v>230</v>
      </c>
      <c r="U65" s="102" t="s">
        <v>641</v>
      </c>
      <c r="V65" s="42">
        <v>3.5</v>
      </c>
    </row>
    <row r="66" spans="6:22" x14ac:dyDescent="0.25">
      <c r="F66" s="119"/>
      <c r="K66" s="98" t="s">
        <v>286</v>
      </c>
      <c r="L66" s="49" t="s">
        <v>128</v>
      </c>
      <c r="M66" s="40">
        <v>45733</v>
      </c>
      <c r="N66" s="43">
        <v>6.97</v>
      </c>
      <c r="O66" s="43">
        <v>0</v>
      </c>
      <c r="P66" s="105">
        <v>11</v>
      </c>
      <c r="R66" s="41" t="s">
        <v>127</v>
      </c>
      <c r="S66" s="40">
        <v>45730</v>
      </c>
      <c r="T66" s="42" t="s">
        <v>230</v>
      </c>
      <c r="U66" s="102" t="s">
        <v>3807</v>
      </c>
      <c r="V66" s="42">
        <v>3.5</v>
      </c>
    </row>
    <row r="67" spans="6:22" x14ac:dyDescent="0.25">
      <c r="F67" s="119"/>
      <c r="K67" s="98" t="s">
        <v>286</v>
      </c>
      <c r="L67" s="49" t="s">
        <v>128</v>
      </c>
      <c r="M67" s="40">
        <v>45734</v>
      </c>
      <c r="N67" s="43">
        <v>7.19</v>
      </c>
      <c r="O67" s="43">
        <v>0</v>
      </c>
      <c r="P67" s="105">
        <v>10</v>
      </c>
      <c r="R67" s="41" t="s">
        <v>127</v>
      </c>
      <c r="S67" s="40">
        <v>45730</v>
      </c>
      <c r="T67" s="42" t="s">
        <v>230</v>
      </c>
      <c r="U67" s="102" t="s">
        <v>641</v>
      </c>
      <c r="V67" s="42">
        <v>3.5</v>
      </c>
    </row>
    <row r="68" spans="6:22" x14ac:dyDescent="0.25">
      <c r="F68" s="119"/>
      <c r="K68" s="98" t="s">
        <v>286</v>
      </c>
      <c r="L68" s="49" t="s">
        <v>128</v>
      </c>
      <c r="M68" s="40">
        <v>45735</v>
      </c>
      <c r="N68" s="43">
        <v>7.71</v>
      </c>
      <c r="O68" s="43">
        <v>0</v>
      </c>
      <c r="P68" s="105">
        <v>9</v>
      </c>
      <c r="R68" s="41" t="s">
        <v>127</v>
      </c>
      <c r="S68" s="40">
        <v>45730</v>
      </c>
      <c r="T68" s="42" t="s">
        <v>230</v>
      </c>
      <c r="U68" s="102" t="s">
        <v>2429</v>
      </c>
      <c r="V68" s="42">
        <v>3.5</v>
      </c>
    </row>
    <row r="69" spans="6:22" x14ac:dyDescent="0.25">
      <c r="F69" s="119"/>
      <c r="K69" s="98" t="s">
        <v>286</v>
      </c>
      <c r="L69" s="49" t="s">
        <v>128</v>
      </c>
      <c r="M69" s="40">
        <v>45736</v>
      </c>
      <c r="N69" s="43">
        <v>7.1</v>
      </c>
      <c r="O69" s="43">
        <v>0</v>
      </c>
      <c r="P69" s="105">
        <v>9</v>
      </c>
      <c r="R69" s="41" t="s">
        <v>127</v>
      </c>
      <c r="S69" s="40">
        <v>45730</v>
      </c>
      <c r="T69" s="42" t="s">
        <v>230</v>
      </c>
      <c r="U69" s="102" t="s">
        <v>210</v>
      </c>
      <c r="V69" s="42">
        <v>3.5</v>
      </c>
    </row>
    <row r="70" spans="6:22" x14ac:dyDescent="0.25">
      <c r="F70" s="119"/>
      <c r="K70" s="98" t="s">
        <v>286</v>
      </c>
      <c r="L70" s="49" t="s">
        <v>128</v>
      </c>
      <c r="M70" s="40">
        <v>45737</v>
      </c>
      <c r="N70" s="43">
        <v>6.63</v>
      </c>
      <c r="O70" s="43">
        <v>0</v>
      </c>
      <c r="P70" s="105">
        <v>12</v>
      </c>
      <c r="R70" s="41" t="s">
        <v>127</v>
      </c>
      <c r="S70" s="40">
        <v>45730</v>
      </c>
      <c r="T70" s="42" t="s">
        <v>230</v>
      </c>
      <c r="U70" s="102" t="s">
        <v>3822</v>
      </c>
      <c r="V70" s="42">
        <v>3.5</v>
      </c>
    </row>
    <row r="71" spans="6:22" x14ac:dyDescent="0.25">
      <c r="F71" s="119"/>
      <c r="R71" s="41" t="s">
        <v>127</v>
      </c>
      <c r="S71" s="40">
        <v>45730</v>
      </c>
      <c r="T71" s="42" t="s">
        <v>230</v>
      </c>
      <c r="U71" s="102" t="s">
        <v>574</v>
      </c>
      <c r="V71" s="42">
        <v>3.5</v>
      </c>
    </row>
    <row r="72" spans="6:22" x14ac:dyDescent="0.25">
      <c r="F72" s="119"/>
      <c r="R72" s="41" t="s">
        <v>127</v>
      </c>
      <c r="S72" s="40">
        <v>45730</v>
      </c>
      <c r="T72" s="42" t="s">
        <v>230</v>
      </c>
      <c r="U72" s="102" t="s">
        <v>3840</v>
      </c>
      <c r="V72" s="42">
        <v>3.5</v>
      </c>
    </row>
    <row r="73" spans="6:22" x14ac:dyDescent="0.25">
      <c r="F73" s="119"/>
      <c r="R73" s="41" t="s">
        <v>127</v>
      </c>
      <c r="S73" s="40">
        <v>45730</v>
      </c>
      <c r="T73" s="42" t="s">
        <v>230</v>
      </c>
      <c r="U73" s="102" t="s">
        <v>816</v>
      </c>
      <c r="V73" s="42">
        <v>3.5</v>
      </c>
    </row>
    <row r="74" spans="6:22" x14ac:dyDescent="0.25">
      <c r="F74" s="119"/>
      <c r="R74" s="41" t="s">
        <v>127</v>
      </c>
      <c r="S74" s="40">
        <v>45730</v>
      </c>
      <c r="T74" s="42" t="s">
        <v>230</v>
      </c>
      <c r="U74" s="102" t="s">
        <v>676</v>
      </c>
      <c r="V74" s="42">
        <v>3.5</v>
      </c>
    </row>
    <row r="75" spans="6:22" x14ac:dyDescent="0.25">
      <c r="F75" s="119"/>
      <c r="R75" s="41" t="s">
        <v>127</v>
      </c>
      <c r="S75" s="40">
        <v>45730</v>
      </c>
      <c r="T75" s="42" t="s">
        <v>230</v>
      </c>
      <c r="U75" s="102" t="s">
        <v>673</v>
      </c>
      <c r="V75" s="42">
        <v>3.5</v>
      </c>
    </row>
    <row r="76" spans="6:22" x14ac:dyDescent="0.25">
      <c r="F76" s="119"/>
      <c r="R76" s="41" t="s">
        <v>127</v>
      </c>
      <c r="S76" s="40">
        <v>45730</v>
      </c>
      <c r="T76" s="42" t="s">
        <v>230</v>
      </c>
      <c r="U76" s="102" t="s">
        <v>327</v>
      </c>
      <c r="V76" s="42">
        <v>3.5</v>
      </c>
    </row>
    <row r="77" spans="6:22" x14ac:dyDescent="0.25">
      <c r="F77" s="119"/>
      <c r="R77" s="41" t="s">
        <v>127</v>
      </c>
      <c r="S77" s="40">
        <v>45731</v>
      </c>
      <c r="T77" s="42" t="s">
        <v>230</v>
      </c>
      <c r="U77" s="102" t="s">
        <v>1458</v>
      </c>
      <c r="V77" s="42">
        <v>3.5</v>
      </c>
    </row>
    <row r="78" spans="6:22" x14ac:dyDescent="0.25">
      <c r="F78" s="119"/>
      <c r="R78" s="41" t="s">
        <v>127</v>
      </c>
      <c r="S78" s="40">
        <v>45731</v>
      </c>
      <c r="T78" s="42" t="s">
        <v>230</v>
      </c>
      <c r="U78" s="102" t="s">
        <v>342</v>
      </c>
      <c r="V78" s="42">
        <v>3.5</v>
      </c>
    </row>
    <row r="79" spans="6:22" x14ac:dyDescent="0.25">
      <c r="F79" s="119"/>
      <c r="R79" s="41" t="s">
        <v>127</v>
      </c>
      <c r="S79" s="40">
        <v>45731</v>
      </c>
      <c r="T79" s="42" t="s">
        <v>230</v>
      </c>
      <c r="U79" s="102" t="s">
        <v>3850</v>
      </c>
      <c r="V79" s="42">
        <v>3.5</v>
      </c>
    </row>
    <row r="80" spans="6:22" x14ac:dyDescent="0.25">
      <c r="F80" s="119"/>
      <c r="R80" s="41" t="s">
        <v>127</v>
      </c>
      <c r="S80" s="40">
        <v>45731</v>
      </c>
      <c r="T80" s="42" t="s">
        <v>230</v>
      </c>
      <c r="U80" s="102" t="s">
        <v>686</v>
      </c>
      <c r="V80" s="42">
        <v>3.5</v>
      </c>
    </row>
    <row r="81" spans="6:22" x14ac:dyDescent="0.25">
      <c r="F81" s="119"/>
      <c r="R81" s="41" t="s">
        <v>127</v>
      </c>
      <c r="S81" s="40">
        <v>45731</v>
      </c>
      <c r="T81" s="42" t="s">
        <v>230</v>
      </c>
      <c r="U81" s="102" t="s">
        <v>2135</v>
      </c>
      <c r="V81" s="42">
        <v>3.5</v>
      </c>
    </row>
    <row r="82" spans="6:22" x14ac:dyDescent="0.25">
      <c r="F82" s="119"/>
      <c r="R82" s="41" t="s">
        <v>127</v>
      </c>
      <c r="S82" s="40">
        <v>45732</v>
      </c>
      <c r="T82" s="42" t="s">
        <v>230</v>
      </c>
      <c r="U82" s="102" t="s">
        <v>1494</v>
      </c>
      <c r="V82" s="42">
        <v>3.5</v>
      </c>
    </row>
    <row r="83" spans="6:22" x14ac:dyDescent="0.25">
      <c r="F83" s="119"/>
      <c r="R83" s="41" t="s">
        <v>127</v>
      </c>
      <c r="S83" s="40">
        <v>45732</v>
      </c>
      <c r="T83" s="42" t="s">
        <v>230</v>
      </c>
      <c r="U83" s="102" t="s">
        <v>479</v>
      </c>
      <c r="V83" s="42">
        <v>3.5</v>
      </c>
    </row>
    <row r="84" spans="6:22" x14ac:dyDescent="0.25">
      <c r="F84" s="119"/>
      <c r="R84" s="41" t="s">
        <v>127</v>
      </c>
      <c r="S84" s="40">
        <v>45732</v>
      </c>
      <c r="T84" s="42" t="s">
        <v>230</v>
      </c>
      <c r="U84" s="102" t="s">
        <v>365</v>
      </c>
      <c r="V84" s="42">
        <v>3.5</v>
      </c>
    </row>
    <row r="85" spans="6:22" x14ac:dyDescent="0.25">
      <c r="F85" s="119"/>
      <c r="R85" s="41" t="s">
        <v>127</v>
      </c>
      <c r="S85" s="40">
        <v>45732</v>
      </c>
      <c r="T85" s="42" t="s">
        <v>230</v>
      </c>
      <c r="U85" s="102" t="s">
        <v>395</v>
      </c>
      <c r="V85" s="42">
        <v>3.5</v>
      </c>
    </row>
    <row r="86" spans="6:22" x14ac:dyDescent="0.25">
      <c r="F86" s="119"/>
      <c r="R86" s="41" t="s">
        <v>127</v>
      </c>
      <c r="S86" s="40">
        <v>45732</v>
      </c>
      <c r="T86" s="42" t="s">
        <v>230</v>
      </c>
      <c r="U86" s="102" t="s">
        <v>801</v>
      </c>
      <c r="V86" s="42">
        <v>3.5</v>
      </c>
    </row>
    <row r="87" spans="6:22" x14ac:dyDescent="0.25">
      <c r="F87" s="119"/>
      <c r="R87" s="41" t="s">
        <v>127</v>
      </c>
      <c r="S87" s="40">
        <v>45732</v>
      </c>
      <c r="T87" s="42" t="s">
        <v>230</v>
      </c>
      <c r="U87" s="102" t="s">
        <v>765</v>
      </c>
      <c r="V87" s="42">
        <v>3.5</v>
      </c>
    </row>
    <row r="88" spans="6:22" x14ac:dyDescent="0.25">
      <c r="F88" s="119"/>
      <c r="R88" s="41" t="s">
        <v>127</v>
      </c>
      <c r="S88" s="40">
        <v>45732</v>
      </c>
      <c r="T88" s="42" t="s">
        <v>230</v>
      </c>
      <c r="U88" s="102" t="s">
        <v>3875</v>
      </c>
      <c r="V88" s="42">
        <v>3.5</v>
      </c>
    </row>
    <row r="89" spans="6:22" x14ac:dyDescent="0.25">
      <c r="F89" s="119"/>
      <c r="R89" s="41" t="s">
        <v>127</v>
      </c>
      <c r="S89" s="40">
        <v>45726</v>
      </c>
      <c r="T89" s="42" t="s">
        <v>231</v>
      </c>
      <c r="U89" s="102" t="s">
        <v>4090</v>
      </c>
      <c r="V89" s="42">
        <v>3.5</v>
      </c>
    </row>
    <row r="90" spans="6:22" x14ac:dyDescent="0.25">
      <c r="F90" s="119"/>
      <c r="R90" s="41" t="s">
        <v>127</v>
      </c>
      <c r="S90" s="40">
        <v>45726</v>
      </c>
      <c r="T90" s="42" t="s">
        <v>231</v>
      </c>
      <c r="U90" s="102" t="s">
        <v>363</v>
      </c>
      <c r="V90" s="42">
        <v>3.5</v>
      </c>
    </row>
    <row r="91" spans="6:22" x14ac:dyDescent="0.25">
      <c r="F91" s="119"/>
      <c r="R91" s="41" t="s">
        <v>127</v>
      </c>
      <c r="S91" s="40">
        <v>45726</v>
      </c>
      <c r="T91" s="42" t="s">
        <v>231</v>
      </c>
      <c r="U91" s="102" t="s">
        <v>379</v>
      </c>
      <c r="V91" s="42">
        <v>3.5</v>
      </c>
    </row>
    <row r="92" spans="6:22" x14ac:dyDescent="0.25">
      <c r="F92" s="119"/>
      <c r="R92" s="41" t="s">
        <v>127</v>
      </c>
      <c r="S92" s="40">
        <v>45726</v>
      </c>
      <c r="T92" s="42" t="s">
        <v>231</v>
      </c>
      <c r="U92" s="102" t="s">
        <v>522</v>
      </c>
      <c r="V92" s="42">
        <v>3.5</v>
      </c>
    </row>
    <row r="93" spans="6:22" x14ac:dyDescent="0.25">
      <c r="F93" s="119"/>
      <c r="R93" s="41" t="s">
        <v>127</v>
      </c>
      <c r="S93" s="40">
        <v>45726</v>
      </c>
      <c r="T93" s="42" t="s">
        <v>231</v>
      </c>
      <c r="U93" s="102" t="s">
        <v>1596</v>
      </c>
      <c r="V93" s="42">
        <v>3.5</v>
      </c>
    </row>
    <row r="94" spans="6:22" x14ac:dyDescent="0.25">
      <c r="F94" s="119"/>
      <c r="R94" s="41" t="s">
        <v>127</v>
      </c>
      <c r="S94" s="40">
        <v>45726</v>
      </c>
      <c r="T94" s="42" t="s">
        <v>231</v>
      </c>
      <c r="U94" s="102" t="s">
        <v>926</v>
      </c>
      <c r="V94" s="42">
        <v>3.5</v>
      </c>
    </row>
    <row r="95" spans="6:22" x14ac:dyDescent="0.25">
      <c r="F95" s="119"/>
      <c r="R95" s="41" t="s">
        <v>127</v>
      </c>
      <c r="S95" s="40">
        <v>45726</v>
      </c>
      <c r="T95" s="42" t="s">
        <v>231</v>
      </c>
      <c r="U95" s="102" t="s">
        <v>544</v>
      </c>
      <c r="V95" s="42">
        <v>3.5</v>
      </c>
    </row>
    <row r="96" spans="6:22" x14ac:dyDescent="0.25">
      <c r="F96" s="119"/>
      <c r="R96" s="41" t="s">
        <v>127</v>
      </c>
      <c r="S96" s="40">
        <v>45726</v>
      </c>
      <c r="T96" s="42" t="s">
        <v>231</v>
      </c>
      <c r="U96" s="102" t="s">
        <v>1521</v>
      </c>
      <c r="V96" s="42">
        <v>3.5</v>
      </c>
    </row>
    <row r="97" spans="6:22" x14ac:dyDescent="0.25">
      <c r="F97" s="119"/>
      <c r="R97" s="41" t="s">
        <v>127</v>
      </c>
      <c r="S97" s="40">
        <v>45726</v>
      </c>
      <c r="T97" s="42" t="s">
        <v>231</v>
      </c>
      <c r="U97" s="102" t="s">
        <v>4094</v>
      </c>
      <c r="V97" s="42">
        <v>0</v>
      </c>
    </row>
    <row r="98" spans="6:22" x14ac:dyDescent="0.25">
      <c r="F98" s="119"/>
      <c r="R98" s="41" t="s">
        <v>127</v>
      </c>
      <c r="S98" s="40">
        <v>45726</v>
      </c>
      <c r="T98" s="42" t="s">
        <v>231</v>
      </c>
      <c r="U98" s="102" t="s">
        <v>576</v>
      </c>
      <c r="V98" s="42">
        <v>3.5</v>
      </c>
    </row>
    <row r="99" spans="6:22" x14ac:dyDescent="0.25">
      <c r="F99" s="119"/>
      <c r="R99" s="41" t="s">
        <v>127</v>
      </c>
      <c r="S99" s="40">
        <v>45726</v>
      </c>
      <c r="T99" s="42" t="s">
        <v>231</v>
      </c>
      <c r="U99" s="102" t="s">
        <v>645</v>
      </c>
      <c r="V99" s="42">
        <v>3.5</v>
      </c>
    </row>
    <row r="100" spans="6:22" x14ac:dyDescent="0.25">
      <c r="F100" s="119"/>
      <c r="R100" s="41" t="s">
        <v>127</v>
      </c>
      <c r="S100" s="40">
        <v>45726</v>
      </c>
      <c r="T100" s="42" t="s">
        <v>231</v>
      </c>
      <c r="U100" s="102" t="s">
        <v>455</v>
      </c>
      <c r="V100" s="42">
        <v>3.5</v>
      </c>
    </row>
    <row r="101" spans="6:22" x14ac:dyDescent="0.25">
      <c r="F101" s="119"/>
      <c r="R101" s="41" t="s">
        <v>127</v>
      </c>
      <c r="S101" s="40">
        <v>45727</v>
      </c>
      <c r="T101" s="42" t="s">
        <v>231</v>
      </c>
      <c r="U101" s="102" t="s">
        <v>539</v>
      </c>
      <c r="V101" s="42">
        <v>3.5</v>
      </c>
    </row>
    <row r="102" spans="6:22" x14ac:dyDescent="0.25">
      <c r="F102" s="119"/>
      <c r="R102" s="41" t="s">
        <v>127</v>
      </c>
      <c r="S102" s="40">
        <v>45727</v>
      </c>
      <c r="T102" s="42" t="s">
        <v>231</v>
      </c>
      <c r="U102" s="102" t="s">
        <v>867</v>
      </c>
      <c r="V102" s="42">
        <v>3.5</v>
      </c>
    </row>
    <row r="103" spans="6:22" x14ac:dyDescent="0.25">
      <c r="F103" s="119"/>
      <c r="R103" s="41" t="s">
        <v>127</v>
      </c>
      <c r="S103" s="40">
        <v>45727</v>
      </c>
      <c r="T103" s="42" t="s">
        <v>231</v>
      </c>
      <c r="U103" s="102" t="s">
        <v>486</v>
      </c>
      <c r="V103" s="42">
        <v>3.5</v>
      </c>
    </row>
    <row r="104" spans="6:22" x14ac:dyDescent="0.25">
      <c r="F104" s="119"/>
      <c r="R104" s="41" t="s">
        <v>127</v>
      </c>
      <c r="S104" s="40">
        <v>45727</v>
      </c>
      <c r="T104" s="42" t="s">
        <v>231</v>
      </c>
      <c r="U104" s="102" t="s">
        <v>771</v>
      </c>
      <c r="V104" s="42">
        <v>3.5</v>
      </c>
    </row>
    <row r="105" spans="6:22" x14ac:dyDescent="0.25">
      <c r="F105" s="119"/>
      <c r="R105" s="41" t="s">
        <v>127</v>
      </c>
      <c r="S105" s="40">
        <v>45727</v>
      </c>
      <c r="T105" s="42" t="s">
        <v>231</v>
      </c>
      <c r="U105" s="102" t="s">
        <v>4102</v>
      </c>
      <c r="V105" s="42">
        <v>3.5</v>
      </c>
    </row>
    <row r="106" spans="6:22" x14ac:dyDescent="0.25">
      <c r="F106" s="119"/>
      <c r="R106" s="41" t="s">
        <v>127</v>
      </c>
      <c r="S106" s="40">
        <v>45727</v>
      </c>
      <c r="T106" s="42" t="s">
        <v>231</v>
      </c>
      <c r="U106" s="102" t="s">
        <v>484</v>
      </c>
      <c r="V106" s="42">
        <v>3.5</v>
      </c>
    </row>
    <row r="107" spans="6:22" x14ac:dyDescent="0.25">
      <c r="F107" s="119"/>
      <c r="R107" s="41" t="s">
        <v>127</v>
      </c>
      <c r="S107" s="40">
        <v>45727</v>
      </c>
      <c r="T107" s="42" t="s">
        <v>231</v>
      </c>
      <c r="U107" s="102" t="s">
        <v>4117</v>
      </c>
      <c r="V107" s="42">
        <v>3.5</v>
      </c>
    </row>
    <row r="108" spans="6:22" x14ac:dyDescent="0.25">
      <c r="F108" s="119"/>
      <c r="R108" s="41" t="s">
        <v>127</v>
      </c>
      <c r="S108" s="40">
        <v>45728</v>
      </c>
      <c r="T108" s="42" t="s">
        <v>231</v>
      </c>
      <c r="U108" s="102" t="s">
        <v>4127</v>
      </c>
      <c r="V108" s="42">
        <v>3.5</v>
      </c>
    </row>
    <row r="109" spans="6:22" x14ac:dyDescent="0.25">
      <c r="F109" s="119"/>
      <c r="R109" s="41" t="s">
        <v>127</v>
      </c>
      <c r="S109" s="40">
        <v>45728</v>
      </c>
      <c r="T109" s="42" t="s">
        <v>231</v>
      </c>
      <c r="U109" s="102" t="s">
        <v>728</v>
      </c>
      <c r="V109" s="42">
        <v>3.5</v>
      </c>
    </row>
    <row r="110" spans="6:22" x14ac:dyDescent="0.25">
      <c r="F110" s="119"/>
      <c r="R110" s="41" t="s">
        <v>127</v>
      </c>
      <c r="S110" s="40">
        <v>45728</v>
      </c>
      <c r="T110" s="42" t="s">
        <v>231</v>
      </c>
      <c r="U110" s="102" t="s">
        <v>4141</v>
      </c>
      <c r="V110" s="42">
        <v>3.5</v>
      </c>
    </row>
    <row r="111" spans="6:22" x14ac:dyDescent="0.25">
      <c r="F111" s="119"/>
      <c r="R111" s="41" t="s">
        <v>127</v>
      </c>
      <c r="S111" s="40">
        <v>45728</v>
      </c>
      <c r="T111" s="42" t="s">
        <v>231</v>
      </c>
      <c r="U111" s="102" t="s">
        <v>319</v>
      </c>
      <c r="V111" s="42">
        <v>3.5</v>
      </c>
    </row>
    <row r="112" spans="6:22" x14ac:dyDescent="0.25">
      <c r="R112" s="41" t="s">
        <v>127</v>
      </c>
      <c r="S112" s="40">
        <v>45728</v>
      </c>
      <c r="T112" s="42" t="s">
        <v>231</v>
      </c>
      <c r="U112" s="102" t="s">
        <v>4090</v>
      </c>
      <c r="V112" s="42">
        <v>3.5</v>
      </c>
    </row>
    <row r="113" spans="18:22" x14ac:dyDescent="0.25">
      <c r="R113" s="41" t="s">
        <v>127</v>
      </c>
      <c r="S113" s="40">
        <v>45728</v>
      </c>
      <c r="T113" s="42" t="s">
        <v>231</v>
      </c>
      <c r="U113" s="102" t="s">
        <v>1627</v>
      </c>
      <c r="V113" s="42">
        <v>3.5</v>
      </c>
    </row>
    <row r="114" spans="18:22" x14ac:dyDescent="0.25">
      <c r="R114" s="41" t="s">
        <v>127</v>
      </c>
      <c r="S114" s="40">
        <v>45728</v>
      </c>
      <c r="T114" s="42" t="s">
        <v>231</v>
      </c>
      <c r="U114" s="102" t="s">
        <v>4127</v>
      </c>
      <c r="V114" s="42">
        <v>3.5</v>
      </c>
    </row>
    <row r="115" spans="18:22" x14ac:dyDescent="0.25">
      <c r="R115" s="41" t="s">
        <v>127</v>
      </c>
      <c r="S115" s="40">
        <v>45728</v>
      </c>
      <c r="T115" s="42" t="s">
        <v>231</v>
      </c>
      <c r="U115" s="102" t="s">
        <v>823</v>
      </c>
      <c r="V115" s="42">
        <v>3.5</v>
      </c>
    </row>
    <row r="116" spans="18:22" x14ac:dyDescent="0.25">
      <c r="R116" s="41" t="s">
        <v>127</v>
      </c>
      <c r="S116" s="40">
        <v>45728</v>
      </c>
      <c r="T116" s="42" t="s">
        <v>231</v>
      </c>
      <c r="U116" s="102" t="s">
        <v>727</v>
      </c>
      <c r="V116" s="42">
        <v>3.5</v>
      </c>
    </row>
    <row r="117" spans="18:22" x14ac:dyDescent="0.25">
      <c r="R117" s="41" t="s">
        <v>127</v>
      </c>
      <c r="S117" s="40">
        <v>45728</v>
      </c>
      <c r="T117" s="42" t="s">
        <v>231</v>
      </c>
      <c r="U117" s="102" t="s">
        <v>813</v>
      </c>
      <c r="V117" s="42">
        <v>3.5</v>
      </c>
    </row>
    <row r="118" spans="18:22" x14ac:dyDescent="0.25">
      <c r="R118" s="41" t="s">
        <v>127</v>
      </c>
      <c r="S118" s="40">
        <v>45728</v>
      </c>
      <c r="T118" s="42" t="s">
        <v>231</v>
      </c>
      <c r="U118" s="102" t="s">
        <v>4131</v>
      </c>
      <c r="V118" s="42">
        <v>3.5</v>
      </c>
    </row>
    <row r="119" spans="18:22" x14ac:dyDescent="0.25">
      <c r="R119" s="41" t="s">
        <v>127</v>
      </c>
      <c r="S119" s="40">
        <v>45729</v>
      </c>
      <c r="T119" s="42" t="s">
        <v>231</v>
      </c>
      <c r="U119" s="102" t="s">
        <v>486</v>
      </c>
      <c r="V119" s="42">
        <v>3.5</v>
      </c>
    </row>
    <row r="120" spans="18:22" x14ac:dyDescent="0.25">
      <c r="R120" s="41" t="s">
        <v>127</v>
      </c>
      <c r="S120" s="40">
        <v>45729</v>
      </c>
      <c r="T120" s="42" t="s">
        <v>231</v>
      </c>
      <c r="U120" s="102" t="s">
        <v>810</v>
      </c>
      <c r="V120" s="42">
        <v>3.5</v>
      </c>
    </row>
    <row r="121" spans="18:22" x14ac:dyDescent="0.25">
      <c r="R121" s="41" t="s">
        <v>127</v>
      </c>
      <c r="S121" s="40">
        <v>45729</v>
      </c>
      <c r="T121" s="42" t="s">
        <v>231</v>
      </c>
      <c r="U121" s="102" t="s">
        <v>558</v>
      </c>
      <c r="V121" s="42">
        <v>3.5</v>
      </c>
    </row>
    <row r="122" spans="18:22" x14ac:dyDescent="0.25">
      <c r="R122" s="41" t="s">
        <v>127</v>
      </c>
      <c r="S122" s="40">
        <v>45729</v>
      </c>
      <c r="T122" s="42" t="s">
        <v>231</v>
      </c>
      <c r="U122" s="102" t="s">
        <v>1684</v>
      </c>
      <c r="V122" s="42">
        <v>3.5</v>
      </c>
    </row>
    <row r="123" spans="18:22" x14ac:dyDescent="0.25">
      <c r="R123" s="41" t="s">
        <v>127</v>
      </c>
      <c r="S123" s="40">
        <v>45729</v>
      </c>
      <c r="T123" s="42" t="s">
        <v>231</v>
      </c>
      <c r="U123" s="102" t="s">
        <v>4155</v>
      </c>
      <c r="V123" s="42">
        <v>3.5</v>
      </c>
    </row>
    <row r="124" spans="18:22" x14ac:dyDescent="0.25">
      <c r="R124" s="41" t="s">
        <v>127</v>
      </c>
      <c r="S124" s="40">
        <v>45730</v>
      </c>
      <c r="T124" s="42" t="s">
        <v>231</v>
      </c>
      <c r="U124" s="102" t="s">
        <v>1507</v>
      </c>
      <c r="V124" s="42">
        <v>3.5</v>
      </c>
    </row>
    <row r="125" spans="18:22" x14ac:dyDescent="0.25">
      <c r="R125" s="41" t="s">
        <v>127</v>
      </c>
      <c r="S125" s="40">
        <v>45730</v>
      </c>
      <c r="T125" s="42" t="s">
        <v>231</v>
      </c>
      <c r="U125" s="102" t="s">
        <v>1463</v>
      </c>
      <c r="V125" s="42">
        <v>3.5</v>
      </c>
    </row>
    <row r="126" spans="18:22" x14ac:dyDescent="0.25">
      <c r="R126" s="41" t="s">
        <v>127</v>
      </c>
      <c r="S126" s="40">
        <v>45730</v>
      </c>
      <c r="T126" s="42" t="s">
        <v>231</v>
      </c>
      <c r="U126" s="102" t="s">
        <v>2583</v>
      </c>
      <c r="V126" s="42">
        <v>3.5</v>
      </c>
    </row>
    <row r="127" spans="18:22" x14ac:dyDescent="0.25">
      <c r="R127" s="41" t="s">
        <v>127</v>
      </c>
      <c r="S127" s="40">
        <v>45730</v>
      </c>
      <c r="T127" s="42" t="s">
        <v>231</v>
      </c>
      <c r="U127" s="102" t="s">
        <v>3306</v>
      </c>
      <c r="V127" s="42">
        <v>3.5</v>
      </c>
    </row>
    <row r="128" spans="18:22" x14ac:dyDescent="0.25">
      <c r="R128" s="41" t="s">
        <v>127</v>
      </c>
      <c r="S128" s="40">
        <v>45730</v>
      </c>
      <c r="T128" s="42" t="s">
        <v>231</v>
      </c>
      <c r="U128" s="102" t="s">
        <v>4194</v>
      </c>
      <c r="V128" s="42">
        <v>3.5</v>
      </c>
    </row>
    <row r="129" spans="18:22" x14ac:dyDescent="0.25">
      <c r="R129" s="41" t="s">
        <v>127</v>
      </c>
      <c r="S129" s="40">
        <v>45730</v>
      </c>
      <c r="T129" s="42" t="s">
        <v>231</v>
      </c>
      <c r="U129" s="102" t="s">
        <v>714</v>
      </c>
      <c r="V129" s="42">
        <v>3.5</v>
      </c>
    </row>
    <row r="130" spans="18:22" x14ac:dyDescent="0.25">
      <c r="R130" s="41" t="s">
        <v>127</v>
      </c>
      <c r="S130" s="40">
        <v>45730</v>
      </c>
      <c r="T130" s="42" t="s">
        <v>231</v>
      </c>
      <c r="U130" s="102" t="s">
        <v>288</v>
      </c>
      <c r="V130" s="42">
        <v>3.5</v>
      </c>
    </row>
    <row r="131" spans="18:22" x14ac:dyDescent="0.25">
      <c r="R131" s="41" t="s">
        <v>127</v>
      </c>
      <c r="S131" s="40">
        <v>45730</v>
      </c>
      <c r="T131" s="42" t="s">
        <v>231</v>
      </c>
      <c r="U131" s="102" t="s">
        <v>4179</v>
      </c>
      <c r="V131" s="42">
        <v>3.5</v>
      </c>
    </row>
    <row r="132" spans="18:22" x14ac:dyDescent="0.25">
      <c r="R132" s="41" t="s">
        <v>127</v>
      </c>
      <c r="S132" s="40">
        <v>45730</v>
      </c>
      <c r="T132" s="42" t="s">
        <v>231</v>
      </c>
      <c r="U132" s="102" t="s">
        <v>531</v>
      </c>
      <c r="V132" s="42">
        <v>3.5</v>
      </c>
    </row>
    <row r="133" spans="18:22" x14ac:dyDescent="0.25">
      <c r="R133" s="41" t="s">
        <v>127</v>
      </c>
      <c r="S133" s="40">
        <v>45732</v>
      </c>
      <c r="T133" s="42" t="s">
        <v>231</v>
      </c>
      <c r="U133" s="102" t="s">
        <v>2908</v>
      </c>
      <c r="V133" s="42">
        <v>3.5</v>
      </c>
    </row>
    <row r="134" spans="18:22" x14ac:dyDescent="0.25">
      <c r="R134" s="41" t="s">
        <v>127</v>
      </c>
      <c r="S134" s="40">
        <v>45732</v>
      </c>
      <c r="T134" s="42" t="s">
        <v>231</v>
      </c>
      <c r="U134" s="102" t="s">
        <v>1609</v>
      </c>
      <c r="V134" s="42">
        <v>3.5</v>
      </c>
    </row>
    <row r="135" spans="18:22" x14ac:dyDescent="0.25">
      <c r="R135" s="41" t="s">
        <v>127</v>
      </c>
      <c r="S135" s="40">
        <v>45732</v>
      </c>
      <c r="T135" s="42" t="s">
        <v>231</v>
      </c>
      <c r="U135" s="102" t="s">
        <v>511</v>
      </c>
      <c r="V135" s="42">
        <v>3.5</v>
      </c>
    </row>
    <row r="136" spans="18:22" x14ac:dyDescent="0.25">
      <c r="R136" s="41" t="s">
        <v>127</v>
      </c>
      <c r="S136" s="40">
        <v>45732</v>
      </c>
      <c r="T136" s="42" t="s">
        <v>231</v>
      </c>
      <c r="U136" s="102" t="s">
        <v>214</v>
      </c>
      <c r="V136" s="42">
        <v>3.5</v>
      </c>
    </row>
    <row r="137" spans="18:22" x14ac:dyDescent="0.25">
      <c r="R137" s="41" t="s">
        <v>127</v>
      </c>
      <c r="S137" s="40">
        <v>45732</v>
      </c>
      <c r="T137" s="42" t="s">
        <v>231</v>
      </c>
      <c r="U137" s="102" t="s">
        <v>1501</v>
      </c>
      <c r="V137" s="42">
        <v>3.5</v>
      </c>
    </row>
    <row r="138" spans="18:22" x14ac:dyDescent="0.25">
      <c r="R138" s="41" t="s">
        <v>127</v>
      </c>
      <c r="S138" s="40">
        <v>45732</v>
      </c>
      <c r="T138" s="42" t="s">
        <v>231</v>
      </c>
      <c r="U138" s="102" t="s">
        <v>1615</v>
      </c>
      <c r="V138" s="42">
        <v>3.5</v>
      </c>
    </row>
    <row r="139" spans="18:22" x14ac:dyDescent="0.25">
      <c r="R139" s="41" t="s">
        <v>127</v>
      </c>
      <c r="S139" s="40">
        <v>45732</v>
      </c>
      <c r="T139" s="42" t="s">
        <v>231</v>
      </c>
      <c r="U139" s="102" t="s">
        <v>473</v>
      </c>
      <c r="V139" s="42">
        <v>3.5</v>
      </c>
    </row>
    <row r="140" spans="18:22" x14ac:dyDescent="0.25">
      <c r="R140" s="41" t="s">
        <v>127</v>
      </c>
      <c r="S140" s="40">
        <v>45726</v>
      </c>
      <c r="T140" s="42" t="s">
        <v>229</v>
      </c>
      <c r="U140" s="102" t="s">
        <v>4237</v>
      </c>
      <c r="V140" s="42">
        <v>3.5</v>
      </c>
    </row>
    <row r="141" spans="18:22" x14ac:dyDescent="0.25">
      <c r="R141" s="41" t="s">
        <v>127</v>
      </c>
      <c r="S141" s="40">
        <v>45726</v>
      </c>
      <c r="T141" s="42" t="s">
        <v>229</v>
      </c>
      <c r="U141" s="102" t="s">
        <v>4227</v>
      </c>
      <c r="V141" s="42">
        <v>3.5</v>
      </c>
    </row>
    <row r="142" spans="18:22" x14ac:dyDescent="0.25">
      <c r="R142" s="41" t="s">
        <v>127</v>
      </c>
      <c r="S142" s="40">
        <v>45726</v>
      </c>
      <c r="T142" s="42" t="s">
        <v>229</v>
      </c>
      <c r="U142" s="102" t="s">
        <v>4227</v>
      </c>
      <c r="V142" s="42">
        <v>3.5</v>
      </c>
    </row>
    <row r="143" spans="18:22" x14ac:dyDescent="0.25">
      <c r="R143" s="41" t="s">
        <v>127</v>
      </c>
      <c r="S143" s="40">
        <v>45726</v>
      </c>
      <c r="T143" s="42" t="s">
        <v>229</v>
      </c>
      <c r="U143" s="102" t="s">
        <v>432</v>
      </c>
      <c r="V143" s="42">
        <v>3.5</v>
      </c>
    </row>
    <row r="144" spans="18:22" x14ac:dyDescent="0.25">
      <c r="R144" s="41" t="s">
        <v>127</v>
      </c>
      <c r="S144" s="40">
        <v>45726</v>
      </c>
      <c r="T144" s="42" t="s">
        <v>229</v>
      </c>
      <c r="U144" s="102" t="s">
        <v>1646</v>
      </c>
      <c r="V144" s="42">
        <v>3.5</v>
      </c>
    </row>
    <row r="145" spans="18:22" x14ac:dyDescent="0.25">
      <c r="R145" s="41" t="s">
        <v>127</v>
      </c>
      <c r="S145" s="40">
        <v>45726</v>
      </c>
      <c r="T145" s="42" t="s">
        <v>229</v>
      </c>
      <c r="U145" s="102" t="s">
        <v>583</v>
      </c>
      <c r="V145" s="42">
        <v>3.5</v>
      </c>
    </row>
    <row r="146" spans="18:22" x14ac:dyDescent="0.25">
      <c r="R146" s="41" t="s">
        <v>127</v>
      </c>
      <c r="S146" s="40">
        <v>45726</v>
      </c>
      <c r="T146" s="42" t="s">
        <v>229</v>
      </c>
      <c r="U146" s="102" t="s">
        <v>1589</v>
      </c>
      <c r="V146" s="42">
        <v>7</v>
      </c>
    </row>
    <row r="147" spans="18:22" x14ac:dyDescent="0.25">
      <c r="R147" s="41" t="s">
        <v>127</v>
      </c>
      <c r="S147" s="40">
        <v>45726</v>
      </c>
      <c r="T147" s="42" t="s">
        <v>229</v>
      </c>
      <c r="U147" s="102" t="s">
        <v>4233</v>
      </c>
      <c r="V147" s="42">
        <v>3.5</v>
      </c>
    </row>
    <row r="148" spans="18:22" x14ac:dyDescent="0.25">
      <c r="R148" s="41" t="s">
        <v>127</v>
      </c>
      <c r="S148" s="40">
        <v>45726</v>
      </c>
      <c r="T148" s="42" t="s">
        <v>229</v>
      </c>
      <c r="U148" s="102" t="s">
        <v>490</v>
      </c>
      <c r="V148" s="42">
        <v>3.5</v>
      </c>
    </row>
    <row r="149" spans="18:22" x14ac:dyDescent="0.25">
      <c r="R149" s="41" t="s">
        <v>127</v>
      </c>
      <c r="S149" s="40">
        <v>45727</v>
      </c>
      <c r="T149" s="42" t="s">
        <v>229</v>
      </c>
      <c r="U149" s="102" t="s">
        <v>2821</v>
      </c>
      <c r="V149" s="42">
        <v>3.5</v>
      </c>
    </row>
    <row r="150" spans="18:22" x14ac:dyDescent="0.25">
      <c r="R150" s="41" t="s">
        <v>127</v>
      </c>
      <c r="S150" s="40">
        <v>45727</v>
      </c>
      <c r="T150" s="42" t="s">
        <v>229</v>
      </c>
      <c r="U150" s="102" t="s">
        <v>546</v>
      </c>
      <c r="V150" s="42">
        <v>3.5</v>
      </c>
    </row>
    <row r="151" spans="18:22" x14ac:dyDescent="0.25">
      <c r="R151" s="41" t="s">
        <v>127</v>
      </c>
      <c r="S151" s="40">
        <v>45727</v>
      </c>
      <c r="T151" s="42" t="s">
        <v>229</v>
      </c>
      <c r="U151" s="102" t="s">
        <v>683</v>
      </c>
      <c r="V151" s="42">
        <v>3.5</v>
      </c>
    </row>
    <row r="152" spans="18:22" x14ac:dyDescent="0.25">
      <c r="R152" s="41" t="s">
        <v>127</v>
      </c>
      <c r="S152" s="40">
        <v>45727</v>
      </c>
      <c r="T152" s="42" t="s">
        <v>229</v>
      </c>
      <c r="U152" s="102" t="s">
        <v>241</v>
      </c>
      <c r="V152" s="42">
        <v>3.5</v>
      </c>
    </row>
    <row r="153" spans="18:22" x14ac:dyDescent="0.25">
      <c r="R153" s="41" t="s">
        <v>127</v>
      </c>
      <c r="S153" s="40">
        <v>45727</v>
      </c>
      <c r="T153" s="42" t="s">
        <v>229</v>
      </c>
      <c r="U153" s="102" t="s">
        <v>849</v>
      </c>
      <c r="V153" s="42">
        <v>3.5</v>
      </c>
    </row>
    <row r="154" spans="18:22" x14ac:dyDescent="0.25">
      <c r="R154" s="41" t="s">
        <v>127</v>
      </c>
      <c r="S154" s="40">
        <v>45727</v>
      </c>
      <c r="T154" s="42" t="s">
        <v>229</v>
      </c>
      <c r="U154" s="102" t="s">
        <v>1483</v>
      </c>
      <c r="V154" s="42">
        <v>3.5</v>
      </c>
    </row>
    <row r="155" spans="18:22" x14ac:dyDescent="0.25">
      <c r="R155" s="41" t="s">
        <v>127</v>
      </c>
      <c r="S155" s="40">
        <v>45727</v>
      </c>
      <c r="T155" s="42" t="s">
        <v>229</v>
      </c>
      <c r="U155" s="102" t="s">
        <v>4245</v>
      </c>
      <c r="V155" s="42">
        <v>0</v>
      </c>
    </row>
    <row r="156" spans="18:22" x14ac:dyDescent="0.25">
      <c r="R156" s="41" t="s">
        <v>127</v>
      </c>
      <c r="S156" s="40">
        <v>45728</v>
      </c>
      <c r="T156" s="42" t="s">
        <v>229</v>
      </c>
      <c r="U156" s="102" t="s">
        <v>910</v>
      </c>
      <c r="V156" s="42">
        <v>3.5</v>
      </c>
    </row>
    <row r="157" spans="18:22" x14ac:dyDescent="0.25">
      <c r="R157" s="41" t="s">
        <v>127</v>
      </c>
      <c r="S157" s="40">
        <v>45728</v>
      </c>
      <c r="T157" s="42" t="s">
        <v>229</v>
      </c>
      <c r="U157" s="102" t="s">
        <v>3208</v>
      </c>
      <c r="V157" s="42">
        <v>3.5</v>
      </c>
    </row>
    <row r="158" spans="18:22" x14ac:dyDescent="0.25">
      <c r="R158" s="41" t="s">
        <v>127</v>
      </c>
      <c r="S158" s="40">
        <v>45728</v>
      </c>
      <c r="T158" s="42" t="s">
        <v>229</v>
      </c>
      <c r="U158" s="102" t="s">
        <v>3329</v>
      </c>
      <c r="V158" s="42">
        <v>3.5</v>
      </c>
    </row>
    <row r="159" spans="18:22" x14ac:dyDescent="0.25">
      <c r="R159" s="41" t="s">
        <v>127</v>
      </c>
      <c r="S159" s="40">
        <v>45728</v>
      </c>
      <c r="T159" s="42" t="s">
        <v>229</v>
      </c>
      <c r="U159" s="102" t="s">
        <v>559</v>
      </c>
      <c r="V159" s="42">
        <v>3.5</v>
      </c>
    </row>
    <row r="160" spans="18:22" x14ac:dyDescent="0.25">
      <c r="R160" s="41" t="s">
        <v>127</v>
      </c>
      <c r="S160" s="40">
        <v>45728</v>
      </c>
      <c r="T160" s="42" t="s">
        <v>229</v>
      </c>
      <c r="U160" s="102" t="s">
        <v>255</v>
      </c>
      <c r="V160" s="42">
        <v>3.5</v>
      </c>
    </row>
    <row r="161" spans="18:22" x14ac:dyDescent="0.25">
      <c r="R161" s="41" t="s">
        <v>127</v>
      </c>
      <c r="S161" s="40">
        <v>45728</v>
      </c>
      <c r="T161" s="42" t="s">
        <v>229</v>
      </c>
      <c r="U161" s="102" t="s">
        <v>1671</v>
      </c>
      <c r="V161" s="42">
        <v>3.5</v>
      </c>
    </row>
    <row r="162" spans="18:22" x14ac:dyDescent="0.25">
      <c r="R162" s="41" t="s">
        <v>127</v>
      </c>
      <c r="S162" s="40">
        <v>45728</v>
      </c>
      <c r="T162" s="42" t="s">
        <v>229</v>
      </c>
      <c r="U162" s="102" t="s">
        <v>481</v>
      </c>
      <c r="V162" s="42">
        <v>3.5</v>
      </c>
    </row>
    <row r="163" spans="18:22" x14ac:dyDescent="0.25">
      <c r="R163" s="41" t="s">
        <v>127</v>
      </c>
      <c r="S163" s="40">
        <v>45729</v>
      </c>
      <c r="T163" s="42" t="s">
        <v>229</v>
      </c>
      <c r="U163" s="102" t="s">
        <v>4290</v>
      </c>
      <c r="V163" s="42">
        <v>3.5</v>
      </c>
    </row>
    <row r="164" spans="18:22" x14ac:dyDescent="0.25">
      <c r="R164" s="41" t="s">
        <v>127</v>
      </c>
      <c r="S164" s="40">
        <v>45729</v>
      </c>
      <c r="T164" s="42" t="s">
        <v>229</v>
      </c>
      <c r="U164" s="102" t="s">
        <v>580</v>
      </c>
      <c r="V164" s="42">
        <v>3.5</v>
      </c>
    </row>
    <row r="165" spans="18:22" x14ac:dyDescent="0.25">
      <c r="R165" s="41" t="s">
        <v>127</v>
      </c>
      <c r="S165" s="40">
        <v>45729</v>
      </c>
      <c r="T165" s="42" t="s">
        <v>229</v>
      </c>
      <c r="U165" s="102" t="s">
        <v>1674</v>
      </c>
      <c r="V165" s="42">
        <v>3.5</v>
      </c>
    </row>
    <row r="166" spans="18:22" x14ac:dyDescent="0.25">
      <c r="R166" s="41" t="s">
        <v>127</v>
      </c>
      <c r="S166" s="40">
        <v>45729</v>
      </c>
      <c r="T166" s="42" t="s">
        <v>229</v>
      </c>
      <c r="U166" s="102" t="s">
        <v>719</v>
      </c>
      <c r="V166" s="42">
        <v>3.5</v>
      </c>
    </row>
    <row r="167" spans="18:22" x14ac:dyDescent="0.25">
      <c r="R167" s="41" t="s">
        <v>127</v>
      </c>
      <c r="S167" s="40">
        <v>45729</v>
      </c>
      <c r="T167" s="42" t="s">
        <v>229</v>
      </c>
      <c r="U167" s="102" t="s">
        <v>385</v>
      </c>
      <c r="V167" s="42">
        <v>3.5</v>
      </c>
    </row>
    <row r="168" spans="18:22" x14ac:dyDescent="0.25">
      <c r="R168" s="41" t="s">
        <v>127</v>
      </c>
      <c r="S168" s="40">
        <v>45729</v>
      </c>
      <c r="T168" s="42" t="s">
        <v>229</v>
      </c>
      <c r="U168" s="102" t="s">
        <v>1633</v>
      </c>
      <c r="V168" s="42">
        <v>3.5</v>
      </c>
    </row>
    <row r="169" spans="18:22" x14ac:dyDescent="0.25">
      <c r="R169" s="41" t="s">
        <v>127</v>
      </c>
      <c r="S169" s="40">
        <v>45729</v>
      </c>
      <c r="T169" s="42" t="s">
        <v>229</v>
      </c>
      <c r="U169" s="102" t="s">
        <v>4306</v>
      </c>
      <c r="V169" s="42">
        <v>3.5</v>
      </c>
    </row>
    <row r="170" spans="18:22" x14ac:dyDescent="0.25">
      <c r="R170" s="41" t="s">
        <v>127</v>
      </c>
      <c r="S170" s="40">
        <v>45729</v>
      </c>
      <c r="T170" s="42" t="s">
        <v>229</v>
      </c>
      <c r="U170" s="102" t="s">
        <v>464</v>
      </c>
      <c r="V170" s="42">
        <v>3.5</v>
      </c>
    </row>
    <row r="171" spans="18:22" x14ac:dyDescent="0.25">
      <c r="R171" s="41" t="s">
        <v>127</v>
      </c>
      <c r="S171" s="40">
        <v>45729</v>
      </c>
      <c r="T171" s="42" t="s">
        <v>229</v>
      </c>
      <c r="U171" s="102" t="s">
        <v>537</v>
      </c>
      <c r="V171" s="42">
        <v>3.5</v>
      </c>
    </row>
    <row r="172" spans="18:22" x14ac:dyDescent="0.25">
      <c r="R172" s="41" t="s">
        <v>127</v>
      </c>
      <c r="S172" s="40">
        <v>45730</v>
      </c>
      <c r="T172" s="42" t="s">
        <v>229</v>
      </c>
      <c r="U172" s="102" t="s">
        <v>255</v>
      </c>
      <c r="V172" s="42">
        <v>3.5</v>
      </c>
    </row>
    <row r="173" spans="18:22" x14ac:dyDescent="0.25">
      <c r="R173" s="41" t="s">
        <v>127</v>
      </c>
      <c r="S173" s="40">
        <v>45730</v>
      </c>
      <c r="T173" s="42" t="s">
        <v>229</v>
      </c>
      <c r="U173" s="102" t="s">
        <v>387</v>
      </c>
      <c r="V173" s="42">
        <v>3.5</v>
      </c>
    </row>
    <row r="174" spans="18:22" x14ac:dyDescent="0.25">
      <c r="R174" s="41" t="s">
        <v>127</v>
      </c>
      <c r="S174" s="40">
        <v>45730</v>
      </c>
      <c r="T174" s="42" t="s">
        <v>229</v>
      </c>
      <c r="U174" s="102" t="s">
        <v>562</v>
      </c>
      <c r="V174" s="42">
        <v>3.5</v>
      </c>
    </row>
    <row r="175" spans="18:22" x14ac:dyDescent="0.25">
      <c r="R175" s="41" t="s">
        <v>127</v>
      </c>
      <c r="S175" s="40">
        <v>45730</v>
      </c>
      <c r="T175" s="42" t="s">
        <v>229</v>
      </c>
      <c r="U175" s="102" t="s">
        <v>654</v>
      </c>
      <c r="V175" s="42">
        <v>3.5</v>
      </c>
    </row>
    <row r="176" spans="18:22" x14ac:dyDescent="0.25">
      <c r="R176" s="41" t="s">
        <v>127</v>
      </c>
      <c r="S176" s="40">
        <v>45730</v>
      </c>
      <c r="T176" s="42" t="s">
        <v>229</v>
      </c>
      <c r="U176" s="102" t="s">
        <v>745</v>
      </c>
      <c r="V176" s="42">
        <v>7</v>
      </c>
    </row>
    <row r="177" spans="18:22" x14ac:dyDescent="0.25">
      <c r="R177" s="41" t="s">
        <v>127</v>
      </c>
      <c r="S177" s="40">
        <v>45730</v>
      </c>
      <c r="T177" s="42" t="s">
        <v>229</v>
      </c>
      <c r="U177" s="102" t="s">
        <v>2181</v>
      </c>
      <c r="V177" s="42">
        <v>3.5</v>
      </c>
    </row>
    <row r="178" spans="18:22" x14ac:dyDescent="0.25">
      <c r="R178" s="41" t="s">
        <v>127</v>
      </c>
      <c r="S178" s="40">
        <v>45726</v>
      </c>
      <c r="T178" s="42" t="s">
        <v>221</v>
      </c>
      <c r="U178" s="102" t="s">
        <v>616</v>
      </c>
      <c r="V178" s="42">
        <v>3.5</v>
      </c>
    </row>
    <row r="179" spans="18:22" x14ac:dyDescent="0.25">
      <c r="R179" s="41" t="s">
        <v>127</v>
      </c>
      <c r="S179" s="40">
        <v>45726</v>
      </c>
      <c r="T179" s="42" t="s">
        <v>221</v>
      </c>
      <c r="U179" s="102" t="s">
        <v>1659</v>
      </c>
      <c r="V179" s="42">
        <v>3.5</v>
      </c>
    </row>
    <row r="180" spans="18:22" x14ac:dyDescent="0.25">
      <c r="R180" s="41" t="s">
        <v>127</v>
      </c>
      <c r="S180" s="40">
        <v>45726</v>
      </c>
      <c r="T180" s="42" t="s">
        <v>221</v>
      </c>
      <c r="U180" s="102" t="s">
        <v>4344</v>
      </c>
      <c r="V180" s="42">
        <v>3.5</v>
      </c>
    </row>
    <row r="181" spans="18:22" x14ac:dyDescent="0.25">
      <c r="R181" s="41" t="s">
        <v>127</v>
      </c>
      <c r="S181" s="40">
        <v>45726</v>
      </c>
      <c r="T181" s="42" t="s">
        <v>221</v>
      </c>
      <c r="U181" s="102" t="s">
        <v>1479</v>
      </c>
      <c r="V181" s="42">
        <v>3.5</v>
      </c>
    </row>
    <row r="182" spans="18:22" x14ac:dyDescent="0.25">
      <c r="R182" s="41" t="s">
        <v>127</v>
      </c>
      <c r="S182" s="40">
        <v>45726</v>
      </c>
      <c r="T182" s="42" t="s">
        <v>221</v>
      </c>
      <c r="U182" s="102" t="s">
        <v>541</v>
      </c>
      <c r="V182" s="42">
        <v>3.5</v>
      </c>
    </row>
    <row r="183" spans="18:22" x14ac:dyDescent="0.25">
      <c r="R183" s="41" t="s">
        <v>127</v>
      </c>
      <c r="S183" s="40">
        <v>45726</v>
      </c>
      <c r="T183" s="42" t="s">
        <v>221</v>
      </c>
      <c r="U183" s="102" t="s">
        <v>821</v>
      </c>
      <c r="V183" s="42">
        <v>3.5</v>
      </c>
    </row>
    <row r="184" spans="18:22" x14ac:dyDescent="0.25">
      <c r="R184" s="41" t="s">
        <v>127</v>
      </c>
      <c r="S184" s="40">
        <v>45726</v>
      </c>
      <c r="T184" s="42" t="s">
        <v>221</v>
      </c>
      <c r="U184" s="102" t="s">
        <v>760</v>
      </c>
      <c r="V184" s="42">
        <v>3.5</v>
      </c>
    </row>
    <row r="185" spans="18:22" x14ac:dyDescent="0.25">
      <c r="R185" s="41" t="s">
        <v>127</v>
      </c>
      <c r="S185" s="40">
        <v>45726</v>
      </c>
      <c r="T185" s="42" t="s">
        <v>221</v>
      </c>
      <c r="U185" s="102" t="s">
        <v>674</v>
      </c>
      <c r="V185" s="42">
        <v>3.5</v>
      </c>
    </row>
    <row r="186" spans="18:22" x14ac:dyDescent="0.25">
      <c r="R186" s="41" t="s">
        <v>127</v>
      </c>
      <c r="S186" s="40">
        <v>45726</v>
      </c>
      <c r="T186" s="42" t="s">
        <v>221</v>
      </c>
      <c r="U186" s="102" t="s">
        <v>1461</v>
      </c>
      <c r="V186" s="42">
        <v>3.5</v>
      </c>
    </row>
    <row r="187" spans="18:22" x14ac:dyDescent="0.25">
      <c r="R187" s="41" t="s">
        <v>127</v>
      </c>
      <c r="S187" s="40">
        <v>45726</v>
      </c>
      <c r="T187" s="42" t="s">
        <v>221</v>
      </c>
      <c r="U187" s="102" t="s">
        <v>763</v>
      </c>
      <c r="V187" s="42">
        <v>3.5</v>
      </c>
    </row>
    <row r="188" spans="18:22" x14ac:dyDescent="0.25">
      <c r="R188" s="41" t="s">
        <v>127</v>
      </c>
      <c r="S188" s="40">
        <v>45726</v>
      </c>
      <c r="T188" s="42" t="s">
        <v>221</v>
      </c>
      <c r="U188" s="102" t="s">
        <v>582</v>
      </c>
      <c r="V188" s="42">
        <v>3.5</v>
      </c>
    </row>
    <row r="189" spans="18:22" x14ac:dyDescent="0.25">
      <c r="R189" s="41" t="s">
        <v>127</v>
      </c>
      <c r="S189" s="40">
        <v>45727</v>
      </c>
      <c r="T189" s="42" t="s">
        <v>221</v>
      </c>
      <c r="U189" s="102" t="s">
        <v>3079</v>
      </c>
      <c r="V189" s="42">
        <v>3.5</v>
      </c>
    </row>
    <row r="190" spans="18:22" x14ac:dyDescent="0.25">
      <c r="R190" s="41" t="s">
        <v>127</v>
      </c>
      <c r="S190" s="40">
        <v>45727</v>
      </c>
      <c r="T190" s="42" t="s">
        <v>221</v>
      </c>
      <c r="U190" s="102" t="s">
        <v>4374</v>
      </c>
      <c r="V190" s="42">
        <v>3.5</v>
      </c>
    </row>
    <row r="191" spans="18:22" x14ac:dyDescent="0.25">
      <c r="R191" s="41" t="s">
        <v>127</v>
      </c>
      <c r="S191" s="40">
        <v>45727</v>
      </c>
      <c r="T191" s="42" t="s">
        <v>221</v>
      </c>
      <c r="U191" s="102" t="s">
        <v>643</v>
      </c>
      <c r="V191" s="42">
        <v>3.5</v>
      </c>
    </row>
    <row r="192" spans="18:22" x14ac:dyDescent="0.25">
      <c r="R192" s="41" t="s">
        <v>127</v>
      </c>
      <c r="S192" s="40">
        <v>45727</v>
      </c>
      <c r="T192" s="42" t="s">
        <v>221</v>
      </c>
      <c r="U192" s="102" t="s">
        <v>4382</v>
      </c>
      <c r="V192" s="42">
        <v>3.5</v>
      </c>
    </row>
    <row r="193" spans="18:22" x14ac:dyDescent="0.25">
      <c r="R193" s="41" t="s">
        <v>127</v>
      </c>
      <c r="S193" s="40">
        <v>45727</v>
      </c>
      <c r="T193" s="42" t="s">
        <v>221</v>
      </c>
      <c r="U193" s="102" t="s">
        <v>4386</v>
      </c>
      <c r="V193" s="42">
        <v>3.5</v>
      </c>
    </row>
    <row r="194" spans="18:22" x14ac:dyDescent="0.25">
      <c r="R194" s="41" t="s">
        <v>127</v>
      </c>
      <c r="S194" s="40">
        <v>45727</v>
      </c>
      <c r="T194" s="42" t="s">
        <v>221</v>
      </c>
      <c r="U194" s="102" t="s">
        <v>3885</v>
      </c>
      <c r="V194" s="42">
        <v>3.5</v>
      </c>
    </row>
    <row r="195" spans="18:22" x14ac:dyDescent="0.25">
      <c r="R195" s="41" t="s">
        <v>127</v>
      </c>
      <c r="S195" s="40">
        <v>45727</v>
      </c>
      <c r="T195" s="42" t="s">
        <v>221</v>
      </c>
      <c r="U195" s="102" t="s">
        <v>4367</v>
      </c>
      <c r="V195" s="42">
        <v>3.5</v>
      </c>
    </row>
    <row r="196" spans="18:22" x14ac:dyDescent="0.25">
      <c r="R196" s="41" t="s">
        <v>127</v>
      </c>
      <c r="S196" s="40">
        <v>45727</v>
      </c>
      <c r="T196" s="42" t="s">
        <v>221</v>
      </c>
      <c r="U196" s="102" t="s">
        <v>4378</v>
      </c>
      <c r="V196" s="42">
        <v>3.5</v>
      </c>
    </row>
    <row r="197" spans="18:22" x14ac:dyDescent="0.25">
      <c r="R197" s="41" t="s">
        <v>127</v>
      </c>
      <c r="S197" s="40">
        <v>45728</v>
      </c>
      <c r="T197" s="42" t="s">
        <v>221</v>
      </c>
      <c r="U197" s="102" t="s">
        <v>810</v>
      </c>
      <c r="V197" s="42">
        <v>3.5</v>
      </c>
    </row>
    <row r="198" spans="18:22" x14ac:dyDescent="0.25">
      <c r="R198" s="41" t="s">
        <v>127</v>
      </c>
      <c r="S198" s="40">
        <v>45728</v>
      </c>
      <c r="T198" s="42" t="s">
        <v>221</v>
      </c>
      <c r="U198" s="102" t="s">
        <v>253</v>
      </c>
      <c r="V198" s="42">
        <v>3.5</v>
      </c>
    </row>
    <row r="199" spans="18:22" x14ac:dyDescent="0.25">
      <c r="R199" s="41" t="s">
        <v>127</v>
      </c>
      <c r="S199" s="40">
        <v>45728</v>
      </c>
      <c r="T199" s="42" t="s">
        <v>221</v>
      </c>
      <c r="U199" s="102" t="s">
        <v>840</v>
      </c>
      <c r="V199" s="42">
        <v>3.5</v>
      </c>
    </row>
    <row r="200" spans="18:22" x14ac:dyDescent="0.25">
      <c r="R200" s="41" t="s">
        <v>127</v>
      </c>
      <c r="S200" s="40">
        <v>45728</v>
      </c>
      <c r="T200" s="42" t="s">
        <v>221</v>
      </c>
      <c r="U200" s="102" t="s">
        <v>535</v>
      </c>
      <c r="V200" s="42">
        <v>3.5</v>
      </c>
    </row>
    <row r="201" spans="18:22" x14ac:dyDescent="0.25">
      <c r="R201" s="41" t="s">
        <v>127</v>
      </c>
      <c r="S201" s="40">
        <v>45728</v>
      </c>
      <c r="T201" s="42" t="s">
        <v>221</v>
      </c>
      <c r="U201" s="102" t="s">
        <v>716</v>
      </c>
      <c r="V201" s="42">
        <v>3.5</v>
      </c>
    </row>
    <row r="202" spans="18:22" x14ac:dyDescent="0.25">
      <c r="R202" s="41" t="s">
        <v>127</v>
      </c>
      <c r="S202" s="40">
        <v>45728</v>
      </c>
      <c r="T202" s="42" t="s">
        <v>221</v>
      </c>
      <c r="U202" s="102" t="s">
        <v>4393</v>
      </c>
      <c r="V202" s="42">
        <v>3.5</v>
      </c>
    </row>
    <row r="203" spans="18:22" x14ac:dyDescent="0.25">
      <c r="R203" s="41" t="s">
        <v>127</v>
      </c>
      <c r="S203" s="40">
        <v>45728</v>
      </c>
      <c r="T203" s="42" t="s">
        <v>221</v>
      </c>
      <c r="U203" s="102" t="s">
        <v>486</v>
      </c>
      <c r="V203" s="42">
        <v>3.5</v>
      </c>
    </row>
    <row r="204" spans="18:22" x14ac:dyDescent="0.25">
      <c r="R204" s="41" t="s">
        <v>127</v>
      </c>
      <c r="S204" s="40">
        <v>45728</v>
      </c>
      <c r="T204" s="42" t="s">
        <v>221</v>
      </c>
      <c r="U204" s="102" t="s">
        <v>4397</v>
      </c>
      <c r="V204" s="42">
        <v>3.5</v>
      </c>
    </row>
    <row r="205" spans="18:22" x14ac:dyDescent="0.25">
      <c r="R205" s="41" t="s">
        <v>127</v>
      </c>
      <c r="S205" s="40">
        <v>45728</v>
      </c>
      <c r="T205" s="42" t="s">
        <v>221</v>
      </c>
      <c r="U205" s="102" t="s">
        <v>526</v>
      </c>
      <c r="V205" s="42">
        <v>3.5</v>
      </c>
    </row>
    <row r="206" spans="18:22" x14ac:dyDescent="0.25">
      <c r="R206" s="41" t="s">
        <v>127</v>
      </c>
      <c r="S206" s="40">
        <v>45728</v>
      </c>
      <c r="T206" s="42" t="s">
        <v>221</v>
      </c>
      <c r="U206" s="102" t="s">
        <v>530</v>
      </c>
      <c r="V206" s="42">
        <v>3.5</v>
      </c>
    </row>
    <row r="207" spans="18:22" x14ac:dyDescent="0.25">
      <c r="R207" s="41" t="s">
        <v>127</v>
      </c>
      <c r="S207" s="40">
        <v>45729</v>
      </c>
      <c r="T207" s="42" t="s">
        <v>221</v>
      </c>
      <c r="U207" s="102" t="s">
        <v>4421</v>
      </c>
      <c r="V207" s="42">
        <v>3.5</v>
      </c>
    </row>
    <row r="208" spans="18:22" x14ac:dyDescent="0.25">
      <c r="R208" s="41" t="s">
        <v>127</v>
      </c>
      <c r="S208" s="40">
        <v>45729</v>
      </c>
      <c r="T208" s="42" t="s">
        <v>221</v>
      </c>
      <c r="U208" s="102" t="s">
        <v>684</v>
      </c>
      <c r="V208" s="42">
        <v>3.5</v>
      </c>
    </row>
    <row r="209" spans="18:22" x14ac:dyDescent="0.25">
      <c r="R209" s="41" t="s">
        <v>127</v>
      </c>
      <c r="S209" s="40">
        <v>45729</v>
      </c>
      <c r="T209" s="42" t="s">
        <v>221</v>
      </c>
      <c r="U209" s="102" t="s">
        <v>882</v>
      </c>
      <c r="V209" s="42">
        <v>3.5</v>
      </c>
    </row>
    <row r="210" spans="18:22" x14ac:dyDescent="0.25">
      <c r="R210" s="41" t="s">
        <v>127</v>
      </c>
      <c r="S210" s="40">
        <v>45729</v>
      </c>
      <c r="T210" s="42" t="s">
        <v>221</v>
      </c>
      <c r="U210" s="102" t="s">
        <v>693</v>
      </c>
      <c r="V210" s="42">
        <v>3.5</v>
      </c>
    </row>
    <row r="211" spans="18:22" x14ac:dyDescent="0.25">
      <c r="R211" s="41" t="s">
        <v>127</v>
      </c>
      <c r="S211" s="40">
        <v>45729</v>
      </c>
      <c r="T211" s="42" t="s">
        <v>221</v>
      </c>
      <c r="U211" s="102" t="s">
        <v>3697</v>
      </c>
      <c r="V211" s="42">
        <v>3.5</v>
      </c>
    </row>
    <row r="212" spans="18:22" x14ac:dyDescent="0.25">
      <c r="R212" s="41" t="s">
        <v>127</v>
      </c>
      <c r="S212" s="40">
        <v>45729</v>
      </c>
      <c r="T212" s="42" t="s">
        <v>221</v>
      </c>
      <c r="U212" s="102" t="s">
        <v>793</v>
      </c>
      <c r="V212" s="42">
        <v>3.5</v>
      </c>
    </row>
    <row r="213" spans="18:22" x14ac:dyDescent="0.25">
      <c r="R213" s="41" t="s">
        <v>127</v>
      </c>
      <c r="S213" s="40">
        <v>45729</v>
      </c>
      <c r="T213" s="42" t="s">
        <v>221</v>
      </c>
      <c r="U213" s="102" t="s">
        <v>4433</v>
      </c>
      <c r="V213" s="42">
        <v>3.5</v>
      </c>
    </row>
    <row r="214" spans="18:22" x14ac:dyDescent="0.25">
      <c r="R214" s="41" t="s">
        <v>127</v>
      </c>
      <c r="S214" s="40">
        <v>45730</v>
      </c>
      <c r="T214" s="42" t="s">
        <v>221</v>
      </c>
      <c r="U214" s="102" t="s">
        <v>728</v>
      </c>
      <c r="V214" s="42">
        <v>3.5</v>
      </c>
    </row>
    <row r="215" spans="18:22" x14ac:dyDescent="0.25">
      <c r="R215" s="41" t="s">
        <v>127</v>
      </c>
      <c r="S215" s="40">
        <v>45730</v>
      </c>
      <c r="T215" s="42" t="s">
        <v>221</v>
      </c>
      <c r="U215" s="102" t="s">
        <v>663</v>
      </c>
      <c r="V215" s="42">
        <v>3.5</v>
      </c>
    </row>
    <row r="216" spans="18:22" x14ac:dyDescent="0.25">
      <c r="R216" s="41" t="s">
        <v>127</v>
      </c>
      <c r="S216" s="40">
        <v>45730</v>
      </c>
      <c r="T216" s="42" t="s">
        <v>221</v>
      </c>
      <c r="U216" s="102" t="s">
        <v>4446</v>
      </c>
      <c r="V216" s="42">
        <v>3.5</v>
      </c>
    </row>
    <row r="217" spans="18:22" x14ac:dyDescent="0.25">
      <c r="R217" s="41" t="s">
        <v>127</v>
      </c>
      <c r="S217" s="40">
        <v>45730</v>
      </c>
      <c r="T217" s="42" t="s">
        <v>221</v>
      </c>
      <c r="U217" s="102" t="s">
        <v>506</v>
      </c>
      <c r="V217" s="42">
        <v>3.5</v>
      </c>
    </row>
    <row r="218" spans="18:22" x14ac:dyDescent="0.25">
      <c r="R218" s="41" t="s">
        <v>127</v>
      </c>
      <c r="S218" s="40">
        <v>45730</v>
      </c>
      <c r="T218" s="42" t="s">
        <v>221</v>
      </c>
      <c r="U218" s="102" t="s">
        <v>3480</v>
      </c>
      <c r="V218" s="42">
        <v>3.5</v>
      </c>
    </row>
    <row r="219" spans="18:22" x14ac:dyDescent="0.25">
      <c r="R219" s="41" t="s">
        <v>127</v>
      </c>
      <c r="S219" s="40">
        <v>45730</v>
      </c>
      <c r="T219" s="42" t="s">
        <v>221</v>
      </c>
      <c r="U219" s="102" t="s">
        <v>4453</v>
      </c>
      <c r="V219" s="42">
        <v>3.5</v>
      </c>
    </row>
    <row r="220" spans="18:22" x14ac:dyDescent="0.25">
      <c r="R220" s="41" t="s">
        <v>127</v>
      </c>
      <c r="S220" s="40">
        <v>45730</v>
      </c>
      <c r="T220" s="42" t="s">
        <v>221</v>
      </c>
      <c r="U220" s="102" t="s">
        <v>4459</v>
      </c>
      <c r="V220" s="42">
        <v>3.5</v>
      </c>
    </row>
    <row r="221" spans="18:22" x14ac:dyDescent="0.25">
      <c r="R221" s="41" t="s">
        <v>127</v>
      </c>
      <c r="S221" s="40">
        <v>45730</v>
      </c>
      <c r="T221" s="42" t="s">
        <v>221</v>
      </c>
      <c r="U221" s="102" t="s">
        <v>1643</v>
      </c>
      <c r="V221" s="42">
        <v>3.5</v>
      </c>
    </row>
    <row r="222" spans="18:22" x14ac:dyDescent="0.25">
      <c r="R222" s="41" t="s">
        <v>127</v>
      </c>
      <c r="S222" s="40">
        <v>45730</v>
      </c>
      <c r="T222" s="42" t="s">
        <v>221</v>
      </c>
      <c r="U222" s="102" t="s">
        <v>849</v>
      </c>
      <c r="V222" s="42">
        <v>3.5</v>
      </c>
    </row>
    <row r="223" spans="18:22" x14ac:dyDescent="0.25">
      <c r="R223" s="41" t="s">
        <v>127</v>
      </c>
      <c r="S223" s="40">
        <v>45726</v>
      </c>
      <c r="T223" s="42" t="s">
        <v>286</v>
      </c>
      <c r="U223" s="102" t="s">
        <v>677</v>
      </c>
      <c r="V223" s="42">
        <v>3.5</v>
      </c>
    </row>
    <row r="224" spans="18:22" x14ac:dyDescent="0.25">
      <c r="R224" s="41" t="s">
        <v>127</v>
      </c>
      <c r="S224" s="40">
        <v>45726</v>
      </c>
      <c r="T224" s="42" t="s">
        <v>286</v>
      </c>
      <c r="U224" s="102" t="s">
        <v>373</v>
      </c>
      <c r="V224" s="42">
        <v>0</v>
      </c>
    </row>
    <row r="225" spans="18:22" x14ac:dyDescent="0.25">
      <c r="R225" s="41" t="s">
        <v>127</v>
      </c>
      <c r="S225" s="40">
        <v>45726</v>
      </c>
      <c r="T225" s="42" t="s">
        <v>286</v>
      </c>
      <c r="U225" s="102" t="s">
        <v>834</v>
      </c>
      <c r="V225" s="42">
        <v>3.5</v>
      </c>
    </row>
    <row r="226" spans="18:22" x14ac:dyDescent="0.25">
      <c r="R226" s="41" t="s">
        <v>127</v>
      </c>
      <c r="S226" s="40">
        <v>45726</v>
      </c>
      <c r="T226" s="42" t="s">
        <v>286</v>
      </c>
      <c r="U226" s="102" t="s">
        <v>4459</v>
      </c>
      <c r="V226" s="42">
        <v>3.5</v>
      </c>
    </row>
    <row r="227" spans="18:22" x14ac:dyDescent="0.25">
      <c r="R227" s="41" t="s">
        <v>127</v>
      </c>
      <c r="S227" s="40">
        <v>45726</v>
      </c>
      <c r="T227" s="42" t="s">
        <v>286</v>
      </c>
      <c r="U227" s="102" t="s">
        <v>629</v>
      </c>
      <c r="V227" s="42">
        <v>3.5</v>
      </c>
    </row>
    <row r="228" spans="18:22" x14ac:dyDescent="0.25">
      <c r="R228" s="41" t="s">
        <v>127</v>
      </c>
      <c r="S228" s="40">
        <v>45727</v>
      </c>
      <c r="T228" s="42" t="s">
        <v>286</v>
      </c>
      <c r="U228" s="102" t="s">
        <v>6159</v>
      </c>
      <c r="V228" s="42">
        <v>3.5</v>
      </c>
    </row>
    <row r="229" spans="18:22" x14ac:dyDescent="0.25">
      <c r="R229" s="41" t="s">
        <v>127</v>
      </c>
      <c r="S229" s="40">
        <v>45727</v>
      </c>
      <c r="T229" s="42" t="s">
        <v>286</v>
      </c>
      <c r="U229" s="102" t="s">
        <v>404</v>
      </c>
      <c r="V229" s="42">
        <v>3.5</v>
      </c>
    </row>
    <row r="230" spans="18:22" x14ac:dyDescent="0.25">
      <c r="R230" s="41" t="s">
        <v>127</v>
      </c>
      <c r="S230" s="40">
        <v>45727</v>
      </c>
      <c r="T230" s="42" t="s">
        <v>286</v>
      </c>
      <c r="U230" s="102" t="s">
        <v>6148</v>
      </c>
      <c r="V230" s="42">
        <v>3.5</v>
      </c>
    </row>
    <row r="231" spans="18:22" x14ac:dyDescent="0.25">
      <c r="R231" s="41" t="s">
        <v>127</v>
      </c>
      <c r="S231" s="40">
        <v>45727</v>
      </c>
      <c r="T231" s="42" t="s">
        <v>286</v>
      </c>
      <c r="U231" s="102" t="s">
        <v>6155</v>
      </c>
      <c r="V231" s="42">
        <v>3.5</v>
      </c>
    </row>
    <row r="232" spans="18:22" x14ac:dyDescent="0.25">
      <c r="R232" s="41" t="s">
        <v>127</v>
      </c>
      <c r="S232" s="40">
        <v>45727</v>
      </c>
      <c r="T232" s="42" t="s">
        <v>286</v>
      </c>
      <c r="U232" s="102" t="s">
        <v>778</v>
      </c>
      <c r="V232" s="42">
        <v>3.5</v>
      </c>
    </row>
    <row r="233" spans="18:22" x14ac:dyDescent="0.25">
      <c r="R233" s="41" t="s">
        <v>127</v>
      </c>
      <c r="S233" s="40">
        <v>45727</v>
      </c>
      <c r="T233" s="42" t="s">
        <v>286</v>
      </c>
      <c r="U233" s="102" t="s">
        <v>275</v>
      </c>
      <c r="V233" s="42">
        <v>3.5</v>
      </c>
    </row>
    <row r="234" spans="18:22" x14ac:dyDescent="0.25">
      <c r="R234" s="41" t="s">
        <v>127</v>
      </c>
      <c r="S234" s="40">
        <v>45727</v>
      </c>
      <c r="T234" s="42" t="s">
        <v>286</v>
      </c>
      <c r="U234" s="102" t="s">
        <v>743</v>
      </c>
      <c r="V234" s="42">
        <v>3.5</v>
      </c>
    </row>
    <row r="235" spans="18:22" x14ac:dyDescent="0.25">
      <c r="R235" s="41" t="s">
        <v>127</v>
      </c>
      <c r="S235" s="40">
        <v>45728</v>
      </c>
      <c r="T235" s="42" t="s">
        <v>286</v>
      </c>
      <c r="U235" s="102" t="s">
        <v>558</v>
      </c>
      <c r="V235" s="42">
        <v>3.5</v>
      </c>
    </row>
    <row r="236" spans="18:22" x14ac:dyDescent="0.25">
      <c r="R236" s="41" t="s">
        <v>127</v>
      </c>
      <c r="S236" s="40">
        <v>45728</v>
      </c>
      <c r="T236" s="42" t="s">
        <v>286</v>
      </c>
      <c r="U236" s="102" t="s">
        <v>517</v>
      </c>
      <c r="V236" s="42">
        <v>3.5</v>
      </c>
    </row>
    <row r="237" spans="18:22" x14ac:dyDescent="0.25">
      <c r="R237" s="41" t="s">
        <v>127</v>
      </c>
      <c r="S237" s="40">
        <v>45728</v>
      </c>
      <c r="T237" s="42" t="s">
        <v>286</v>
      </c>
      <c r="U237" s="102" t="s">
        <v>1611</v>
      </c>
      <c r="V237" s="42">
        <v>3.5</v>
      </c>
    </row>
    <row r="238" spans="18:22" x14ac:dyDescent="0.25">
      <c r="R238" s="41" t="s">
        <v>127</v>
      </c>
      <c r="S238" s="40">
        <v>45728</v>
      </c>
      <c r="T238" s="42" t="s">
        <v>286</v>
      </c>
      <c r="U238" s="102" t="s">
        <v>529</v>
      </c>
      <c r="V238" s="42">
        <v>3.5</v>
      </c>
    </row>
    <row r="239" spans="18:22" x14ac:dyDescent="0.25">
      <c r="R239" s="41" t="s">
        <v>127</v>
      </c>
      <c r="S239" s="40">
        <v>45728</v>
      </c>
      <c r="T239" s="42" t="s">
        <v>286</v>
      </c>
      <c r="U239" s="102" t="s">
        <v>1446</v>
      </c>
      <c r="V239" s="42">
        <v>3.5</v>
      </c>
    </row>
    <row r="240" spans="18:22" x14ac:dyDescent="0.25">
      <c r="R240" s="41" t="s">
        <v>127</v>
      </c>
      <c r="S240" s="40">
        <v>45728</v>
      </c>
      <c r="T240" s="42" t="s">
        <v>286</v>
      </c>
      <c r="U240" s="102" t="s">
        <v>4459</v>
      </c>
      <c r="V240" s="42">
        <v>3.5</v>
      </c>
    </row>
    <row r="241" spans="18:22" x14ac:dyDescent="0.25">
      <c r="R241" s="41" t="s">
        <v>127</v>
      </c>
      <c r="S241" s="40">
        <v>45728</v>
      </c>
      <c r="T241" s="42" t="s">
        <v>286</v>
      </c>
      <c r="U241" s="102" t="s">
        <v>516</v>
      </c>
      <c r="V241" s="42">
        <v>3.5</v>
      </c>
    </row>
    <row r="242" spans="18:22" x14ac:dyDescent="0.25">
      <c r="R242" s="41" t="s">
        <v>127</v>
      </c>
      <c r="S242" s="40">
        <v>45728</v>
      </c>
      <c r="T242" s="42" t="s">
        <v>286</v>
      </c>
      <c r="U242" s="102" t="s">
        <v>605</v>
      </c>
      <c r="V242" s="42">
        <v>3.5</v>
      </c>
    </row>
    <row r="243" spans="18:22" x14ac:dyDescent="0.25">
      <c r="R243" s="41" t="s">
        <v>127</v>
      </c>
      <c r="S243" s="40">
        <v>45729</v>
      </c>
      <c r="T243" s="42" t="s">
        <v>286</v>
      </c>
      <c r="U243" s="102" t="s">
        <v>823</v>
      </c>
      <c r="V243" s="42">
        <v>3.5</v>
      </c>
    </row>
    <row r="244" spans="18:22" x14ac:dyDescent="0.25">
      <c r="R244" s="41" t="s">
        <v>127</v>
      </c>
      <c r="S244" s="40">
        <v>45729</v>
      </c>
      <c r="T244" s="42" t="s">
        <v>286</v>
      </c>
      <c r="U244" s="102" t="s">
        <v>346</v>
      </c>
      <c r="V244" s="42">
        <v>3.5</v>
      </c>
    </row>
    <row r="245" spans="18:22" x14ac:dyDescent="0.25">
      <c r="R245" s="41" t="s">
        <v>127</v>
      </c>
      <c r="S245" s="40">
        <v>45729</v>
      </c>
      <c r="T245" s="42" t="s">
        <v>286</v>
      </c>
      <c r="U245" s="102" t="s">
        <v>6201</v>
      </c>
      <c r="V245" s="42">
        <v>3.5</v>
      </c>
    </row>
    <row r="246" spans="18:22" x14ac:dyDescent="0.25">
      <c r="R246" s="41" t="s">
        <v>127</v>
      </c>
      <c r="S246" s="40">
        <v>45729</v>
      </c>
      <c r="T246" s="42" t="s">
        <v>286</v>
      </c>
      <c r="U246" s="102" t="s">
        <v>494</v>
      </c>
      <c r="V246" s="42">
        <v>3.5</v>
      </c>
    </row>
    <row r="247" spans="18:22" x14ac:dyDescent="0.25">
      <c r="R247" s="41" t="s">
        <v>127</v>
      </c>
      <c r="S247" s="40">
        <v>45729</v>
      </c>
      <c r="T247" s="42" t="s">
        <v>286</v>
      </c>
      <c r="U247" s="102" t="s">
        <v>5664</v>
      </c>
      <c r="V247" s="42">
        <v>3.5</v>
      </c>
    </row>
    <row r="248" spans="18:22" x14ac:dyDescent="0.25">
      <c r="R248" s="41" t="s">
        <v>127</v>
      </c>
      <c r="S248" s="40">
        <v>45730</v>
      </c>
      <c r="T248" s="42" t="s">
        <v>286</v>
      </c>
      <c r="U248" s="102" t="s">
        <v>1611</v>
      </c>
      <c r="V248" s="42">
        <v>3.5</v>
      </c>
    </row>
    <row r="249" spans="18:22" x14ac:dyDescent="0.25">
      <c r="R249" s="41" t="s">
        <v>127</v>
      </c>
      <c r="S249" s="40">
        <v>45730</v>
      </c>
      <c r="T249" s="42" t="s">
        <v>286</v>
      </c>
      <c r="U249" s="102" t="s">
        <v>541</v>
      </c>
      <c r="V249" s="42">
        <v>3.5</v>
      </c>
    </row>
    <row r="250" spans="18:22" x14ac:dyDescent="0.25">
      <c r="R250" s="41" t="s">
        <v>127</v>
      </c>
      <c r="S250" s="40">
        <v>45730</v>
      </c>
      <c r="T250" s="42" t="s">
        <v>286</v>
      </c>
      <c r="U250" s="102" t="s">
        <v>1641</v>
      </c>
      <c r="V250" s="42">
        <v>3.5</v>
      </c>
    </row>
    <row r="251" spans="18:22" x14ac:dyDescent="0.25">
      <c r="R251" s="41" t="s">
        <v>127</v>
      </c>
      <c r="S251" s="40">
        <v>45730</v>
      </c>
      <c r="T251" s="42" t="s">
        <v>286</v>
      </c>
      <c r="U251" s="102" t="s">
        <v>5507</v>
      </c>
      <c r="V251" s="42">
        <v>3.5</v>
      </c>
    </row>
    <row r="252" spans="18:22" x14ac:dyDescent="0.25">
      <c r="R252" s="41" t="s">
        <v>127</v>
      </c>
      <c r="S252" s="40">
        <v>45730</v>
      </c>
      <c r="T252" s="42" t="s">
        <v>286</v>
      </c>
      <c r="U252" s="102" t="s">
        <v>207</v>
      </c>
      <c r="V252" s="42">
        <v>3.5</v>
      </c>
    </row>
    <row r="253" spans="18:22" x14ac:dyDescent="0.25">
      <c r="R253" s="41" t="s">
        <v>127</v>
      </c>
      <c r="S253" s="40">
        <v>45730</v>
      </c>
      <c r="T253" s="42" t="s">
        <v>286</v>
      </c>
      <c r="U253" s="102" t="s">
        <v>532</v>
      </c>
      <c r="V253" s="42">
        <v>3.5</v>
      </c>
    </row>
    <row r="254" spans="18:22" x14ac:dyDescent="0.25">
      <c r="R254" s="41" t="s">
        <v>127</v>
      </c>
      <c r="S254" s="40">
        <v>45730</v>
      </c>
      <c r="T254" s="42" t="s">
        <v>286</v>
      </c>
      <c r="U254" s="102" t="s">
        <v>721</v>
      </c>
      <c r="V254" s="42">
        <v>3.5</v>
      </c>
    </row>
    <row r="255" spans="18:22" x14ac:dyDescent="0.25">
      <c r="R255" s="41" t="s">
        <v>127</v>
      </c>
      <c r="S255" s="40">
        <v>45730</v>
      </c>
      <c r="T255" s="42" t="s">
        <v>286</v>
      </c>
      <c r="U255" s="102" t="s">
        <v>755</v>
      </c>
      <c r="V255" s="42">
        <v>3.5</v>
      </c>
    </row>
    <row r="256" spans="18:22" x14ac:dyDescent="0.25">
      <c r="R256" s="41" t="s">
        <v>127</v>
      </c>
      <c r="S256" s="40">
        <v>45730</v>
      </c>
      <c r="T256" s="42" t="s">
        <v>286</v>
      </c>
      <c r="U256" s="102" t="s">
        <v>711</v>
      </c>
      <c r="V256" s="42">
        <v>3.5</v>
      </c>
    </row>
    <row r="257" spans="18:22" x14ac:dyDescent="0.25">
      <c r="R257" s="41" t="s">
        <v>127</v>
      </c>
      <c r="S257" s="40">
        <v>45730</v>
      </c>
      <c r="T257" s="42" t="s">
        <v>286</v>
      </c>
      <c r="U257" s="102" t="s">
        <v>6215</v>
      </c>
      <c r="V257" s="42">
        <v>3.5</v>
      </c>
    </row>
    <row r="258" spans="18:22" x14ac:dyDescent="0.25">
      <c r="R258" s="41" t="s">
        <v>128</v>
      </c>
      <c r="S258" s="40">
        <v>45735</v>
      </c>
      <c r="T258" s="42" t="s">
        <v>230</v>
      </c>
      <c r="U258" s="102" t="s">
        <v>354</v>
      </c>
      <c r="V258" s="42">
        <v>3.5</v>
      </c>
    </row>
    <row r="259" spans="18:22" x14ac:dyDescent="0.25">
      <c r="R259" s="41" t="s">
        <v>128</v>
      </c>
      <c r="S259" s="40">
        <v>45735</v>
      </c>
      <c r="T259" s="42" t="s">
        <v>230</v>
      </c>
      <c r="U259" s="102" t="s">
        <v>534</v>
      </c>
      <c r="V259" s="42">
        <v>3.5</v>
      </c>
    </row>
    <row r="260" spans="18:22" x14ac:dyDescent="0.25">
      <c r="R260" s="41" t="s">
        <v>128</v>
      </c>
      <c r="S260" s="40">
        <v>45735</v>
      </c>
      <c r="T260" s="42" t="s">
        <v>230</v>
      </c>
      <c r="U260" s="102" t="s">
        <v>8175</v>
      </c>
      <c r="V260" s="42">
        <v>3.5</v>
      </c>
    </row>
    <row r="261" spans="18:22" x14ac:dyDescent="0.25">
      <c r="R261" s="41" t="s">
        <v>128</v>
      </c>
      <c r="S261" s="40">
        <v>45735</v>
      </c>
      <c r="T261" s="42" t="s">
        <v>230</v>
      </c>
      <c r="U261" s="102" t="s">
        <v>8178</v>
      </c>
      <c r="V261" s="42">
        <v>3.5</v>
      </c>
    </row>
    <row r="262" spans="18:22" x14ac:dyDescent="0.25">
      <c r="R262" s="41" t="s">
        <v>128</v>
      </c>
      <c r="S262" s="40">
        <v>45736</v>
      </c>
      <c r="T262" s="42" t="s">
        <v>230</v>
      </c>
      <c r="U262" s="102" t="s">
        <v>6284</v>
      </c>
      <c r="V262" s="42">
        <v>3.5</v>
      </c>
    </row>
    <row r="263" spans="18:22" x14ac:dyDescent="0.25">
      <c r="R263" s="41" t="s">
        <v>128</v>
      </c>
      <c r="S263" s="40">
        <v>45736</v>
      </c>
      <c r="T263" s="42" t="s">
        <v>230</v>
      </c>
      <c r="U263" s="102" t="s">
        <v>520</v>
      </c>
      <c r="V263" s="42">
        <v>3.5</v>
      </c>
    </row>
    <row r="264" spans="18:22" x14ac:dyDescent="0.25">
      <c r="R264" s="41" t="s">
        <v>128</v>
      </c>
      <c r="S264" s="40">
        <v>45736</v>
      </c>
      <c r="T264" s="42" t="s">
        <v>230</v>
      </c>
      <c r="U264" s="102" t="s">
        <v>1653</v>
      </c>
      <c r="V264" s="42">
        <v>3.5</v>
      </c>
    </row>
    <row r="265" spans="18:22" x14ac:dyDescent="0.25">
      <c r="R265" s="41" t="s">
        <v>128</v>
      </c>
      <c r="S265" s="40">
        <v>45736</v>
      </c>
      <c r="T265" s="42" t="s">
        <v>230</v>
      </c>
      <c r="U265" s="102" t="s">
        <v>5450</v>
      </c>
      <c r="V265" s="42">
        <v>3.5</v>
      </c>
    </row>
    <row r="266" spans="18:22" x14ac:dyDescent="0.25">
      <c r="R266" s="41" t="s">
        <v>128</v>
      </c>
      <c r="S266" s="40">
        <v>45737</v>
      </c>
      <c r="T266" s="42" t="s">
        <v>230</v>
      </c>
      <c r="U266" s="102" t="s">
        <v>357</v>
      </c>
      <c r="V266" s="42">
        <v>3.5</v>
      </c>
    </row>
    <row r="267" spans="18:22" x14ac:dyDescent="0.25">
      <c r="R267" s="41" t="s">
        <v>128</v>
      </c>
      <c r="S267" s="40">
        <v>45737</v>
      </c>
      <c r="T267" s="42" t="s">
        <v>230</v>
      </c>
      <c r="U267" s="102" t="s">
        <v>504</v>
      </c>
      <c r="V267" s="42">
        <v>3.5</v>
      </c>
    </row>
    <row r="268" spans="18:22" x14ac:dyDescent="0.25">
      <c r="R268" s="41" t="s">
        <v>128</v>
      </c>
      <c r="S268" s="40">
        <v>45737</v>
      </c>
      <c r="T268" s="42" t="s">
        <v>230</v>
      </c>
      <c r="U268" s="102" t="s">
        <v>311</v>
      </c>
      <c r="V268" s="42">
        <v>3.5</v>
      </c>
    </row>
    <row r="269" spans="18:22" x14ac:dyDescent="0.25">
      <c r="R269" s="41" t="s">
        <v>128</v>
      </c>
      <c r="S269" s="40">
        <v>45737</v>
      </c>
      <c r="T269" s="42" t="s">
        <v>230</v>
      </c>
      <c r="U269" s="102" t="s">
        <v>8199</v>
      </c>
      <c r="V269" s="42">
        <v>3.5</v>
      </c>
    </row>
    <row r="270" spans="18:22" x14ac:dyDescent="0.25">
      <c r="R270" s="41" t="s">
        <v>128</v>
      </c>
      <c r="S270" s="40">
        <v>45737</v>
      </c>
      <c r="T270" s="42" t="s">
        <v>230</v>
      </c>
      <c r="U270" s="102" t="s">
        <v>414</v>
      </c>
      <c r="V270" s="42">
        <v>3.5</v>
      </c>
    </row>
    <row r="271" spans="18:22" x14ac:dyDescent="0.25">
      <c r="R271" s="41" t="s">
        <v>128</v>
      </c>
      <c r="S271" s="40">
        <v>45737</v>
      </c>
      <c r="T271" s="42" t="s">
        <v>230</v>
      </c>
      <c r="U271" s="102" t="s">
        <v>8203</v>
      </c>
      <c r="V271" s="42">
        <v>0</v>
      </c>
    </row>
    <row r="272" spans="18:22" x14ac:dyDescent="0.25">
      <c r="R272" s="41" t="s">
        <v>128</v>
      </c>
      <c r="S272" s="40">
        <v>45738</v>
      </c>
      <c r="T272" s="42" t="s">
        <v>230</v>
      </c>
      <c r="U272" s="102" t="s">
        <v>304</v>
      </c>
      <c r="V272" s="42">
        <v>7</v>
      </c>
    </row>
    <row r="273" spans="18:22" x14ac:dyDescent="0.25">
      <c r="R273" s="41" t="s">
        <v>128</v>
      </c>
      <c r="S273" s="40">
        <v>45738</v>
      </c>
      <c r="T273" s="42" t="s">
        <v>230</v>
      </c>
      <c r="U273" s="102" t="s">
        <v>779</v>
      </c>
      <c r="V273" s="42">
        <v>3.5</v>
      </c>
    </row>
    <row r="274" spans="18:22" x14ac:dyDescent="0.25">
      <c r="R274" s="41" t="s">
        <v>128</v>
      </c>
      <c r="S274" s="40">
        <v>45738</v>
      </c>
      <c r="T274" s="42" t="s">
        <v>230</v>
      </c>
      <c r="U274" s="102" t="s">
        <v>739</v>
      </c>
      <c r="V274" s="42">
        <v>3.5</v>
      </c>
    </row>
    <row r="275" spans="18:22" x14ac:dyDescent="0.25">
      <c r="R275" s="41" t="s">
        <v>128</v>
      </c>
      <c r="S275" s="40">
        <v>45738</v>
      </c>
      <c r="T275" s="42" t="s">
        <v>230</v>
      </c>
      <c r="U275" s="102" t="s">
        <v>652</v>
      </c>
      <c r="V275" s="42">
        <v>3.5</v>
      </c>
    </row>
    <row r="276" spans="18:22" x14ac:dyDescent="0.25">
      <c r="R276" s="41" t="s">
        <v>128</v>
      </c>
      <c r="S276" s="40">
        <v>45738</v>
      </c>
      <c r="T276" s="42" t="s">
        <v>230</v>
      </c>
      <c r="U276" s="102" t="s">
        <v>792</v>
      </c>
      <c r="V276" s="42">
        <v>3.5</v>
      </c>
    </row>
    <row r="277" spans="18:22" x14ac:dyDescent="0.25">
      <c r="R277" s="41" t="s">
        <v>128</v>
      </c>
      <c r="S277" s="40">
        <v>45738</v>
      </c>
      <c r="T277" s="42" t="s">
        <v>230</v>
      </c>
      <c r="U277" s="102" t="s">
        <v>339</v>
      </c>
      <c r="V277" s="42">
        <v>3.5</v>
      </c>
    </row>
    <row r="278" spans="18:22" x14ac:dyDescent="0.25">
      <c r="R278" s="41" t="s">
        <v>128</v>
      </c>
      <c r="S278" s="40">
        <v>45739</v>
      </c>
      <c r="T278" s="42" t="s">
        <v>230</v>
      </c>
      <c r="U278" s="102" t="s">
        <v>2704</v>
      </c>
      <c r="V278" s="42">
        <v>3.5</v>
      </c>
    </row>
    <row r="279" spans="18:22" x14ac:dyDescent="0.25">
      <c r="R279" s="41" t="s">
        <v>128</v>
      </c>
      <c r="S279" s="40">
        <v>45739</v>
      </c>
      <c r="T279" s="42" t="s">
        <v>230</v>
      </c>
      <c r="U279" s="102" t="s">
        <v>806</v>
      </c>
      <c r="V279" s="42">
        <v>3.5</v>
      </c>
    </row>
    <row r="280" spans="18:22" x14ac:dyDescent="0.25">
      <c r="R280" s="41" t="s">
        <v>128</v>
      </c>
      <c r="S280" s="40">
        <v>45739</v>
      </c>
      <c r="T280" s="42" t="s">
        <v>230</v>
      </c>
      <c r="U280" s="102" t="s">
        <v>4582</v>
      </c>
      <c r="V280" s="42">
        <v>3.5</v>
      </c>
    </row>
    <row r="281" spans="18:22" x14ac:dyDescent="0.25">
      <c r="R281" s="41" t="s">
        <v>128</v>
      </c>
      <c r="S281" s="40">
        <v>45739</v>
      </c>
      <c r="T281" s="42" t="s">
        <v>230</v>
      </c>
      <c r="U281" s="102" t="s">
        <v>305</v>
      </c>
      <c r="V281" s="42">
        <v>3.5</v>
      </c>
    </row>
    <row r="282" spans="18:22" x14ac:dyDescent="0.25">
      <c r="R282" s="41" t="s">
        <v>128</v>
      </c>
      <c r="S282" s="40">
        <v>45739</v>
      </c>
      <c r="T282" s="42" t="s">
        <v>230</v>
      </c>
      <c r="U282" s="102" t="s">
        <v>498</v>
      </c>
      <c r="V282" s="42">
        <v>3.5</v>
      </c>
    </row>
    <row r="283" spans="18:22" x14ac:dyDescent="0.25">
      <c r="R283" s="41" t="s">
        <v>128</v>
      </c>
      <c r="S283" s="40">
        <v>45733</v>
      </c>
      <c r="T283" s="42" t="s">
        <v>231</v>
      </c>
      <c r="U283" s="102" t="s">
        <v>733</v>
      </c>
      <c r="V283" s="42">
        <v>3.5</v>
      </c>
    </row>
    <row r="284" spans="18:22" x14ac:dyDescent="0.25">
      <c r="R284" s="41" t="s">
        <v>128</v>
      </c>
      <c r="S284" s="40">
        <v>45733</v>
      </c>
      <c r="T284" s="42" t="s">
        <v>231</v>
      </c>
      <c r="U284" s="102" t="s">
        <v>426</v>
      </c>
      <c r="V284" s="42">
        <v>3.5</v>
      </c>
    </row>
    <row r="285" spans="18:22" x14ac:dyDescent="0.25">
      <c r="R285" s="41" t="s">
        <v>128</v>
      </c>
      <c r="S285" s="40">
        <v>45733</v>
      </c>
      <c r="T285" s="42" t="s">
        <v>231</v>
      </c>
      <c r="U285" s="102" t="s">
        <v>442</v>
      </c>
      <c r="V285" s="42">
        <v>3.5</v>
      </c>
    </row>
    <row r="286" spans="18:22" x14ac:dyDescent="0.25">
      <c r="R286" s="41" t="s">
        <v>128</v>
      </c>
      <c r="S286" s="40">
        <v>45733</v>
      </c>
      <c r="T286" s="42" t="s">
        <v>231</v>
      </c>
      <c r="U286" s="102" t="s">
        <v>4459</v>
      </c>
      <c r="V286" s="42">
        <v>3.5</v>
      </c>
    </row>
    <row r="287" spans="18:22" x14ac:dyDescent="0.25">
      <c r="R287" s="41" t="s">
        <v>128</v>
      </c>
      <c r="S287" s="40">
        <v>45733</v>
      </c>
      <c r="T287" s="42" t="s">
        <v>231</v>
      </c>
      <c r="U287" s="102" t="s">
        <v>587</v>
      </c>
      <c r="V287" s="42">
        <v>3.5</v>
      </c>
    </row>
    <row r="288" spans="18:22" x14ac:dyDescent="0.25">
      <c r="R288" s="41" t="s">
        <v>128</v>
      </c>
      <c r="S288" s="40">
        <v>45733</v>
      </c>
      <c r="T288" s="42" t="s">
        <v>231</v>
      </c>
      <c r="U288" s="102" t="s">
        <v>616</v>
      </c>
      <c r="V288" s="42">
        <v>3.5</v>
      </c>
    </row>
    <row r="289" spans="18:22" x14ac:dyDescent="0.25">
      <c r="R289" s="41" t="s">
        <v>128</v>
      </c>
      <c r="S289" s="40">
        <v>45733</v>
      </c>
      <c r="T289" s="42" t="s">
        <v>231</v>
      </c>
      <c r="U289" s="102" t="s">
        <v>8414</v>
      </c>
      <c r="V289" s="42">
        <v>3.5</v>
      </c>
    </row>
    <row r="290" spans="18:22" x14ac:dyDescent="0.25">
      <c r="R290" s="41" t="s">
        <v>128</v>
      </c>
      <c r="S290" s="40">
        <v>45733</v>
      </c>
      <c r="T290" s="42" t="s">
        <v>231</v>
      </c>
      <c r="U290" s="102" t="s">
        <v>402</v>
      </c>
      <c r="V290" s="42">
        <v>3.5</v>
      </c>
    </row>
    <row r="291" spans="18:22" x14ac:dyDescent="0.25">
      <c r="R291" s="41" t="s">
        <v>128</v>
      </c>
      <c r="S291" s="40">
        <v>45733</v>
      </c>
      <c r="T291" s="42" t="s">
        <v>231</v>
      </c>
      <c r="U291" s="102" t="s">
        <v>271</v>
      </c>
      <c r="V291" s="42">
        <v>3.5</v>
      </c>
    </row>
    <row r="292" spans="18:22" x14ac:dyDescent="0.25">
      <c r="R292" s="41" t="s">
        <v>128</v>
      </c>
      <c r="S292" s="40">
        <v>45733</v>
      </c>
      <c r="T292" s="42" t="s">
        <v>231</v>
      </c>
      <c r="U292" s="102" t="s">
        <v>603</v>
      </c>
      <c r="V292" s="42">
        <v>3.5</v>
      </c>
    </row>
    <row r="293" spans="18:22" x14ac:dyDescent="0.25">
      <c r="R293" s="41" t="s">
        <v>128</v>
      </c>
      <c r="S293" s="40">
        <v>45733</v>
      </c>
      <c r="T293" s="42" t="s">
        <v>231</v>
      </c>
      <c r="U293" s="102" t="s">
        <v>542</v>
      </c>
      <c r="V293" s="42">
        <v>3.5</v>
      </c>
    </row>
    <row r="294" spans="18:22" x14ac:dyDescent="0.25">
      <c r="R294" s="41" t="s">
        <v>128</v>
      </c>
      <c r="S294" s="40">
        <v>45733</v>
      </c>
      <c r="T294" s="42" t="s">
        <v>231</v>
      </c>
      <c r="U294" s="102" t="s">
        <v>561</v>
      </c>
      <c r="V294" s="42">
        <v>3.5</v>
      </c>
    </row>
    <row r="295" spans="18:22" x14ac:dyDescent="0.25">
      <c r="R295" s="41" t="s">
        <v>128</v>
      </c>
      <c r="S295" s="40">
        <v>45734</v>
      </c>
      <c r="T295" s="42" t="s">
        <v>231</v>
      </c>
      <c r="U295" s="102" t="s">
        <v>755</v>
      </c>
      <c r="V295" s="42">
        <v>3.5</v>
      </c>
    </row>
    <row r="296" spans="18:22" x14ac:dyDescent="0.25">
      <c r="R296" s="41" t="s">
        <v>128</v>
      </c>
      <c r="S296" s="40">
        <v>45734</v>
      </c>
      <c r="T296" s="42" t="s">
        <v>231</v>
      </c>
      <c r="U296" s="102" t="s">
        <v>8434</v>
      </c>
      <c r="V296" s="42">
        <v>3.5</v>
      </c>
    </row>
    <row r="297" spans="18:22" x14ac:dyDescent="0.25">
      <c r="R297" s="41" t="s">
        <v>128</v>
      </c>
      <c r="S297" s="40">
        <v>45734</v>
      </c>
      <c r="T297" s="42" t="s">
        <v>231</v>
      </c>
      <c r="U297" s="102" t="s">
        <v>519</v>
      </c>
      <c r="V297" s="42">
        <v>3.5</v>
      </c>
    </row>
    <row r="298" spans="18:22" x14ac:dyDescent="0.25">
      <c r="R298" s="41" t="s">
        <v>128</v>
      </c>
      <c r="S298" s="40">
        <v>45734</v>
      </c>
      <c r="T298" s="42" t="s">
        <v>231</v>
      </c>
      <c r="U298" s="102" t="s">
        <v>8438</v>
      </c>
      <c r="V298" s="42">
        <v>3.5</v>
      </c>
    </row>
    <row r="299" spans="18:22" x14ac:dyDescent="0.25">
      <c r="R299" s="41" t="s">
        <v>128</v>
      </c>
      <c r="S299" s="40">
        <v>45734</v>
      </c>
      <c r="T299" s="42" t="s">
        <v>231</v>
      </c>
      <c r="U299" s="102" t="s">
        <v>1557</v>
      </c>
      <c r="V299" s="42">
        <v>3.5</v>
      </c>
    </row>
    <row r="300" spans="18:22" x14ac:dyDescent="0.25">
      <c r="R300" s="41" t="s">
        <v>128</v>
      </c>
      <c r="S300" s="40">
        <v>45735</v>
      </c>
      <c r="T300" s="42" t="s">
        <v>231</v>
      </c>
      <c r="U300" s="102" t="s">
        <v>268</v>
      </c>
      <c r="V300" s="42">
        <v>3.5</v>
      </c>
    </row>
    <row r="301" spans="18:22" x14ac:dyDescent="0.25">
      <c r="R301" s="41" t="s">
        <v>128</v>
      </c>
      <c r="S301" s="40">
        <v>45735</v>
      </c>
      <c r="T301" s="42" t="s">
        <v>231</v>
      </c>
      <c r="U301" s="102" t="s">
        <v>1537</v>
      </c>
      <c r="V301" s="42">
        <v>3.5</v>
      </c>
    </row>
    <row r="302" spans="18:22" x14ac:dyDescent="0.25">
      <c r="R302" s="41" t="s">
        <v>128</v>
      </c>
      <c r="S302" s="40">
        <v>45735</v>
      </c>
      <c r="T302" s="42" t="s">
        <v>231</v>
      </c>
      <c r="U302" s="102" t="s">
        <v>541</v>
      </c>
      <c r="V302" s="42">
        <v>3.5</v>
      </c>
    </row>
    <row r="303" spans="18:22" x14ac:dyDescent="0.25">
      <c r="R303" s="41" t="s">
        <v>128</v>
      </c>
      <c r="S303" s="40">
        <v>45735</v>
      </c>
      <c r="T303" s="42" t="s">
        <v>231</v>
      </c>
      <c r="U303" s="102" t="s">
        <v>722</v>
      </c>
      <c r="V303" s="42">
        <v>3.5</v>
      </c>
    </row>
    <row r="304" spans="18:22" x14ac:dyDescent="0.25">
      <c r="R304" s="41" t="s">
        <v>128</v>
      </c>
      <c r="S304" s="40">
        <v>45735</v>
      </c>
      <c r="T304" s="42" t="s">
        <v>231</v>
      </c>
      <c r="U304" s="102" t="s">
        <v>764</v>
      </c>
      <c r="V304" s="42">
        <v>3.5</v>
      </c>
    </row>
    <row r="305" spans="18:22" x14ac:dyDescent="0.25">
      <c r="R305" s="41" t="s">
        <v>128</v>
      </c>
      <c r="S305" s="40">
        <v>45735</v>
      </c>
      <c r="T305" s="42" t="s">
        <v>231</v>
      </c>
      <c r="U305" s="102" t="s">
        <v>643</v>
      </c>
      <c r="V305" s="42">
        <v>3.5</v>
      </c>
    </row>
    <row r="306" spans="18:22" x14ac:dyDescent="0.25">
      <c r="R306" s="41" t="s">
        <v>128</v>
      </c>
      <c r="S306" s="40">
        <v>45735</v>
      </c>
      <c r="T306" s="42" t="s">
        <v>231</v>
      </c>
      <c r="U306" s="102" t="s">
        <v>3480</v>
      </c>
      <c r="V306" s="42">
        <v>3.5</v>
      </c>
    </row>
    <row r="307" spans="18:22" x14ac:dyDescent="0.25">
      <c r="R307" s="41" t="s">
        <v>128</v>
      </c>
      <c r="S307" s="40">
        <v>45735</v>
      </c>
      <c r="T307" s="42" t="s">
        <v>231</v>
      </c>
      <c r="U307" s="102" t="s">
        <v>531</v>
      </c>
      <c r="V307" s="42">
        <v>3.5</v>
      </c>
    </row>
    <row r="308" spans="18:22" x14ac:dyDescent="0.25">
      <c r="R308" s="41" t="s">
        <v>128</v>
      </c>
      <c r="S308" s="40">
        <v>45736</v>
      </c>
      <c r="T308" s="42" t="s">
        <v>231</v>
      </c>
      <c r="U308" s="102" t="s">
        <v>8470</v>
      </c>
      <c r="V308" s="42">
        <v>3.5</v>
      </c>
    </row>
    <row r="309" spans="18:22" x14ac:dyDescent="0.25">
      <c r="R309" s="41" t="s">
        <v>128</v>
      </c>
      <c r="S309" s="40">
        <v>45736</v>
      </c>
      <c r="T309" s="42" t="s">
        <v>231</v>
      </c>
      <c r="U309" s="102" t="s">
        <v>8470</v>
      </c>
      <c r="V309" s="42">
        <v>3.5</v>
      </c>
    </row>
    <row r="310" spans="18:22" x14ac:dyDescent="0.25">
      <c r="R310" s="41" t="s">
        <v>128</v>
      </c>
      <c r="S310" s="40">
        <v>45736</v>
      </c>
      <c r="T310" s="42" t="s">
        <v>231</v>
      </c>
      <c r="U310" s="102" t="s">
        <v>8482</v>
      </c>
      <c r="V310" s="42">
        <v>3.5</v>
      </c>
    </row>
    <row r="311" spans="18:22" x14ac:dyDescent="0.25">
      <c r="R311" s="41" t="s">
        <v>128</v>
      </c>
      <c r="S311" s="40">
        <v>45736</v>
      </c>
      <c r="T311" s="42" t="s">
        <v>231</v>
      </c>
      <c r="U311" s="102" t="s">
        <v>1557</v>
      </c>
      <c r="V311" s="42">
        <v>3.5</v>
      </c>
    </row>
    <row r="312" spans="18:22" x14ac:dyDescent="0.25">
      <c r="R312" s="41" t="s">
        <v>128</v>
      </c>
      <c r="S312" s="40">
        <v>45736</v>
      </c>
      <c r="T312" s="42" t="s">
        <v>231</v>
      </c>
      <c r="U312" s="102" t="s">
        <v>3239</v>
      </c>
      <c r="V312" s="42">
        <v>3.5</v>
      </c>
    </row>
    <row r="313" spans="18:22" x14ac:dyDescent="0.25">
      <c r="R313" s="41" t="s">
        <v>128</v>
      </c>
      <c r="S313" s="40">
        <v>45736</v>
      </c>
      <c r="T313" s="42" t="s">
        <v>231</v>
      </c>
      <c r="U313" s="102" t="s">
        <v>514</v>
      </c>
      <c r="V313" s="42">
        <v>0</v>
      </c>
    </row>
    <row r="314" spans="18:22" x14ac:dyDescent="0.25">
      <c r="R314" s="41" t="s">
        <v>128</v>
      </c>
      <c r="S314" s="40">
        <v>45736</v>
      </c>
      <c r="T314" s="42" t="s">
        <v>231</v>
      </c>
      <c r="U314" s="102" t="s">
        <v>631</v>
      </c>
      <c r="V314" s="42">
        <v>3.5</v>
      </c>
    </row>
    <row r="315" spans="18:22" x14ac:dyDescent="0.25">
      <c r="R315" s="41" t="s">
        <v>128</v>
      </c>
      <c r="S315" s="40">
        <v>45737</v>
      </c>
      <c r="T315" s="42" t="s">
        <v>231</v>
      </c>
      <c r="U315" s="102" t="s">
        <v>8500</v>
      </c>
      <c r="V315" s="42">
        <v>3.5</v>
      </c>
    </row>
    <row r="316" spans="18:22" x14ac:dyDescent="0.25">
      <c r="R316" s="41" t="s">
        <v>128</v>
      </c>
      <c r="S316" s="40">
        <v>45737</v>
      </c>
      <c r="T316" s="42" t="s">
        <v>231</v>
      </c>
      <c r="U316" s="102" t="s">
        <v>289</v>
      </c>
      <c r="V316" s="42">
        <v>3.5</v>
      </c>
    </row>
    <row r="317" spans="18:22" x14ac:dyDescent="0.25">
      <c r="R317" s="41" t="s">
        <v>128</v>
      </c>
      <c r="S317" s="40">
        <v>45737</v>
      </c>
      <c r="T317" s="42" t="s">
        <v>231</v>
      </c>
      <c r="U317" s="102" t="s">
        <v>1577</v>
      </c>
      <c r="V317" s="42">
        <v>3.5</v>
      </c>
    </row>
    <row r="318" spans="18:22" x14ac:dyDescent="0.25">
      <c r="R318" s="41" t="s">
        <v>128</v>
      </c>
      <c r="S318" s="40">
        <v>45737</v>
      </c>
      <c r="T318" s="42" t="s">
        <v>231</v>
      </c>
      <c r="U318" s="102" t="s">
        <v>657</v>
      </c>
      <c r="V318" s="42">
        <v>3.5</v>
      </c>
    </row>
    <row r="319" spans="18:22" x14ac:dyDescent="0.25">
      <c r="R319" s="41" t="s">
        <v>128</v>
      </c>
      <c r="S319" s="40">
        <v>45737</v>
      </c>
      <c r="T319" s="42" t="s">
        <v>231</v>
      </c>
      <c r="U319" s="102" t="s">
        <v>702</v>
      </c>
      <c r="V319" s="42">
        <v>3.5</v>
      </c>
    </row>
    <row r="320" spans="18:22" x14ac:dyDescent="0.25">
      <c r="R320" s="41" t="s">
        <v>128</v>
      </c>
      <c r="S320" s="40">
        <v>45737</v>
      </c>
      <c r="T320" s="42" t="s">
        <v>231</v>
      </c>
      <c r="U320" s="102" t="s">
        <v>806</v>
      </c>
      <c r="V320" s="42">
        <v>3.5</v>
      </c>
    </row>
    <row r="321" spans="18:22" x14ac:dyDescent="0.25">
      <c r="R321" s="41" t="s">
        <v>128</v>
      </c>
      <c r="S321" s="40">
        <v>45737</v>
      </c>
      <c r="T321" s="42" t="s">
        <v>231</v>
      </c>
      <c r="U321" s="102" t="s">
        <v>531</v>
      </c>
      <c r="V321" s="42">
        <v>3.5</v>
      </c>
    </row>
    <row r="322" spans="18:22" x14ac:dyDescent="0.25">
      <c r="R322" s="41" t="s">
        <v>128</v>
      </c>
      <c r="S322" s="40">
        <v>45737</v>
      </c>
      <c r="T322" s="42" t="s">
        <v>231</v>
      </c>
      <c r="U322" s="102" t="s">
        <v>288</v>
      </c>
      <c r="V322" s="42">
        <v>3.5</v>
      </c>
    </row>
    <row r="323" spans="18:22" x14ac:dyDescent="0.25">
      <c r="R323" s="41" t="s">
        <v>128</v>
      </c>
      <c r="S323" s="40">
        <v>45737</v>
      </c>
      <c r="T323" s="42" t="s">
        <v>231</v>
      </c>
      <c r="U323" s="102" t="s">
        <v>560</v>
      </c>
      <c r="V323" s="42">
        <v>3.5</v>
      </c>
    </row>
    <row r="324" spans="18:22" x14ac:dyDescent="0.25">
      <c r="R324" s="41" t="s">
        <v>128</v>
      </c>
      <c r="S324" s="40">
        <v>45733</v>
      </c>
      <c r="T324" s="42" t="s">
        <v>229</v>
      </c>
      <c r="U324" s="102" t="s">
        <v>892</v>
      </c>
      <c r="V324" s="42">
        <v>3.5</v>
      </c>
    </row>
    <row r="325" spans="18:22" x14ac:dyDescent="0.25">
      <c r="R325" s="41" t="s">
        <v>128</v>
      </c>
      <c r="S325" s="40">
        <v>45733</v>
      </c>
      <c r="T325" s="42" t="s">
        <v>229</v>
      </c>
      <c r="U325" s="102" t="s">
        <v>358</v>
      </c>
      <c r="V325" s="42">
        <v>3.5</v>
      </c>
    </row>
    <row r="326" spans="18:22" x14ac:dyDescent="0.25">
      <c r="R326" s="41" t="s">
        <v>128</v>
      </c>
      <c r="S326" s="40">
        <v>45733</v>
      </c>
      <c r="T326" s="42" t="s">
        <v>229</v>
      </c>
      <c r="U326" s="102" t="s">
        <v>474</v>
      </c>
      <c r="V326" s="42">
        <v>3.5</v>
      </c>
    </row>
    <row r="327" spans="18:22" x14ac:dyDescent="0.25">
      <c r="R327" s="41" t="s">
        <v>128</v>
      </c>
      <c r="S327" s="40">
        <v>45733</v>
      </c>
      <c r="T327" s="42" t="s">
        <v>229</v>
      </c>
      <c r="U327" s="102" t="s">
        <v>550</v>
      </c>
      <c r="V327" s="42">
        <v>3.5</v>
      </c>
    </row>
    <row r="328" spans="18:22" x14ac:dyDescent="0.25">
      <c r="R328" s="41" t="s">
        <v>128</v>
      </c>
      <c r="S328" s="40">
        <v>45733</v>
      </c>
      <c r="T328" s="42" t="s">
        <v>229</v>
      </c>
      <c r="U328" s="102" t="s">
        <v>207</v>
      </c>
      <c r="V328" s="42">
        <v>3.5</v>
      </c>
    </row>
    <row r="329" spans="18:22" x14ac:dyDescent="0.25">
      <c r="R329" s="41" t="s">
        <v>128</v>
      </c>
      <c r="S329" s="40">
        <v>45733</v>
      </c>
      <c r="T329" s="42" t="s">
        <v>229</v>
      </c>
      <c r="U329" s="102" t="s">
        <v>8540</v>
      </c>
      <c r="V329" s="42">
        <v>3.5</v>
      </c>
    </row>
    <row r="330" spans="18:22" x14ac:dyDescent="0.25">
      <c r="R330" s="41" t="s">
        <v>128</v>
      </c>
      <c r="S330" s="40">
        <v>45733</v>
      </c>
      <c r="T330" s="42" t="s">
        <v>229</v>
      </c>
      <c r="U330" s="102" t="s">
        <v>1490</v>
      </c>
      <c r="V330" s="42">
        <v>3.5</v>
      </c>
    </row>
    <row r="331" spans="18:22" x14ac:dyDescent="0.25">
      <c r="R331" s="41" t="s">
        <v>128</v>
      </c>
      <c r="S331" s="40">
        <v>45733</v>
      </c>
      <c r="T331" s="42" t="s">
        <v>229</v>
      </c>
      <c r="U331" s="102" t="s">
        <v>555</v>
      </c>
      <c r="V331" s="42">
        <v>3.5</v>
      </c>
    </row>
    <row r="332" spans="18:22" x14ac:dyDescent="0.25">
      <c r="R332" s="41" t="s">
        <v>128</v>
      </c>
      <c r="S332" s="40">
        <v>45733</v>
      </c>
      <c r="T332" s="42" t="s">
        <v>229</v>
      </c>
      <c r="U332" s="102" t="s">
        <v>1512</v>
      </c>
      <c r="V332" s="42">
        <v>3.5</v>
      </c>
    </row>
    <row r="333" spans="18:22" x14ac:dyDescent="0.25">
      <c r="R333" s="41" t="s">
        <v>128</v>
      </c>
      <c r="S333" s="40">
        <v>45734</v>
      </c>
      <c r="T333" s="42" t="s">
        <v>229</v>
      </c>
      <c r="U333" s="102" t="s">
        <v>1553</v>
      </c>
      <c r="V333" s="42">
        <v>3.5</v>
      </c>
    </row>
    <row r="334" spans="18:22" x14ac:dyDescent="0.25">
      <c r="R334" s="41" t="s">
        <v>128</v>
      </c>
      <c r="S334" s="40">
        <v>45734</v>
      </c>
      <c r="T334" s="42" t="s">
        <v>229</v>
      </c>
      <c r="U334" s="102" t="s">
        <v>1656</v>
      </c>
      <c r="V334" s="42">
        <v>3.5</v>
      </c>
    </row>
    <row r="335" spans="18:22" x14ac:dyDescent="0.25">
      <c r="R335" s="41" t="s">
        <v>128</v>
      </c>
      <c r="S335" s="40">
        <v>45734</v>
      </c>
      <c r="T335" s="42" t="s">
        <v>229</v>
      </c>
      <c r="U335" s="102" t="s">
        <v>581</v>
      </c>
      <c r="V335" s="42">
        <v>3.5</v>
      </c>
    </row>
    <row r="336" spans="18:22" x14ac:dyDescent="0.25">
      <c r="R336" s="41" t="s">
        <v>128</v>
      </c>
      <c r="S336" s="40">
        <v>45734</v>
      </c>
      <c r="T336" s="42" t="s">
        <v>229</v>
      </c>
      <c r="U336" s="102" t="s">
        <v>712</v>
      </c>
      <c r="V336" s="42">
        <v>3.5</v>
      </c>
    </row>
    <row r="337" spans="18:22" x14ac:dyDescent="0.25">
      <c r="R337" s="41" t="s">
        <v>128</v>
      </c>
      <c r="S337" s="40">
        <v>45734</v>
      </c>
      <c r="T337" s="42" t="s">
        <v>229</v>
      </c>
      <c r="U337" s="102" t="s">
        <v>919</v>
      </c>
      <c r="V337" s="42">
        <v>3.5</v>
      </c>
    </row>
    <row r="338" spans="18:22" x14ac:dyDescent="0.25">
      <c r="R338" s="41" t="s">
        <v>128</v>
      </c>
      <c r="S338" s="40">
        <v>45734</v>
      </c>
      <c r="T338" s="42" t="s">
        <v>229</v>
      </c>
      <c r="U338" s="102" t="s">
        <v>6809</v>
      </c>
      <c r="V338" s="42">
        <v>3.5</v>
      </c>
    </row>
    <row r="339" spans="18:22" x14ac:dyDescent="0.25">
      <c r="R339" s="41" t="s">
        <v>128</v>
      </c>
      <c r="S339" s="40">
        <v>45734</v>
      </c>
      <c r="T339" s="42" t="s">
        <v>229</v>
      </c>
      <c r="U339" s="102" t="s">
        <v>8561</v>
      </c>
      <c r="V339" s="42">
        <v>3.5</v>
      </c>
    </row>
    <row r="340" spans="18:22" x14ac:dyDescent="0.25">
      <c r="R340" s="41" t="s">
        <v>128</v>
      </c>
      <c r="S340" s="40">
        <v>45734</v>
      </c>
      <c r="T340" s="42" t="s">
        <v>229</v>
      </c>
      <c r="U340" s="102" t="s">
        <v>8548</v>
      </c>
      <c r="V340" s="42">
        <v>3.5</v>
      </c>
    </row>
    <row r="341" spans="18:22" x14ac:dyDescent="0.25">
      <c r="R341" s="41" t="s">
        <v>128</v>
      </c>
      <c r="S341" s="40">
        <v>45735</v>
      </c>
      <c r="T341" s="42" t="s">
        <v>229</v>
      </c>
      <c r="U341" s="102" t="s">
        <v>865</v>
      </c>
      <c r="V341" s="42">
        <v>3.5</v>
      </c>
    </row>
    <row r="342" spans="18:22" x14ac:dyDescent="0.25">
      <c r="R342" s="41" t="s">
        <v>128</v>
      </c>
      <c r="S342" s="40">
        <v>45735</v>
      </c>
      <c r="T342" s="42" t="s">
        <v>229</v>
      </c>
      <c r="U342" s="102" t="s">
        <v>693</v>
      </c>
      <c r="V342" s="42">
        <v>3.5</v>
      </c>
    </row>
    <row r="343" spans="18:22" x14ac:dyDescent="0.25">
      <c r="R343" s="41" t="s">
        <v>128</v>
      </c>
      <c r="S343" s="40">
        <v>45735</v>
      </c>
      <c r="T343" s="42" t="s">
        <v>229</v>
      </c>
      <c r="U343" s="102" t="s">
        <v>309</v>
      </c>
      <c r="V343" s="42">
        <v>3.5</v>
      </c>
    </row>
    <row r="344" spans="18:22" x14ac:dyDescent="0.25">
      <c r="R344" s="41" t="s">
        <v>128</v>
      </c>
      <c r="S344" s="40">
        <v>45735</v>
      </c>
      <c r="T344" s="42" t="s">
        <v>229</v>
      </c>
      <c r="U344" s="102" t="s">
        <v>8582</v>
      </c>
      <c r="V344" s="42">
        <v>3.5</v>
      </c>
    </row>
    <row r="345" spans="18:22" x14ac:dyDescent="0.25">
      <c r="R345" s="41" t="s">
        <v>128</v>
      </c>
      <c r="S345" s="40">
        <v>45735</v>
      </c>
      <c r="T345" s="42" t="s">
        <v>229</v>
      </c>
      <c r="U345" s="102" t="s">
        <v>8570</v>
      </c>
      <c r="V345" s="42">
        <v>3.5</v>
      </c>
    </row>
    <row r="346" spans="18:22" x14ac:dyDescent="0.25">
      <c r="R346" s="41" t="s">
        <v>128</v>
      </c>
      <c r="S346" s="40">
        <v>45735</v>
      </c>
      <c r="T346" s="42" t="s">
        <v>229</v>
      </c>
      <c r="U346" s="102" t="s">
        <v>1625</v>
      </c>
      <c r="V346" s="42">
        <v>3.5</v>
      </c>
    </row>
    <row r="347" spans="18:22" x14ac:dyDescent="0.25">
      <c r="R347" s="41" t="s">
        <v>128</v>
      </c>
      <c r="S347" s="40">
        <v>45736</v>
      </c>
      <c r="T347" s="42" t="s">
        <v>229</v>
      </c>
      <c r="U347" s="102" t="s">
        <v>242</v>
      </c>
      <c r="V347" s="42">
        <v>3.5</v>
      </c>
    </row>
    <row r="348" spans="18:22" x14ac:dyDescent="0.25">
      <c r="R348" s="41" t="s">
        <v>128</v>
      </c>
      <c r="S348" s="40">
        <v>45736</v>
      </c>
      <c r="T348" s="42" t="s">
        <v>229</v>
      </c>
      <c r="U348" s="102" t="s">
        <v>598</v>
      </c>
      <c r="V348" s="42">
        <v>3.5</v>
      </c>
    </row>
    <row r="349" spans="18:22" x14ac:dyDescent="0.25">
      <c r="R349" s="41" t="s">
        <v>128</v>
      </c>
      <c r="S349" s="40">
        <v>45736</v>
      </c>
      <c r="T349" s="42" t="s">
        <v>229</v>
      </c>
      <c r="U349" s="102" t="s">
        <v>232</v>
      </c>
      <c r="V349" s="42">
        <v>3.5</v>
      </c>
    </row>
    <row r="350" spans="18:22" x14ac:dyDescent="0.25">
      <c r="R350" s="41" t="s">
        <v>128</v>
      </c>
      <c r="S350" s="40">
        <v>45736</v>
      </c>
      <c r="T350" s="42" t="s">
        <v>229</v>
      </c>
      <c r="U350" s="102" t="s">
        <v>858</v>
      </c>
      <c r="V350" s="42">
        <v>3.5</v>
      </c>
    </row>
    <row r="351" spans="18:22" x14ac:dyDescent="0.25">
      <c r="R351" s="41" t="s">
        <v>128</v>
      </c>
      <c r="S351" s="40">
        <v>45736</v>
      </c>
      <c r="T351" s="42" t="s">
        <v>229</v>
      </c>
      <c r="U351" s="102" t="s">
        <v>706</v>
      </c>
      <c r="V351" s="42">
        <v>3.5</v>
      </c>
    </row>
    <row r="352" spans="18:22" x14ac:dyDescent="0.25">
      <c r="R352" s="41" t="s">
        <v>128</v>
      </c>
      <c r="S352" s="40">
        <v>45736</v>
      </c>
      <c r="T352" s="42" t="s">
        <v>229</v>
      </c>
      <c r="U352" s="102" t="s">
        <v>854</v>
      </c>
      <c r="V352" s="42">
        <v>3.5</v>
      </c>
    </row>
    <row r="353" spans="18:22" x14ac:dyDescent="0.25">
      <c r="R353" s="41" t="s">
        <v>128</v>
      </c>
      <c r="S353" s="40">
        <v>45737</v>
      </c>
      <c r="T353" s="42" t="s">
        <v>229</v>
      </c>
      <c r="U353" s="102" t="s">
        <v>1595</v>
      </c>
      <c r="V353" s="42">
        <v>3.5</v>
      </c>
    </row>
    <row r="354" spans="18:22" x14ac:dyDescent="0.25">
      <c r="R354" s="41" t="s">
        <v>128</v>
      </c>
      <c r="S354" s="40">
        <v>45737</v>
      </c>
      <c r="T354" s="42" t="s">
        <v>229</v>
      </c>
      <c r="U354" s="102" t="s">
        <v>8602</v>
      </c>
      <c r="V354" s="42">
        <v>3.5</v>
      </c>
    </row>
    <row r="355" spans="18:22" x14ac:dyDescent="0.25">
      <c r="R355" s="41" t="s">
        <v>128</v>
      </c>
      <c r="S355" s="40">
        <v>45737</v>
      </c>
      <c r="T355" s="42" t="s">
        <v>229</v>
      </c>
      <c r="U355" s="102" t="s">
        <v>8606</v>
      </c>
      <c r="V355" s="42">
        <v>3.5</v>
      </c>
    </row>
    <row r="356" spans="18:22" x14ac:dyDescent="0.25">
      <c r="R356" s="41" t="s">
        <v>128</v>
      </c>
      <c r="S356" s="40">
        <v>45737</v>
      </c>
      <c r="T356" s="42" t="s">
        <v>229</v>
      </c>
      <c r="U356" s="102" t="s">
        <v>255</v>
      </c>
      <c r="V356" s="42">
        <v>3.5</v>
      </c>
    </row>
    <row r="357" spans="18:22" x14ac:dyDescent="0.25">
      <c r="R357" s="41" t="s">
        <v>128</v>
      </c>
      <c r="S357" s="40">
        <v>45737</v>
      </c>
      <c r="T357" s="42" t="s">
        <v>229</v>
      </c>
      <c r="U357" s="102" t="s">
        <v>449</v>
      </c>
      <c r="V357" s="42">
        <v>3.5</v>
      </c>
    </row>
    <row r="358" spans="18:22" x14ac:dyDescent="0.25">
      <c r="R358" s="41" t="s">
        <v>128</v>
      </c>
      <c r="S358" s="40">
        <v>45737</v>
      </c>
      <c r="T358" s="42" t="s">
        <v>229</v>
      </c>
      <c r="U358" s="102" t="s">
        <v>906</v>
      </c>
      <c r="V358" s="42">
        <v>3.5</v>
      </c>
    </row>
    <row r="359" spans="18:22" x14ac:dyDescent="0.25">
      <c r="R359" s="41" t="s">
        <v>128</v>
      </c>
      <c r="S359" s="40">
        <v>45737</v>
      </c>
      <c r="T359" s="42" t="s">
        <v>229</v>
      </c>
      <c r="U359" s="102" t="s">
        <v>850</v>
      </c>
      <c r="V359" s="42">
        <v>3.5</v>
      </c>
    </row>
    <row r="360" spans="18:22" x14ac:dyDescent="0.25">
      <c r="R360" s="41" t="s">
        <v>128</v>
      </c>
      <c r="S360" s="40">
        <v>45737</v>
      </c>
      <c r="T360" s="42" t="s">
        <v>229</v>
      </c>
      <c r="U360" s="102" t="s">
        <v>726</v>
      </c>
      <c r="V360" s="42">
        <v>3.5</v>
      </c>
    </row>
    <row r="361" spans="18:22" x14ac:dyDescent="0.25">
      <c r="R361" s="41" t="s">
        <v>128</v>
      </c>
      <c r="S361" s="40">
        <v>45733</v>
      </c>
      <c r="T361" s="42" t="s">
        <v>221</v>
      </c>
      <c r="U361" s="102" t="s">
        <v>412</v>
      </c>
      <c r="V361" s="42">
        <v>3.5</v>
      </c>
    </row>
    <row r="362" spans="18:22" x14ac:dyDescent="0.25">
      <c r="R362" s="41" t="s">
        <v>128</v>
      </c>
      <c r="S362" s="40">
        <v>45733</v>
      </c>
      <c r="T362" s="42" t="s">
        <v>221</v>
      </c>
      <c r="U362" s="102" t="s">
        <v>1643</v>
      </c>
      <c r="V362" s="42">
        <v>3.5</v>
      </c>
    </row>
    <row r="363" spans="18:22" x14ac:dyDescent="0.25">
      <c r="R363" s="41" t="s">
        <v>128</v>
      </c>
      <c r="S363" s="40">
        <v>45733</v>
      </c>
      <c r="T363" s="42" t="s">
        <v>221</v>
      </c>
      <c r="U363" s="102" t="s">
        <v>8657</v>
      </c>
      <c r="V363" s="42">
        <v>0</v>
      </c>
    </row>
    <row r="364" spans="18:22" x14ac:dyDescent="0.25">
      <c r="R364" s="41" t="s">
        <v>128</v>
      </c>
      <c r="S364" s="40">
        <v>45733</v>
      </c>
      <c r="T364" s="42" t="s">
        <v>221</v>
      </c>
      <c r="U364" s="102" t="s">
        <v>489</v>
      </c>
      <c r="V364" s="42">
        <v>3.5</v>
      </c>
    </row>
    <row r="365" spans="18:22" x14ac:dyDescent="0.25">
      <c r="R365" s="41" t="s">
        <v>128</v>
      </c>
      <c r="S365" s="40">
        <v>45733</v>
      </c>
      <c r="T365" s="42" t="s">
        <v>221</v>
      </c>
      <c r="U365" s="102" t="s">
        <v>691</v>
      </c>
      <c r="V365" s="42">
        <v>3.5</v>
      </c>
    </row>
    <row r="366" spans="18:22" x14ac:dyDescent="0.25">
      <c r="R366" s="41" t="s">
        <v>128</v>
      </c>
      <c r="S366" s="40">
        <v>45733</v>
      </c>
      <c r="T366" s="42" t="s">
        <v>221</v>
      </c>
      <c r="U366" s="102" t="s">
        <v>915</v>
      </c>
      <c r="V366" s="42">
        <v>3.5</v>
      </c>
    </row>
    <row r="367" spans="18:22" x14ac:dyDescent="0.25">
      <c r="R367" s="41" t="s">
        <v>128</v>
      </c>
      <c r="S367" s="40">
        <v>45733</v>
      </c>
      <c r="T367" s="42" t="s">
        <v>221</v>
      </c>
      <c r="U367" s="102" t="s">
        <v>7930</v>
      </c>
      <c r="V367" s="42">
        <v>3.5</v>
      </c>
    </row>
    <row r="368" spans="18:22" x14ac:dyDescent="0.25">
      <c r="R368" s="41" t="s">
        <v>128</v>
      </c>
      <c r="S368" s="40">
        <v>45733</v>
      </c>
      <c r="T368" s="42" t="s">
        <v>221</v>
      </c>
      <c r="U368" s="102" t="s">
        <v>6302</v>
      </c>
      <c r="V368" s="42">
        <v>3.5</v>
      </c>
    </row>
    <row r="369" spans="18:22" x14ac:dyDescent="0.25">
      <c r="R369" s="41" t="s">
        <v>128</v>
      </c>
      <c r="S369" s="40">
        <v>45733</v>
      </c>
      <c r="T369" s="42" t="s">
        <v>221</v>
      </c>
      <c r="U369" s="102" t="s">
        <v>386</v>
      </c>
      <c r="V369" s="42">
        <v>3.5</v>
      </c>
    </row>
    <row r="370" spans="18:22" x14ac:dyDescent="0.25">
      <c r="R370" s="41" t="s">
        <v>128</v>
      </c>
      <c r="S370" s="40">
        <v>45733</v>
      </c>
      <c r="T370" s="42" t="s">
        <v>221</v>
      </c>
      <c r="U370" s="102" t="s">
        <v>303</v>
      </c>
      <c r="V370" s="42">
        <v>3.5</v>
      </c>
    </row>
    <row r="371" spans="18:22" x14ac:dyDescent="0.25">
      <c r="R371" s="41" t="s">
        <v>128</v>
      </c>
      <c r="S371" s="40">
        <v>45733</v>
      </c>
      <c r="T371" s="42" t="s">
        <v>221</v>
      </c>
      <c r="U371" s="102" t="s">
        <v>613</v>
      </c>
      <c r="V371" s="42">
        <v>3.5</v>
      </c>
    </row>
    <row r="372" spans="18:22" x14ac:dyDescent="0.25">
      <c r="R372" s="41" t="s">
        <v>128</v>
      </c>
      <c r="S372" s="40">
        <v>45733</v>
      </c>
      <c r="T372" s="42" t="s">
        <v>221</v>
      </c>
      <c r="U372" s="102" t="s">
        <v>588</v>
      </c>
      <c r="V372" s="42">
        <v>3.5</v>
      </c>
    </row>
    <row r="373" spans="18:22" x14ac:dyDescent="0.25">
      <c r="R373" s="41" t="s">
        <v>128</v>
      </c>
      <c r="S373" s="40">
        <v>45734</v>
      </c>
      <c r="T373" s="42" t="s">
        <v>221</v>
      </c>
      <c r="U373" s="102" t="s">
        <v>575</v>
      </c>
      <c r="V373" s="42">
        <v>3.5</v>
      </c>
    </row>
    <row r="374" spans="18:22" x14ac:dyDescent="0.25">
      <c r="R374" s="41" t="s">
        <v>128</v>
      </c>
      <c r="S374" s="40">
        <v>45734</v>
      </c>
      <c r="T374" s="42" t="s">
        <v>221</v>
      </c>
      <c r="U374" s="102" t="s">
        <v>8671</v>
      </c>
      <c r="V374" s="42">
        <v>3.5</v>
      </c>
    </row>
    <row r="375" spans="18:22" x14ac:dyDescent="0.25">
      <c r="R375" s="41" t="s">
        <v>128</v>
      </c>
      <c r="S375" s="40">
        <v>45734</v>
      </c>
      <c r="T375" s="42" t="s">
        <v>221</v>
      </c>
      <c r="U375" s="102" t="s">
        <v>278</v>
      </c>
      <c r="V375" s="42">
        <v>3.5</v>
      </c>
    </row>
    <row r="376" spans="18:22" x14ac:dyDescent="0.25">
      <c r="R376" s="41" t="s">
        <v>128</v>
      </c>
      <c r="S376" s="40">
        <v>45734</v>
      </c>
      <c r="T376" s="42" t="s">
        <v>221</v>
      </c>
      <c r="U376" s="102" t="s">
        <v>8661</v>
      </c>
      <c r="V376" s="42">
        <v>3.5</v>
      </c>
    </row>
    <row r="377" spans="18:22" x14ac:dyDescent="0.25">
      <c r="R377" s="41" t="s">
        <v>128</v>
      </c>
      <c r="S377" s="40">
        <v>45734</v>
      </c>
      <c r="T377" s="42" t="s">
        <v>221</v>
      </c>
      <c r="U377" s="102" t="s">
        <v>622</v>
      </c>
      <c r="V377" s="42">
        <v>3.5</v>
      </c>
    </row>
    <row r="378" spans="18:22" x14ac:dyDescent="0.25">
      <c r="R378" s="41" t="s">
        <v>128</v>
      </c>
      <c r="S378" s="40">
        <v>45734</v>
      </c>
      <c r="T378" s="42" t="s">
        <v>221</v>
      </c>
      <c r="U378" s="102" t="s">
        <v>544</v>
      </c>
      <c r="V378" s="42">
        <v>3.5</v>
      </c>
    </row>
    <row r="379" spans="18:22" x14ac:dyDescent="0.25">
      <c r="R379" s="41" t="s">
        <v>128</v>
      </c>
      <c r="S379" s="40">
        <v>45734</v>
      </c>
      <c r="T379" s="42" t="s">
        <v>221</v>
      </c>
      <c r="U379" s="102" t="s">
        <v>543</v>
      </c>
      <c r="V379" s="42">
        <v>3.5</v>
      </c>
    </row>
    <row r="380" spans="18:22" x14ac:dyDescent="0.25">
      <c r="R380" s="41" t="s">
        <v>128</v>
      </c>
      <c r="S380" s="40">
        <v>45734</v>
      </c>
      <c r="T380" s="42" t="s">
        <v>221</v>
      </c>
      <c r="U380" s="102" t="s">
        <v>360</v>
      </c>
      <c r="V380" s="42">
        <v>3.5</v>
      </c>
    </row>
    <row r="381" spans="18:22" x14ac:dyDescent="0.25">
      <c r="R381" s="41" t="s">
        <v>128</v>
      </c>
      <c r="S381" s="40">
        <v>45735</v>
      </c>
      <c r="T381" s="42" t="s">
        <v>221</v>
      </c>
      <c r="U381" s="102" t="s">
        <v>876</v>
      </c>
      <c r="V381" s="42">
        <v>3.5</v>
      </c>
    </row>
    <row r="382" spans="18:22" x14ac:dyDescent="0.25">
      <c r="R382" s="41" t="s">
        <v>128</v>
      </c>
      <c r="S382" s="40">
        <v>45735</v>
      </c>
      <c r="T382" s="42" t="s">
        <v>221</v>
      </c>
      <c r="U382" s="102" t="s">
        <v>439</v>
      </c>
      <c r="V382" s="42">
        <v>3.5</v>
      </c>
    </row>
    <row r="383" spans="18:22" x14ac:dyDescent="0.25">
      <c r="R383" s="41" t="s">
        <v>128</v>
      </c>
      <c r="S383" s="40">
        <v>45735</v>
      </c>
      <c r="T383" s="42" t="s">
        <v>221</v>
      </c>
      <c r="U383" s="102" t="s">
        <v>588</v>
      </c>
      <c r="V383" s="42">
        <v>3.5</v>
      </c>
    </row>
    <row r="384" spans="18:22" x14ac:dyDescent="0.25">
      <c r="R384" s="41" t="s">
        <v>128</v>
      </c>
      <c r="S384" s="40">
        <v>45735</v>
      </c>
      <c r="T384" s="42" t="s">
        <v>221</v>
      </c>
      <c r="U384" s="102" t="s">
        <v>1597</v>
      </c>
      <c r="V384" s="42">
        <v>3.5</v>
      </c>
    </row>
    <row r="385" spans="18:22" x14ac:dyDescent="0.25">
      <c r="R385" s="41" t="s">
        <v>128</v>
      </c>
      <c r="S385" s="40">
        <v>45735</v>
      </c>
      <c r="T385" s="42" t="s">
        <v>221</v>
      </c>
      <c r="U385" s="102" t="s">
        <v>582</v>
      </c>
      <c r="V385" s="42">
        <v>3.5</v>
      </c>
    </row>
    <row r="386" spans="18:22" x14ac:dyDescent="0.25">
      <c r="R386" s="41" t="s">
        <v>128</v>
      </c>
      <c r="S386" s="40">
        <v>45735</v>
      </c>
      <c r="T386" s="42" t="s">
        <v>221</v>
      </c>
      <c r="U386" s="102" t="s">
        <v>1452</v>
      </c>
      <c r="V386" s="42">
        <v>3.5</v>
      </c>
    </row>
    <row r="387" spans="18:22" x14ac:dyDescent="0.25">
      <c r="R387" s="41" t="s">
        <v>128</v>
      </c>
      <c r="S387" s="40">
        <v>45735</v>
      </c>
      <c r="T387" s="42" t="s">
        <v>221</v>
      </c>
      <c r="U387" s="102" t="s">
        <v>303</v>
      </c>
      <c r="V387" s="42">
        <v>3.5</v>
      </c>
    </row>
    <row r="388" spans="18:22" x14ac:dyDescent="0.25">
      <c r="R388" s="41" t="s">
        <v>128</v>
      </c>
      <c r="S388" s="40">
        <v>45735</v>
      </c>
      <c r="T388" s="42" t="s">
        <v>221</v>
      </c>
      <c r="U388" s="102" t="s">
        <v>272</v>
      </c>
      <c r="V388" s="42">
        <v>3.5</v>
      </c>
    </row>
    <row r="389" spans="18:22" x14ac:dyDescent="0.25">
      <c r="R389" s="41" t="s">
        <v>128</v>
      </c>
      <c r="S389" s="40">
        <v>45735</v>
      </c>
      <c r="T389" s="42" t="s">
        <v>221</v>
      </c>
      <c r="U389" s="102" t="s">
        <v>3606</v>
      </c>
      <c r="V389" s="42">
        <v>3.5</v>
      </c>
    </row>
    <row r="390" spans="18:22" x14ac:dyDescent="0.25">
      <c r="R390" s="41" t="s">
        <v>128</v>
      </c>
      <c r="S390" s="40">
        <v>45735</v>
      </c>
      <c r="T390" s="42" t="s">
        <v>221</v>
      </c>
      <c r="U390" s="102" t="s">
        <v>1612</v>
      </c>
      <c r="V390" s="42">
        <v>3.5</v>
      </c>
    </row>
    <row r="391" spans="18:22" x14ac:dyDescent="0.25">
      <c r="R391" s="41" t="s">
        <v>128</v>
      </c>
      <c r="S391" s="40">
        <v>45735</v>
      </c>
      <c r="T391" s="42" t="s">
        <v>221</v>
      </c>
      <c r="U391" s="102" t="s">
        <v>3734</v>
      </c>
      <c r="V391" s="42">
        <v>3.5</v>
      </c>
    </row>
    <row r="392" spans="18:22" x14ac:dyDescent="0.25">
      <c r="R392" s="41" t="s">
        <v>128</v>
      </c>
      <c r="S392" s="40">
        <v>45735</v>
      </c>
      <c r="T392" s="42" t="s">
        <v>221</v>
      </c>
      <c r="U392" s="102" t="s">
        <v>661</v>
      </c>
      <c r="V392" s="42">
        <v>3.5</v>
      </c>
    </row>
    <row r="393" spans="18:22" x14ac:dyDescent="0.25">
      <c r="R393" s="41" t="s">
        <v>128</v>
      </c>
      <c r="S393" s="40">
        <v>45736</v>
      </c>
      <c r="T393" s="42" t="s">
        <v>221</v>
      </c>
      <c r="U393" s="102" t="s">
        <v>388</v>
      </c>
      <c r="V393" s="42">
        <v>3.5</v>
      </c>
    </row>
    <row r="394" spans="18:22" x14ac:dyDescent="0.25">
      <c r="R394" s="41" t="s">
        <v>128</v>
      </c>
      <c r="S394" s="40">
        <v>45736</v>
      </c>
      <c r="T394" s="42" t="s">
        <v>221</v>
      </c>
      <c r="U394" s="102" t="s">
        <v>8736</v>
      </c>
      <c r="V394" s="42">
        <v>3.5</v>
      </c>
    </row>
    <row r="395" spans="18:22" x14ac:dyDescent="0.25">
      <c r="R395" s="41" t="s">
        <v>128</v>
      </c>
      <c r="S395" s="40">
        <v>45736</v>
      </c>
      <c r="T395" s="42" t="s">
        <v>221</v>
      </c>
      <c r="U395" s="102" t="s">
        <v>790</v>
      </c>
      <c r="V395" s="42">
        <v>3.5</v>
      </c>
    </row>
    <row r="396" spans="18:22" x14ac:dyDescent="0.25">
      <c r="R396" s="41" t="s">
        <v>128</v>
      </c>
      <c r="S396" s="40">
        <v>45736</v>
      </c>
      <c r="T396" s="42" t="s">
        <v>221</v>
      </c>
      <c r="U396" s="102" t="s">
        <v>8115</v>
      </c>
      <c r="V396" s="42">
        <v>3.5</v>
      </c>
    </row>
    <row r="397" spans="18:22" x14ac:dyDescent="0.25">
      <c r="R397" s="41" t="s">
        <v>128</v>
      </c>
      <c r="S397" s="40">
        <v>45736</v>
      </c>
      <c r="T397" s="42" t="s">
        <v>221</v>
      </c>
      <c r="U397" s="102" t="s">
        <v>8292</v>
      </c>
      <c r="V397" s="42">
        <v>3.5</v>
      </c>
    </row>
    <row r="398" spans="18:22" x14ac:dyDescent="0.25">
      <c r="R398" s="41" t="s">
        <v>128</v>
      </c>
      <c r="S398" s="40">
        <v>45736</v>
      </c>
      <c r="T398" s="42" t="s">
        <v>221</v>
      </c>
      <c r="U398" s="102" t="s">
        <v>784</v>
      </c>
      <c r="V398" s="42">
        <v>3.5</v>
      </c>
    </row>
    <row r="399" spans="18:22" x14ac:dyDescent="0.25">
      <c r="R399" s="41" t="s">
        <v>128</v>
      </c>
      <c r="S399" s="40">
        <v>45736</v>
      </c>
      <c r="T399" s="42" t="s">
        <v>221</v>
      </c>
      <c r="U399" s="102" t="s">
        <v>394</v>
      </c>
      <c r="V399" s="42">
        <v>3.5</v>
      </c>
    </row>
    <row r="400" spans="18:22" x14ac:dyDescent="0.25">
      <c r="R400" s="41" t="s">
        <v>128</v>
      </c>
      <c r="S400" s="40">
        <v>45736</v>
      </c>
      <c r="T400" s="42" t="s">
        <v>221</v>
      </c>
      <c r="U400" s="102" t="s">
        <v>879</v>
      </c>
      <c r="V400" s="42">
        <v>3.5</v>
      </c>
    </row>
    <row r="401" spans="18:22" x14ac:dyDescent="0.25">
      <c r="R401" s="41" t="s">
        <v>128</v>
      </c>
      <c r="S401" s="40">
        <v>45736</v>
      </c>
      <c r="T401" s="42" t="s">
        <v>221</v>
      </c>
      <c r="U401" s="102" t="s">
        <v>665</v>
      </c>
      <c r="V401" s="42">
        <v>3.5</v>
      </c>
    </row>
    <row r="402" spans="18:22" x14ac:dyDescent="0.25">
      <c r="R402" s="41" t="s">
        <v>128</v>
      </c>
      <c r="S402" s="40">
        <v>45737</v>
      </c>
      <c r="T402" s="42" t="s">
        <v>221</v>
      </c>
      <c r="U402" s="102" t="s">
        <v>8757</v>
      </c>
      <c r="V402" s="42">
        <v>3.5</v>
      </c>
    </row>
    <row r="403" spans="18:22" x14ac:dyDescent="0.25">
      <c r="R403" s="41" t="s">
        <v>128</v>
      </c>
      <c r="S403" s="40">
        <v>45737</v>
      </c>
      <c r="T403" s="42" t="s">
        <v>221</v>
      </c>
      <c r="U403" s="102" t="s">
        <v>577</v>
      </c>
      <c r="V403" s="42">
        <v>3.5</v>
      </c>
    </row>
    <row r="404" spans="18:22" x14ac:dyDescent="0.25">
      <c r="R404" s="41" t="s">
        <v>128</v>
      </c>
      <c r="S404" s="40">
        <v>45737</v>
      </c>
      <c r="T404" s="42" t="s">
        <v>221</v>
      </c>
      <c r="U404" s="102" t="s">
        <v>8748</v>
      </c>
      <c r="V404" s="42">
        <v>3.5</v>
      </c>
    </row>
    <row r="405" spans="18:22" x14ac:dyDescent="0.25">
      <c r="R405" s="41" t="s">
        <v>128</v>
      </c>
      <c r="S405" s="40">
        <v>45737</v>
      </c>
      <c r="T405" s="42" t="s">
        <v>221</v>
      </c>
      <c r="U405" s="102" t="s">
        <v>660</v>
      </c>
      <c r="V405" s="42">
        <v>3.5</v>
      </c>
    </row>
    <row r="406" spans="18:22" x14ac:dyDescent="0.25">
      <c r="R406" s="41" t="s">
        <v>128</v>
      </c>
      <c r="S406" s="40">
        <v>45737</v>
      </c>
      <c r="T406" s="42" t="s">
        <v>221</v>
      </c>
      <c r="U406" s="102" t="s">
        <v>1521</v>
      </c>
      <c r="V406" s="42">
        <v>3.5</v>
      </c>
    </row>
    <row r="407" spans="18:22" x14ac:dyDescent="0.25">
      <c r="R407" s="41" t="s">
        <v>128</v>
      </c>
      <c r="S407" s="40">
        <v>45737</v>
      </c>
      <c r="T407" s="42" t="s">
        <v>221</v>
      </c>
      <c r="U407" s="102" t="s">
        <v>616</v>
      </c>
      <c r="V407" s="42">
        <v>3.5</v>
      </c>
    </row>
    <row r="408" spans="18:22" x14ac:dyDescent="0.25">
      <c r="R408" s="41" t="s">
        <v>128</v>
      </c>
      <c r="S408" s="40">
        <v>45737</v>
      </c>
      <c r="T408" s="42" t="s">
        <v>221</v>
      </c>
      <c r="U408" s="102" t="s">
        <v>525</v>
      </c>
      <c r="V408" s="42">
        <v>3.5</v>
      </c>
    </row>
    <row r="409" spans="18:22" x14ac:dyDescent="0.25">
      <c r="R409" s="41" t="s">
        <v>128</v>
      </c>
      <c r="S409" s="40">
        <v>45737</v>
      </c>
      <c r="T409" s="42" t="s">
        <v>221</v>
      </c>
      <c r="U409" s="102" t="s">
        <v>321</v>
      </c>
      <c r="V409" s="42">
        <v>3.5</v>
      </c>
    </row>
    <row r="410" spans="18:22" x14ac:dyDescent="0.25">
      <c r="R410" s="41" t="s">
        <v>128</v>
      </c>
      <c r="S410" s="40">
        <v>45737</v>
      </c>
      <c r="T410" s="42" t="s">
        <v>221</v>
      </c>
      <c r="U410" s="102" t="s">
        <v>1465</v>
      </c>
      <c r="V410" s="42">
        <v>3.5</v>
      </c>
    </row>
    <row r="411" spans="18:22" x14ac:dyDescent="0.25">
      <c r="R411" s="41" t="s">
        <v>128</v>
      </c>
      <c r="S411" s="40">
        <v>45737</v>
      </c>
      <c r="T411" s="42" t="s">
        <v>221</v>
      </c>
      <c r="U411" s="102" t="s">
        <v>330</v>
      </c>
      <c r="V411" s="42">
        <v>3.5</v>
      </c>
    </row>
    <row r="412" spans="18:22" x14ac:dyDescent="0.25">
      <c r="R412" s="41" t="s">
        <v>128</v>
      </c>
      <c r="S412" s="40">
        <v>45737</v>
      </c>
      <c r="T412" s="42" t="s">
        <v>221</v>
      </c>
      <c r="U412" s="102" t="s">
        <v>299</v>
      </c>
      <c r="V412" s="42">
        <v>3.5</v>
      </c>
    </row>
    <row r="413" spans="18:22" x14ac:dyDescent="0.25">
      <c r="R413" s="41" t="s">
        <v>128</v>
      </c>
      <c r="S413" s="40">
        <v>45737</v>
      </c>
      <c r="T413" s="42" t="s">
        <v>221</v>
      </c>
      <c r="U413" s="102" t="s">
        <v>576</v>
      </c>
      <c r="V413" s="42">
        <v>3.5</v>
      </c>
    </row>
    <row r="414" spans="18:22" x14ac:dyDescent="0.25">
      <c r="R414" s="41" t="s">
        <v>128</v>
      </c>
      <c r="S414" s="40">
        <v>45737</v>
      </c>
      <c r="T414" s="42" t="s">
        <v>221</v>
      </c>
      <c r="U414" s="102" t="s">
        <v>402</v>
      </c>
      <c r="V414" s="42">
        <v>3.5</v>
      </c>
    </row>
    <row r="415" spans="18:22" x14ac:dyDescent="0.25">
      <c r="R415" s="41" t="s">
        <v>128</v>
      </c>
      <c r="S415" s="40">
        <v>45733</v>
      </c>
      <c r="T415" s="42" t="s">
        <v>286</v>
      </c>
      <c r="U415" s="102" t="s">
        <v>905</v>
      </c>
      <c r="V415" s="42">
        <v>3.5</v>
      </c>
    </row>
    <row r="416" spans="18:22" x14ac:dyDescent="0.25">
      <c r="R416" s="41" t="s">
        <v>128</v>
      </c>
      <c r="S416" s="40">
        <v>45733</v>
      </c>
      <c r="T416" s="42" t="s">
        <v>286</v>
      </c>
      <c r="U416" s="102" t="s">
        <v>793</v>
      </c>
      <c r="V416" s="42">
        <v>3.5</v>
      </c>
    </row>
    <row r="417" spans="18:22" x14ac:dyDescent="0.25">
      <c r="R417" s="41" t="s">
        <v>128</v>
      </c>
      <c r="S417" s="40">
        <v>45733</v>
      </c>
      <c r="T417" s="42" t="s">
        <v>286</v>
      </c>
      <c r="U417" s="102" t="s">
        <v>7129</v>
      </c>
      <c r="V417" s="42">
        <v>3.5</v>
      </c>
    </row>
    <row r="418" spans="18:22" x14ac:dyDescent="0.25">
      <c r="R418" s="41" t="s">
        <v>128</v>
      </c>
      <c r="S418" s="40">
        <v>45733</v>
      </c>
      <c r="T418" s="42" t="s">
        <v>286</v>
      </c>
      <c r="U418" s="102" t="s">
        <v>328</v>
      </c>
      <c r="V418" s="42">
        <v>3.5</v>
      </c>
    </row>
    <row r="419" spans="18:22" x14ac:dyDescent="0.25">
      <c r="R419" s="41" t="s">
        <v>128</v>
      </c>
      <c r="S419" s="40">
        <v>45733</v>
      </c>
      <c r="T419" s="42" t="s">
        <v>286</v>
      </c>
      <c r="U419" s="102" t="s">
        <v>590</v>
      </c>
      <c r="V419" s="42">
        <v>3.5</v>
      </c>
    </row>
    <row r="420" spans="18:22" x14ac:dyDescent="0.25">
      <c r="R420" s="41" t="s">
        <v>128</v>
      </c>
      <c r="S420" s="40">
        <v>45733</v>
      </c>
      <c r="T420" s="42" t="s">
        <v>286</v>
      </c>
      <c r="U420" s="102" t="s">
        <v>933</v>
      </c>
      <c r="V420" s="42">
        <v>3.5</v>
      </c>
    </row>
    <row r="421" spans="18:22" x14ac:dyDescent="0.25">
      <c r="R421" s="41" t="s">
        <v>128</v>
      </c>
      <c r="S421" s="40">
        <v>45733</v>
      </c>
      <c r="T421" s="42" t="s">
        <v>286</v>
      </c>
      <c r="U421" s="102" t="s">
        <v>717</v>
      </c>
      <c r="V421" s="42">
        <v>3.5</v>
      </c>
    </row>
    <row r="422" spans="18:22" x14ac:dyDescent="0.25">
      <c r="R422" s="41" t="s">
        <v>128</v>
      </c>
      <c r="S422" s="40">
        <v>45733</v>
      </c>
      <c r="T422" s="42" t="s">
        <v>286</v>
      </c>
      <c r="U422" s="102" t="s">
        <v>10158</v>
      </c>
      <c r="V422" s="42">
        <v>3.5</v>
      </c>
    </row>
    <row r="423" spans="18:22" x14ac:dyDescent="0.25">
      <c r="R423" s="41" t="s">
        <v>128</v>
      </c>
      <c r="S423" s="40">
        <v>45733</v>
      </c>
      <c r="T423" s="42" t="s">
        <v>286</v>
      </c>
      <c r="U423" s="102" t="s">
        <v>251</v>
      </c>
      <c r="V423" s="42">
        <v>3.5</v>
      </c>
    </row>
    <row r="424" spans="18:22" x14ac:dyDescent="0.25">
      <c r="R424" s="41" t="s">
        <v>128</v>
      </c>
      <c r="S424" s="40">
        <v>45733</v>
      </c>
      <c r="T424" s="42" t="s">
        <v>286</v>
      </c>
      <c r="U424" s="102" t="s">
        <v>772</v>
      </c>
      <c r="V424" s="42">
        <v>3.5</v>
      </c>
    </row>
    <row r="425" spans="18:22" x14ac:dyDescent="0.25">
      <c r="R425" s="41" t="s">
        <v>128</v>
      </c>
      <c r="S425" s="40">
        <v>45734</v>
      </c>
      <c r="T425" s="42" t="s">
        <v>286</v>
      </c>
      <c r="U425" s="102" t="s">
        <v>4367</v>
      </c>
      <c r="V425" s="42">
        <v>3.5</v>
      </c>
    </row>
    <row r="426" spans="18:22" x14ac:dyDescent="0.25">
      <c r="R426" s="41" t="s">
        <v>128</v>
      </c>
      <c r="S426" s="40">
        <v>45734</v>
      </c>
      <c r="T426" s="42" t="s">
        <v>286</v>
      </c>
      <c r="U426" s="102" t="s">
        <v>256</v>
      </c>
      <c r="V426" s="42">
        <v>3.5</v>
      </c>
    </row>
    <row r="427" spans="18:22" x14ac:dyDescent="0.25">
      <c r="R427" s="41" t="s">
        <v>128</v>
      </c>
      <c r="S427" s="40">
        <v>45734</v>
      </c>
      <c r="T427" s="42" t="s">
        <v>286</v>
      </c>
      <c r="U427" s="102" t="s">
        <v>580</v>
      </c>
      <c r="V427" s="42">
        <v>3.5</v>
      </c>
    </row>
    <row r="428" spans="18:22" x14ac:dyDescent="0.25">
      <c r="R428" s="41" t="s">
        <v>128</v>
      </c>
      <c r="S428" s="40">
        <v>45734</v>
      </c>
      <c r="T428" s="42" t="s">
        <v>286</v>
      </c>
      <c r="U428" s="102" t="s">
        <v>3462</v>
      </c>
      <c r="V428" s="42">
        <v>3.5</v>
      </c>
    </row>
    <row r="429" spans="18:22" x14ac:dyDescent="0.25">
      <c r="R429" s="41" t="s">
        <v>128</v>
      </c>
      <c r="S429" s="40">
        <v>45734</v>
      </c>
      <c r="T429" s="42" t="s">
        <v>286</v>
      </c>
      <c r="U429" s="102" t="s">
        <v>788</v>
      </c>
      <c r="V429" s="42">
        <v>3.5</v>
      </c>
    </row>
    <row r="430" spans="18:22" x14ac:dyDescent="0.25">
      <c r="R430" s="41" t="s">
        <v>128</v>
      </c>
      <c r="S430" s="40">
        <v>45734</v>
      </c>
      <c r="T430" s="42" t="s">
        <v>286</v>
      </c>
      <c r="U430" s="102" t="s">
        <v>4607</v>
      </c>
      <c r="V430" s="42">
        <v>3.5</v>
      </c>
    </row>
    <row r="431" spans="18:22" x14ac:dyDescent="0.25">
      <c r="R431" s="41" t="s">
        <v>128</v>
      </c>
      <c r="S431" s="40">
        <v>45734</v>
      </c>
      <c r="T431" s="42" t="s">
        <v>286</v>
      </c>
      <c r="U431" s="102" t="s">
        <v>2583</v>
      </c>
      <c r="V431" s="42">
        <v>3.5</v>
      </c>
    </row>
    <row r="432" spans="18:22" x14ac:dyDescent="0.25">
      <c r="R432" s="41" t="s">
        <v>128</v>
      </c>
      <c r="S432" s="40">
        <v>45734</v>
      </c>
      <c r="T432" s="42" t="s">
        <v>286</v>
      </c>
      <c r="U432" s="102" t="s">
        <v>8964</v>
      </c>
      <c r="V432" s="42">
        <v>3.5</v>
      </c>
    </row>
    <row r="433" spans="18:22" x14ac:dyDescent="0.25">
      <c r="R433" s="41" t="s">
        <v>128</v>
      </c>
      <c r="S433" s="40">
        <v>45734</v>
      </c>
      <c r="T433" s="42" t="s">
        <v>286</v>
      </c>
      <c r="U433" s="102" t="s">
        <v>7300</v>
      </c>
      <c r="V433" s="42">
        <v>0</v>
      </c>
    </row>
    <row r="434" spans="18:22" x14ac:dyDescent="0.25">
      <c r="R434" s="41" t="s">
        <v>128</v>
      </c>
      <c r="S434" s="40">
        <v>45735</v>
      </c>
      <c r="T434" s="42" t="s">
        <v>286</v>
      </c>
      <c r="U434" s="102" t="s">
        <v>10213</v>
      </c>
      <c r="V434" s="42">
        <v>3.5</v>
      </c>
    </row>
    <row r="435" spans="18:22" x14ac:dyDescent="0.25">
      <c r="R435" s="41" t="s">
        <v>128</v>
      </c>
      <c r="S435" s="40">
        <v>45735</v>
      </c>
      <c r="T435" s="42" t="s">
        <v>286</v>
      </c>
      <c r="U435" s="102" t="s">
        <v>535</v>
      </c>
      <c r="V435" s="42">
        <v>3.5</v>
      </c>
    </row>
    <row r="436" spans="18:22" x14ac:dyDescent="0.25">
      <c r="R436" s="41" t="s">
        <v>128</v>
      </c>
      <c r="S436" s="40">
        <v>45735</v>
      </c>
      <c r="T436" s="42" t="s">
        <v>286</v>
      </c>
      <c r="U436" s="102" t="s">
        <v>222</v>
      </c>
      <c r="V436" s="42">
        <v>3.5</v>
      </c>
    </row>
    <row r="437" spans="18:22" x14ac:dyDescent="0.25">
      <c r="R437" s="41" t="s">
        <v>128</v>
      </c>
      <c r="S437" s="40">
        <v>45735</v>
      </c>
      <c r="T437" s="42" t="s">
        <v>286</v>
      </c>
      <c r="U437" s="102" t="s">
        <v>10198</v>
      </c>
      <c r="V437" s="42">
        <v>3.5</v>
      </c>
    </row>
    <row r="438" spans="18:22" x14ac:dyDescent="0.25">
      <c r="R438" s="41" t="s">
        <v>128</v>
      </c>
      <c r="S438" s="40">
        <v>45735</v>
      </c>
      <c r="T438" s="42" t="s">
        <v>286</v>
      </c>
      <c r="U438" s="102" t="s">
        <v>789</v>
      </c>
      <c r="V438" s="42">
        <v>3.5</v>
      </c>
    </row>
    <row r="439" spans="18:22" x14ac:dyDescent="0.25">
      <c r="R439" s="41" t="s">
        <v>128</v>
      </c>
      <c r="S439" s="40">
        <v>45735</v>
      </c>
      <c r="T439" s="42" t="s">
        <v>286</v>
      </c>
      <c r="U439" s="102" t="s">
        <v>815</v>
      </c>
      <c r="V439" s="42">
        <v>3.5</v>
      </c>
    </row>
    <row r="440" spans="18:22" x14ac:dyDescent="0.25">
      <c r="R440" s="41" t="s">
        <v>128</v>
      </c>
      <c r="S440" s="40">
        <v>45735</v>
      </c>
      <c r="T440" s="42" t="s">
        <v>286</v>
      </c>
      <c r="U440" s="102" t="s">
        <v>1446</v>
      </c>
      <c r="V440" s="42">
        <v>3.5</v>
      </c>
    </row>
    <row r="441" spans="18:22" x14ac:dyDescent="0.25">
      <c r="R441" s="41" t="s">
        <v>128</v>
      </c>
      <c r="S441" s="40">
        <v>45735</v>
      </c>
      <c r="T441" s="42" t="s">
        <v>286</v>
      </c>
      <c r="U441" s="102" t="s">
        <v>793</v>
      </c>
      <c r="V441" s="42">
        <v>3.5</v>
      </c>
    </row>
    <row r="442" spans="18:22" x14ac:dyDescent="0.25">
      <c r="R442" s="41" t="s">
        <v>128</v>
      </c>
      <c r="S442" s="40">
        <v>45735</v>
      </c>
      <c r="T442" s="42" t="s">
        <v>286</v>
      </c>
      <c r="U442" s="102" t="s">
        <v>716</v>
      </c>
      <c r="V442" s="42">
        <v>3.5</v>
      </c>
    </row>
    <row r="443" spans="18:22" x14ac:dyDescent="0.25">
      <c r="R443" s="41" t="s">
        <v>128</v>
      </c>
      <c r="S443" s="40">
        <v>45736</v>
      </c>
      <c r="T443" s="42" t="s">
        <v>286</v>
      </c>
      <c r="U443" s="102" t="s">
        <v>788</v>
      </c>
      <c r="V443" s="42">
        <v>3.5</v>
      </c>
    </row>
    <row r="444" spans="18:22" x14ac:dyDescent="0.25">
      <c r="R444" s="41" t="s">
        <v>128</v>
      </c>
      <c r="S444" s="40">
        <v>45736</v>
      </c>
      <c r="T444" s="42" t="s">
        <v>286</v>
      </c>
      <c r="U444" s="102" t="s">
        <v>10242</v>
      </c>
      <c r="V444" s="42">
        <v>3.5</v>
      </c>
    </row>
    <row r="445" spans="18:22" x14ac:dyDescent="0.25">
      <c r="R445" s="41" t="s">
        <v>128</v>
      </c>
      <c r="S445" s="40">
        <v>45736</v>
      </c>
      <c r="T445" s="42" t="s">
        <v>286</v>
      </c>
      <c r="U445" s="102" t="s">
        <v>346</v>
      </c>
      <c r="V445" s="42">
        <v>3.5</v>
      </c>
    </row>
    <row r="446" spans="18:22" x14ac:dyDescent="0.25">
      <c r="R446" s="41" t="s">
        <v>128</v>
      </c>
      <c r="S446" s="40">
        <v>45736</v>
      </c>
      <c r="T446" s="42" t="s">
        <v>286</v>
      </c>
      <c r="U446" s="102" t="s">
        <v>834</v>
      </c>
      <c r="V446" s="42">
        <v>3.5</v>
      </c>
    </row>
    <row r="447" spans="18:22" x14ac:dyDescent="0.25">
      <c r="R447" s="41" t="s">
        <v>128</v>
      </c>
      <c r="S447" s="40">
        <v>45736</v>
      </c>
      <c r="T447" s="42" t="s">
        <v>286</v>
      </c>
      <c r="U447" s="102" t="s">
        <v>486</v>
      </c>
      <c r="V447" s="42">
        <v>3.5</v>
      </c>
    </row>
    <row r="448" spans="18:22" x14ac:dyDescent="0.25">
      <c r="R448" s="41" t="s">
        <v>128</v>
      </c>
      <c r="S448" s="40">
        <v>45736</v>
      </c>
      <c r="T448" s="42" t="s">
        <v>286</v>
      </c>
      <c r="U448" s="102" t="s">
        <v>677</v>
      </c>
      <c r="V448" s="42">
        <v>3.5</v>
      </c>
    </row>
    <row r="449" spans="18:22" x14ac:dyDescent="0.25">
      <c r="R449" s="41" t="s">
        <v>128</v>
      </c>
      <c r="S449" s="40">
        <v>45736</v>
      </c>
      <c r="T449" s="42" t="s">
        <v>286</v>
      </c>
      <c r="U449" s="102" t="s">
        <v>878</v>
      </c>
      <c r="V449" s="42">
        <v>3.5</v>
      </c>
    </row>
    <row r="450" spans="18:22" x14ac:dyDescent="0.25">
      <c r="R450" s="41" t="s">
        <v>128</v>
      </c>
      <c r="S450" s="40">
        <v>45736</v>
      </c>
      <c r="T450" s="42" t="s">
        <v>286</v>
      </c>
      <c r="U450" s="102" t="s">
        <v>10231</v>
      </c>
      <c r="V450" s="42">
        <v>3.5</v>
      </c>
    </row>
    <row r="451" spans="18:22" x14ac:dyDescent="0.25">
      <c r="R451" s="41" t="s">
        <v>128</v>
      </c>
      <c r="S451" s="40">
        <v>45737</v>
      </c>
      <c r="T451" s="42" t="s">
        <v>286</v>
      </c>
      <c r="U451" s="102" t="s">
        <v>874</v>
      </c>
      <c r="V451" s="42">
        <v>3.5</v>
      </c>
    </row>
    <row r="452" spans="18:22" x14ac:dyDescent="0.25">
      <c r="R452" s="41" t="s">
        <v>128</v>
      </c>
      <c r="S452" s="40">
        <v>45737</v>
      </c>
      <c r="T452" s="42" t="s">
        <v>286</v>
      </c>
      <c r="U452" s="102" t="s">
        <v>666</v>
      </c>
      <c r="V452" s="42">
        <v>3.5</v>
      </c>
    </row>
    <row r="453" spans="18:22" x14ac:dyDescent="0.25">
      <c r="R453" s="41" t="s">
        <v>128</v>
      </c>
      <c r="S453" s="40">
        <v>45737</v>
      </c>
      <c r="T453" s="42" t="s">
        <v>286</v>
      </c>
      <c r="U453" s="102" t="s">
        <v>582</v>
      </c>
      <c r="V453" s="42">
        <v>3.5</v>
      </c>
    </row>
    <row r="454" spans="18:22" x14ac:dyDescent="0.25">
      <c r="R454" s="41" t="s">
        <v>128</v>
      </c>
      <c r="S454" s="40">
        <v>45737</v>
      </c>
      <c r="T454" s="42" t="s">
        <v>286</v>
      </c>
      <c r="U454" s="102" t="s">
        <v>6760</v>
      </c>
      <c r="V454" s="42">
        <v>3.5</v>
      </c>
    </row>
    <row r="455" spans="18:22" x14ac:dyDescent="0.25">
      <c r="R455" s="41" t="s">
        <v>128</v>
      </c>
      <c r="S455" s="40">
        <v>45737</v>
      </c>
      <c r="T455" s="42" t="s">
        <v>286</v>
      </c>
      <c r="U455" s="102" t="s">
        <v>1453</v>
      </c>
      <c r="V455" s="42">
        <v>7</v>
      </c>
    </row>
    <row r="456" spans="18:22" x14ac:dyDescent="0.25">
      <c r="R456" s="41" t="s">
        <v>128</v>
      </c>
      <c r="S456" s="40">
        <v>45737</v>
      </c>
      <c r="T456" s="42" t="s">
        <v>286</v>
      </c>
      <c r="U456" s="102" t="s">
        <v>856</v>
      </c>
      <c r="V456" s="42">
        <v>3.5</v>
      </c>
    </row>
    <row r="457" spans="18:22" x14ac:dyDescent="0.25">
      <c r="R457" s="41" t="s">
        <v>128</v>
      </c>
      <c r="S457" s="40">
        <v>45737</v>
      </c>
      <c r="T457" s="42" t="s">
        <v>286</v>
      </c>
      <c r="U457" s="102" t="s">
        <v>524</v>
      </c>
      <c r="V457" s="42">
        <v>3.5</v>
      </c>
    </row>
    <row r="458" spans="18:22" x14ac:dyDescent="0.25">
      <c r="R458" s="41" t="s">
        <v>128</v>
      </c>
      <c r="S458" s="40">
        <v>45737</v>
      </c>
      <c r="T458" s="42" t="s">
        <v>286</v>
      </c>
      <c r="U458" s="102" t="s">
        <v>416</v>
      </c>
      <c r="V458" s="42">
        <v>3.5</v>
      </c>
    </row>
    <row r="459" spans="18:22" x14ac:dyDescent="0.25">
      <c r="R459" s="41" t="s">
        <v>128</v>
      </c>
      <c r="S459" s="40">
        <v>45737</v>
      </c>
      <c r="T459" s="42" t="s">
        <v>286</v>
      </c>
      <c r="U459" s="102" t="s">
        <v>541</v>
      </c>
      <c r="V459" s="42">
        <v>3.5</v>
      </c>
    </row>
    <row r="460" spans="18:22" x14ac:dyDescent="0.25">
      <c r="R460" s="41" t="s">
        <v>128</v>
      </c>
      <c r="S460" s="40">
        <v>45737</v>
      </c>
      <c r="T460" s="42" t="s">
        <v>286</v>
      </c>
      <c r="U460" s="102" t="s">
        <v>875</v>
      </c>
      <c r="V460" s="42">
        <v>3.5</v>
      </c>
    </row>
  </sheetData>
  <protectedRanges>
    <protectedRange sqref="A2:C2" name="Range1"/>
  </protectedRanges>
  <mergeCells count="10">
    <mergeCell ref="B13:I13"/>
    <mergeCell ref="K13:P13"/>
    <mergeCell ref="R13:V13"/>
    <mergeCell ref="A2:B2"/>
    <mergeCell ref="B7:C7"/>
    <mergeCell ref="D1:J1"/>
    <mergeCell ref="N1:V1"/>
    <mergeCell ref="E7:F7"/>
    <mergeCell ref="H7:I7"/>
    <mergeCell ref="N7:U7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F4C72-A834-4800-9EA1-F608081872B3}">
  <sheetPr codeName="Sheet7"/>
  <dimension ref="A1:L2"/>
  <sheetViews>
    <sheetView workbookViewId="0">
      <selection activeCell="C33" sqref="C33"/>
    </sheetView>
  </sheetViews>
  <sheetFormatPr defaultRowHeight="15" x14ac:dyDescent="0.25"/>
  <cols>
    <col min="1" max="1" width="7.140625" bestFit="1" customWidth="1"/>
    <col min="2" max="2" width="11.85546875" bestFit="1" customWidth="1"/>
    <col min="3" max="3" width="17.28515625" bestFit="1" customWidth="1"/>
    <col min="4" max="4" width="11.5703125" bestFit="1" customWidth="1"/>
    <col min="5" max="5" width="21" bestFit="1" customWidth="1"/>
    <col min="6" max="6" width="12.140625" bestFit="1" customWidth="1"/>
    <col min="7" max="7" width="21.7109375" bestFit="1" customWidth="1"/>
    <col min="8" max="8" width="20" bestFit="1" customWidth="1"/>
    <col min="9" max="9" width="18.7109375" bestFit="1" customWidth="1"/>
    <col min="10" max="10" width="15.28515625" bestFit="1" customWidth="1"/>
    <col min="11" max="11" width="16.7109375" bestFit="1" customWidth="1"/>
    <col min="12" max="12" width="17" bestFit="1" customWidth="1"/>
    <col min="13" max="13" width="26.140625" bestFit="1" customWidth="1"/>
  </cols>
  <sheetData>
    <row r="1" spans="1:12" x14ac:dyDescent="0.25">
      <c r="A1" t="s">
        <v>98</v>
      </c>
      <c r="B1" t="s">
        <v>1305</v>
      </c>
      <c r="C1" t="s">
        <v>1306</v>
      </c>
      <c r="D1" t="s">
        <v>1307</v>
      </c>
      <c r="E1" t="s">
        <v>1308</v>
      </c>
      <c r="F1" t="s">
        <v>1309</v>
      </c>
      <c r="G1" t="s">
        <v>1310</v>
      </c>
      <c r="H1" t="s">
        <v>1311</v>
      </c>
      <c r="I1" t="s">
        <v>1312</v>
      </c>
      <c r="J1" s="50" t="s">
        <v>1313</v>
      </c>
      <c r="K1" t="s">
        <v>1314</v>
      </c>
      <c r="L1" t="s">
        <v>46</v>
      </c>
    </row>
    <row r="2" spans="1:12" x14ac:dyDescent="0.25">
      <c r="A2" s="1"/>
      <c r="C2" s="2"/>
      <c r="E2" s="2"/>
      <c r="G2" s="2"/>
      <c r="J2" s="50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4F89-77A9-482B-8F72-64E7875AF3C2}">
  <sheetPr codeName="Sheet6"/>
  <dimension ref="A1:G2"/>
  <sheetViews>
    <sheetView workbookViewId="0">
      <selection activeCell="F32" sqref="F32"/>
    </sheetView>
  </sheetViews>
  <sheetFormatPr defaultRowHeight="15" x14ac:dyDescent="0.25"/>
  <cols>
    <col min="1" max="1" width="13.7109375" bestFit="1" customWidth="1"/>
    <col min="2" max="2" width="7.140625" bestFit="1" customWidth="1"/>
    <col min="3" max="3" width="11.7109375" bestFit="1" customWidth="1"/>
    <col min="4" max="4" width="11" bestFit="1" customWidth="1"/>
    <col min="5" max="5" width="12.7109375" style="50" bestFit="1" customWidth="1"/>
    <col min="6" max="6" width="12.28515625" bestFit="1" customWidth="1"/>
    <col min="7" max="7" width="17" bestFit="1" customWidth="1"/>
  </cols>
  <sheetData>
    <row r="1" spans="1:7" x14ac:dyDescent="0.25">
      <c r="A1" t="s">
        <v>47</v>
      </c>
      <c r="B1" t="s">
        <v>98</v>
      </c>
      <c r="C1" t="s">
        <v>1315</v>
      </c>
      <c r="D1" t="s">
        <v>1316</v>
      </c>
      <c r="E1" s="50" t="s">
        <v>1317</v>
      </c>
      <c r="F1" t="s">
        <v>1318</v>
      </c>
      <c r="G1" t="s">
        <v>46</v>
      </c>
    </row>
    <row r="2" spans="1:7" x14ac:dyDescent="0.25">
      <c r="B2" s="1"/>
      <c r="C2" s="38"/>
      <c r="D2" s="38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BB61-8C16-4B50-A01F-037B678073B6}">
  <sheetPr codeName="Sheet8"/>
  <dimension ref="A1:U32"/>
  <sheetViews>
    <sheetView topLeftCell="J1" workbookViewId="0">
      <selection activeCell="U2" sqref="U2"/>
    </sheetView>
  </sheetViews>
  <sheetFormatPr defaultRowHeight="15" x14ac:dyDescent="0.25"/>
  <cols>
    <col min="1" max="1" width="26.28515625" bestFit="1" customWidth="1"/>
    <col min="2" max="2" width="6.5703125" bestFit="1" customWidth="1"/>
    <col min="3" max="3" width="28.140625" bestFit="1" customWidth="1"/>
    <col min="4" max="4" width="26.5703125" bestFit="1" customWidth="1"/>
    <col min="11" max="11" width="33.5703125" bestFit="1" customWidth="1"/>
    <col min="18" max="18" width="33.5703125" bestFit="1" customWidth="1"/>
    <col min="19" max="19" width="6.7109375" bestFit="1" customWidth="1"/>
    <col min="20" max="20" width="35.7109375" bestFit="1" customWidth="1"/>
    <col min="21" max="21" width="22.5703125" bestFit="1" customWidth="1"/>
  </cols>
  <sheetData>
    <row r="1" spans="1:21" x14ac:dyDescent="0.25">
      <c r="A1" t="s">
        <v>46</v>
      </c>
      <c r="B1" t="s">
        <v>1319</v>
      </c>
      <c r="C1" t="s">
        <v>1320</v>
      </c>
      <c r="D1" t="s">
        <v>1321</v>
      </c>
      <c r="R1" t="s">
        <v>46</v>
      </c>
      <c r="S1" t="s">
        <v>1319</v>
      </c>
      <c r="T1" t="s">
        <v>1320</v>
      </c>
      <c r="U1" t="s">
        <v>1321</v>
      </c>
    </row>
    <row r="2" spans="1:21" x14ac:dyDescent="0.25">
      <c r="A2" t="s">
        <v>193</v>
      </c>
      <c r="B2">
        <v>3176</v>
      </c>
      <c r="C2" t="s">
        <v>1322</v>
      </c>
      <c r="D2" t="s">
        <v>1323</v>
      </c>
      <c r="R2" t="s">
        <v>197</v>
      </c>
      <c r="S2">
        <v>3114</v>
      </c>
      <c r="T2" t="s">
        <v>1324</v>
      </c>
      <c r="U2" t="s">
        <v>1325</v>
      </c>
    </row>
    <row r="3" spans="1:21" x14ac:dyDescent="0.25">
      <c r="A3" t="s">
        <v>193</v>
      </c>
      <c r="B3">
        <v>3176</v>
      </c>
      <c r="C3" t="s">
        <v>1322</v>
      </c>
      <c r="D3" t="s">
        <v>1174</v>
      </c>
      <c r="K3" t="str" cm="1">
        <f t="array" ref="K3:K32">_xlfn.UNIQUE(ALLDiv3PartnerList[PARTNER NAME])</f>
        <v>MELINIO TRANSIT (TX)</v>
      </c>
      <c r="R3" t="s">
        <v>144</v>
      </c>
      <c r="S3">
        <v>3440</v>
      </c>
      <c r="T3" t="s">
        <v>1326</v>
      </c>
      <c r="U3" t="s">
        <v>1327</v>
      </c>
    </row>
    <row r="4" spans="1:21" x14ac:dyDescent="0.25">
      <c r="A4" t="s">
        <v>193</v>
      </c>
      <c r="B4">
        <v>3176</v>
      </c>
      <c r="C4" t="s">
        <v>1322</v>
      </c>
      <c r="D4" t="s">
        <v>1328</v>
      </c>
      <c r="K4" t="str">
        <v>CEASAR WS LLC</v>
      </c>
      <c r="R4" t="s">
        <v>193</v>
      </c>
      <c r="S4">
        <v>3176</v>
      </c>
      <c r="T4" t="s">
        <v>1322</v>
      </c>
      <c r="U4" t="s">
        <v>1171</v>
      </c>
    </row>
    <row r="5" spans="1:21" x14ac:dyDescent="0.25">
      <c r="A5" t="s">
        <v>193</v>
      </c>
      <c r="B5">
        <v>3176</v>
      </c>
      <c r="C5" t="s">
        <v>1322</v>
      </c>
      <c r="D5" t="s">
        <v>1329</v>
      </c>
      <c r="K5" t="str">
        <v>HUNDREDFOLD SERVICES, LLC</v>
      </c>
      <c r="R5" t="s">
        <v>142</v>
      </c>
      <c r="S5">
        <v>1202</v>
      </c>
      <c r="T5" t="s">
        <v>1330</v>
      </c>
      <c r="U5" t="s">
        <v>1331</v>
      </c>
    </row>
    <row r="6" spans="1:21" x14ac:dyDescent="0.25">
      <c r="A6" t="s">
        <v>193</v>
      </c>
      <c r="B6">
        <v>3176</v>
      </c>
      <c r="C6" t="s">
        <v>1322</v>
      </c>
      <c r="D6" t="s">
        <v>1332</v>
      </c>
      <c r="K6" t="str">
        <v>BROOKES TRANSPORTATION, LLC</v>
      </c>
      <c r="R6" t="s">
        <v>137</v>
      </c>
      <c r="S6">
        <v>3527</v>
      </c>
      <c r="T6" t="s">
        <v>1333</v>
      </c>
      <c r="U6" t="s">
        <v>136</v>
      </c>
    </row>
    <row r="7" spans="1:21" x14ac:dyDescent="0.25">
      <c r="A7" t="s">
        <v>193</v>
      </c>
      <c r="B7">
        <v>3176</v>
      </c>
      <c r="C7" t="s">
        <v>1322</v>
      </c>
      <c r="D7" t="s">
        <v>1334</v>
      </c>
      <c r="K7" t="str">
        <v>ASH ELITE TRANSPORTATION</v>
      </c>
      <c r="R7" t="s">
        <v>153</v>
      </c>
      <c r="S7">
        <v>9066</v>
      </c>
      <c r="T7" t="s">
        <v>1335</v>
      </c>
      <c r="U7" t="s">
        <v>234</v>
      </c>
    </row>
    <row r="8" spans="1:21" x14ac:dyDescent="0.25">
      <c r="A8" t="s">
        <v>193</v>
      </c>
      <c r="B8">
        <v>3176</v>
      </c>
      <c r="C8" t="s">
        <v>1322</v>
      </c>
      <c r="D8" t="s">
        <v>1055</v>
      </c>
      <c r="K8" t="str">
        <v>ORION TRANSIT, LLC</v>
      </c>
      <c r="R8" t="s">
        <v>150</v>
      </c>
      <c r="S8">
        <v>3521</v>
      </c>
      <c r="T8" t="s">
        <v>1354</v>
      </c>
      <c r="U8" t="s">
        <v>1416</v>
      </c>
    </row>
    <row r="9" spans="1:21" x14ac:dyDescent="0.25">
      <c r="A9" t="s">
        <v>1338</v>
      </c>
      <c r="B9">
        <v>3346</v>
      </c>
      <c r="C9" t="s">
        <v>1339</v>
      </c>
      <c r="D9" t="s">
        <v>1340</v>
      </c>
      <c r="K9" t="str">
        <v>LA PATRONA SERVICES LLC</v>
      </c>
      <c r="R9" t="s">
        <v>156</v>
      </c>
      <c r="S9">
        <v>3444</v>
      </c>
      <c r="T9" t="s">
        <v>1336</v>
      </c>
      <c r="U9" t="s">
        <v>1337</v>
      </c>
    </row>
    <row r="10" spans="1:21" x14ac:dyDescent="0.25">
      <c r="A10" t="s">
        <v>1338</v>
      </c>
      <c r="B10">
        <v>3346</v>
      </c>
      <c r="C10" t="s">
        <v>1339</v>
      </c>
      <c r="D10" t="s">
        <v>1342</v>
      </c>
      <c r="K10" t="str">
        <v>ROYAL T KARE LLC</v>
      </c>
      <c r="R10" t="s">
        <v>190</v>
      </c>
      <c r="S10">
        <v>3579</v>
      </c>
      <c r="T10" t="s">
        <v>1341</v>
      </c>
      <c r="U10" t="s">
        <v>190</v>
      </c>
    </row>
    <row r="11" spans="1:21" x14ac:dyDescent="0.25">
      <c r="A11" t="s">
        <v>1338</v>
      </c>
      <c r="B11">
        <v>3346</v>
      </c>
      <c r="C11" t="s">
        <v>1339</v>
      </c>
      <c r="D11" t="s">
        <v>1344</v>
      </c>
      <c r="K11" t="str">
        <v>BRANDON JACKSON</v>
      </c>
      <c r="R11" t="s">
        <v>139</v>
      </c>
      <c r="S11">
        <v>3496</v>
      </c>
      <c r="T11" t="s">
        <v>1343</v>
      </c>
      <c r="U11" t="s">
        <v>138</v>
      </c>
    </row>
    <row r="12" spans="1:21" x14ac:dyDescent="0.25">
      <c r="A12" t="s">
        <v>1338</v>
      </c>
      <c r="B12">
        <v>3346</v>
      </c>
      <c r="C12" t="s">
        <v>1339</v>
      </c>
      <c r="D12" t="s">
        <v>1346</v>
      </c>
      <c r="K12" t="str">
        <v>BM3 TRANSPORTATION LLC</v>
      </c>
      <c r="R12" t="s">
        <v>126</v>
      </c>
      <c r="S12">
        <v>3536</v>
      </c>
      <c r="T12" t="s">
        <v>1345</v>
      </c>
      <c r="U12" t="s">
        <v>140</v>
      </c>
    </row>
    <row r="13" spans="1:21" x14ac:dyDescent="0.25">
      <c r="A13" t="s">
        <v>1338</v>
      </c>
      <c r="B13">
        <v>3346</v>
      </c>
      <c r="C13" t="s">
        <v>1339</v>
      </c>
      <c r="D13" t="s">
        <v>1348</v>
      </c>
      <c r="K13" t="str">
        <v>BOM TRANSPORTATION</v>
      </c>
      <c r="R13" t="s">
        <v>130</v>
      </c>
      <c r="S13">
        <v>3463</v>
      </c>
      <c r="T13" t="s">
        <v>1347</v>
      </c>
      <c r="U13" t="s">
        <v>154</v>
      </c>
    </row>
    <row r="14" spans="1:21" x14ac:dyDescent="0.25">
      <c r="K14" t="str">
        <v>PICKUP PARTNERS LLC</v>
      </c>
      <c r="R14" t="s">
        <v>189</v>
      </c>
      <c r="S14">
        <v>3519</v>
      </c>
      <c r="T14" t="s">
        <v>1349</v>
      </c>
      <c r="U14" t="s">
        <v>211</v>
      </c>
    </row>
    <row r="15" spans="1:21" x14ac:dyDescent="0.25">
      <c r="K15" t="str">
        <v>ANGELS WAY TRANSIT</v>
      </c>
      <c r="R15" t="s">
        <v>192</v>
      </c>
      <c r="S15">
        <v>3534</v>
      </c>
      <c r="T15" t="s">
        <v>1350</v>
      </c>
      <c r="U15" t="s">
        <v>325</v>
      </c>
    </row>
    <row r="16" spans="1:21" x14ac:dyDescent="0.25">
      <c r="K16" t="str">
        <v>DAESHA SAFE TRANSPORT</v>
      </c>
      <c r="R16" t="s">
        <v>199</v>
      </c>
      <c r="S16">
        <v>3548</v>
      </c>
      <c r="T16" t="s">
        <v>1351</v>
      </c>
      <c r="U16" t="s">
        <v>212</v>
      </c>
    </row>
    <row r="17" spans="11:21" x14ac:dyDescent="0.25">
      <c r="K17" t="str">
        <v>ON-DIME LLC</v>
      </c>
      <c r="R17" t="s">
        <v>152</v>
      </c>
      <c r="S17">
        <v>3494</v>
      </c>
      <c r="T17" t="s">
        <v>1352</v>
      </c>
      <c r="U17" t="s">
        <v>151</v>
      </c>
    </row>
    <row r="18" spans="11:21" x14ac:dyDescent="0.25">
      <c r="K18" t="str">
        <v>LIZZY'S TRANSPORTATION LLC</v>
      </c>
      <c r="R18" t="s">
        <v>198</v>
      </c>
      <c r="S18">
        <v>3475</v>
      </c>
      <c r="T18" t="s">
        <v>1353</v>
      </c>
      <c r="U18" t="s">
        <v>213</v>
      </c>
    </row>
    <row r="19" spans="11:21" x14ac:dyDescent="0.25">
      <c r="K19" t="str">
        <v>ON THE MOVE LLC</v>
      </c>
      <c r="R19" t="s">
        <v>200</v>
      </c>
      <c r="S19">
        <v>3452</v>
      </c>
      <c r="T19" t="s">
        <v>1357</v>
      </c>
      <c r="U19" t="s">
        <v>1415</v>
      </c>
    </row>
    <row r="20" spans="11:21" x14ac:dyDescent="0.25">
      <c r="K20" t="str">
        <v>RESILIENT LOGISTICS MGMT LLC</v>
      </c>
      <c r="R20" t="s">
        <v>194</v>
      </c>
      <c r="S20">
        <v>3529</v>
      </c>
      <c r="T20" t="s">
        <v>1355</v>
      </c>
      <c r="U20" t="s">
        <v>247</v>
      </c>
    </row>
    <row r="21" spans="11:21" x14ac:dyDescent="0.25">
      <c r="K21" t="str">
        <v>LADY K HEALTHCARE</v>
      </c>
      <c r="R21" t="s">
        <v>195</v>
      </c>
      <c r="S21">
        <v>3581</v>
      </c>
      <c r="T21" t="s">
        <v>1356</v>
      </c>
      <c r="U21" t="s">
        <v>195</v>
      </c>
    </row>
    <row r="22" spans="11:21" x14ac:dyDescent="0.25">
      <c r="K22" t="str">
        <v>LAQUESHA HENDERSON</v>
      </c>
      <c r="R22" t="s">
        <v>67</v>
      </c>
      <c r="S22">
        <v>3582</v>
      </c>
      <c r="T22" t="s">
        <v>1358</v>
      </c>
      <c r="U22" t="s">
        <v>67</v>
      </c>
    </row>
    <row r="23" spans="11:21" x14ac:dyDescent="0.25">
      <c r="K23" t="str">
        <v>LOVEDAY IGWE</v>
      </c>
      <c r="R23" t="s">
        <v>146</v>
      </c>
      <c r="S23">
        <v>3506</v>
      </c>
      <c r="T23" t="s">
        <v>1359</v>
      </c>
      <c r="U23" t="s">
        <v>145</v>
      </c>
    </row>
    <row r="24" spans="11:21" x14ac:dyDescent="0.25">
      <c r="K24" t="str">
        <v>HUB SOLUTIONS</v>
      </c>
      <c r="R24" t="s">
        <v>155</v>
      </c>
      <c r="S24">
        <v>3555</v>
      </c>
      <c r="T24" t="s">
        <v>1360</v>
      </c>
      <c r="U24" t="s">
        <v>155</v>
      </c>
    </row>
    <row r="25" spans="11:21" x14ac:dyDescent="0.25">
      <c r="K25" t="str">
        <v>QUNIFIA JACKSON</v>
      </c>
      <c r="R25" t="s">
        <v>148</v>
      </c>
      <c r="S25">
        <v>3449</v>
      </c>
      <c r="T25" t="s">
        <v>1367</v>
      </c>
      <c r="U25" t="s">
        <v>1430</v>
      </c>
    </row>
    <row r="26" spans="11:21" x14ac:dyDescent="0.25">
      <c r="K26" t="str">
        <v>INNER CITY LOGISTICS LLC</v>
      </c>
      <c r="R26" t="s">
        <v>196</v>
      </c>
      <c r="S26">
        <v>3503</v>
      </c>
      <c r="T26" t="s">
        <v>1361</v>
      </c>
      <c r="U26" t="s">
        <v>249</v>
      </c>
    </row>
    <row r="27" spans="11:21" x14ac:dyDescent="0.25">
      <c r="K27" t="str">
        <v>LYNN TRAVELING</v>
      </c>
      <c r="R27" t="s">
        <v>191</v>
      </c>
      <c r="S27">
        <v>3540</v>
      </c>
      <c r="T27" t="s">
        <v>1362</v>
      </c>
      <c r="U27" t="s">
        <v>223</v>
      </c>
    </row>
    <row r="28" spans="11:21" x14ac:dyDescent="0.25">
      <c r="K28" t="str">
        <v>BREISHABREE TRANSPORTATION LLC</v>
      </c>
      <c r="R28" t="s">
        <v>158</v>
      </c>
      <c r="S28">
        <v>3539</v>
      </c>
      <c r="T28" t="s">
        <v>1363</v>
      </c>
      <c r="U28" t="s">
        <v>157</v>
      </c>
    </row>
    <row r="29" spans="11:21" x14ac:dyDescent="0.25">
      <c r="K29" t="str">
        <v>SERENITY CARE TRANSPORTATION</v>
      </c>
      <c r="R29" t="s">
        <v>1364</v>
      </c>
      <c r="S29">
        <v>3464</v>
      </c>
      <c r="T29" t="s">
        <v>1365</v>
      </c>
      <c r="U29" t="s">
        <v>1366</v>
      </c>
    </row>
    <row r="30" spans="11:21" x14ac:dyDescent="0.25">
      <c r="K30" t="str">
        <v>TRAVEL GALS AND GENTS LLC</v>
      </c>
      <c r="R30" t="s">
        <v>1720</v>
      </c>
      <c r="S30">
        <v>3600</v>
      </c>
      <c r="T30" t="s">
        <v>1369</v>
      </c>
      <c r="U30" t="s">
        <v>1368</v>
      </c>
    </row>
    <row r="31" spans="11:21" x14ac:dyDescent="0.25">
      <c r="K31" t="str">
        <v>BTS INVESTORS GROUP, LLC</v>
      </c>
      <c r="R31" t="s">
        <v>129</v>
      </c>
      <c r="S31">
        <v>3541</v>
      </c>
      <c r="T31" t="s">
        <v>1370</v>
      </c>
      <c r="U31" t="s">
        <v>173</v>
      </c>
    </row>
    <row r="32" spans="11:21" x14ac:dyDescent="0.25">
      <c r="K32" t="str">
        <v>UAD TRANSPORTATION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1C3B0-03C2-4CCE-9895-32E40117C25A}">
  <sheetPr codeName="Sheet9"/>
  <dimension ref="A1:K27"/>
  <sheetViews>
    <sheetView workbookViewId="0">
      <selection activeCell="E7" sqref="E7"/>
    </sheetView>
  </sheetViews>
  <sheetFormatPr defaultRowHeight="15" x14ac:dyDescent="0.25"/>
  <cols>
    <col min="1" max="1" width="33.42578125" bestFit="1" customWidth="1"/>
    <col min="2" max="2" width="16.5703125" bestFit="1" customWidth="1"/>
    <col min="3" max="3" width="8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19" bestFit="1" customWidth="1"/>
  </cols>
  <sheetData>
    <row r="1" spans="1:11" x14ac:dyDescent="0.25">
      <c r="A1" t="s">
        <v>1371</v>
      </c>
      <c r="B1" t="s">
        <v>1372</v>
      </c>
      <c r="C1" t="s">
        <v>1373</v>
      </c>
      <c r="D1" t="s">
        <v>93</v>
      </c>
      <c r="E1" t="s">
        <v>1374</v>
      </c>
      <c r="F1" t="s">
        <v>1375</v>
      </c>
      <c r="G1" t="s">
        <v>20</v>
      </c>
      <c r="H1" t="s">
        <v>1376</v>
      </c>
      <c r="I1" t="s">
        <v>17</v>
      </c>
      <c r="J1" t="s">
        <v>16</v>
      </c>
      <c r="K1" t="s">
        <v>21</v>
      </c>
    </row>
    <row r="2" spans="1:11" x14ac:dyDescent="0.25">
      <c r="A2" t="s">
        <v>189</v>
      </c>
      <c r="B2">
        <v>342.5</v>
      </c>
      <c r="C2">
        <v>1</v>
      </c>
      <c r="D2">
        <v>2</v>
      </c>
      <c r="E2">
        <v>685</v>
      </c>
      <c r="F2">
        <v>0</v>
      </c>
      <c r="G2">
        <v>108.23</v>
      </c>
      <c r="H2">
        <v>0</v>
      </c>
      <c r="I2">
        <v>0</v>
      </c>
      <c r="J2">
        <v>0</v>
      </c>
      <c r="K2">
        <v>0</v>
      </c>
    </row>
    <row r="3" spans="1:11" x14ac:dyDescent="0.25">
      <c r="A3" t="s">
        <v>137</v>
      </c>
      <c r="B3">
        <v>342.5</v>
      </c>
      <c r="C3">
        <v>1</v>
      </c>
      <c r="D3">
        <v>2</v>
      </c>
      <c r="E3">
        <v>685</v>
      </c>
      <c r="F3">
        <v>0</v>
      </c>
      <c r="G3">
        <v>76.47</v>
      </c>
      <c r="H3">
        <v>0</v>
      </c>
      <c r="I3">
        <v>0</v>
      </c>
      <c r="J3">
        <v>0</v>
      </c>
      <c r="K3">
        <v>0</v>
      </c>
    </row>
    <row r="4" spans="1:11" x14ac:dyDescent="0.25">
      <c r="A4" t="s">
        <v>139</v>
      </c>
      <c r="B4">
        <v>342.5</v>
      </c>
      <c r="C4">
        <v>1</v>
      </c>
      <c r="D4">
        <v>2</v>
      </c>
      <c r="E4">
        <v>685</v>
      </c>
      <c r="F4">
        <v>0</v>
      </c>
      <c r="G4">
        <v>57.8</v>
      </c>
      <c r="H4">
        <v>0</v>
      </c>
      <c r="I4">
        <v>0</v>
      </c>
      <c r="J4">
        <v>0</v>
      </c>
      <c r="K4">
        <v>0</v>
      </c>
    </row>
    <row r="5" spans="1:11" x14ac:dyDescent="0.25">
      <c r="A5" t="s">
        <v>126</v>
      </c>
      <c r="B5">
        <v>342.5</v>
      </c>
      <c r="C5">
        <v>1</v>
      </c>
      <c r="D5">
        <v>2</v>
      </c>
      <c r="E5">
        <v>685</v>
      </c>
      <c r="F5">
        <v>0</v>
      </c>
      <c r="G5">
        <v>127.24</v>
      </c>
      <c r="H5">
        <v>0</v>
      </c>
      <c r="I5">
        <v>0</v>
      </c>
      <c r="J5">
        <v>0</v>
      </c>
      <c r="K5">
        <v>0</v>
      </c>
    </row>
    <row r="6" spans="1:11" x14ac:dyDescent="0.25">
      <c r="A6" t="s">
        <v>191</v>
      </c>
      <c r="B6">
        <v>342.5</v>
      </c>
      <c r="C6">
        <v>1</v>
      </c>
      <c r="D6">
        <v>2</v>
      </c>
      <c r="E6">
        <v>685</v>
      </c>
      <c r="F6">
        <v>0</v>
      </c>
      <c r="G6">
        <v>89.48</v>
      </c>
      <c r="H6">
        <v>0</v>
      </c>
      <c r="I6">
        <v>0</v>
      </c>
      <c r="J6">
        <v>0</v>
      </c>
      <c r="K6">
        <v>0</v>
      </c>
    </row>
    <row r="7" spans="1:11" x14ac:dyDescent="0.25">
      <c r="A7" t="s">
        <v>142</v>
      </c>
      <c r="B7">
        <v>342.5</v>
      </c>
      <c r="C7">
        <v>10</v>
      </c>
      <c r="D7">
        <v>2</v>
      </c>
      <c r="E7">
        <v>6850</v>
      </c>
      <c r="F7">
        <v>0</v>
      </c>
      <c r="G7">
        <v>1378.9</v>
      </c>
      <c r="H7">
        <v>0</v>
      </c>
      <c r="I7">
        <v>0</v>
      </c>
      <c r="J7">
        <v>0</v>
      </c>
      <c r="K7">
        <v>742.62</v>
      </c>
    </row>
    <row r="8" spans="1:11" x14ac:dyDescent="0.25">
      <c r="A8" t="s">
        <v>144</v>
      </c>
      <c r="B8">
        <v>342.5</v>
      </c>
      <c r="C8">
        <v>1</v>
      </c>
      <c r="D8">
        <v>2</v>
      </c>
      <c r="E8">
        <v>685</v>
      </c>
      <c r="F8">
        <v>0</v>
      </c>
      <c r="G8">
        <v>301.82</v>
      </c>
      <c r="H8">
        <v>0</v>
      </c>
      <c r="I8">
        <v>0</v>
      </c>
      <c r="J8">
        <v>0</v>
      </c>
      <c r="K8">
        <v>0</v>
      </c>
    </row>
    <row r="9" spans="1:11" x14ac:dyDescent="0.25">
      <c r="A9" t="s">
        <v>146</v>
      </c>
      <c r="B9">
        <v>342.5</v>
      </c>
      <c r="C9">
        <v>1</v>
      </c>
      <c r="D9">
        <v>2</v>
      </c>
      <c r="E9">
        <v>685</v>
      </c>
      <c r="F9">
        <v>0</v>
      </c>
      <c r="G9">
        <v>55.23</v>
      </c>
      <c r="H9">
        <v>0</v>
      </c>
      <c r="I9">
        <v>0</v>
      </c>
      <c r="J9">
        <v>0</v>
      </c>
      <c r="K9">
        <v>250</v>
      </c>
    </row>
    <row r="10" spans="1:11" x14ac:dyDescent="0.25">
      <c r="A10" t="s">
        <v>193</v>
      </c>
      <c r="B10">
        <v>342.5</v>
      </c>
      <c r="C10">
        <v>3</v>
      </c>
      <c r="D10">
        <v>2</v>
      </c>
      <c r="E10">
        <v>2055</v>
      </c>
      <c r="F10">
        <v>0</v>
      </c>
      <c r="G10">
        <v>57.33</v>
      </c>
      <c r="H10">
        <v>0</v>
      </c>
      <c r="I10">
        <v>0</v>
      </c>
      <c r="J10">
        <v>0</v>
      </c>
      <c r="K10">
        <v>0</v>
      </c>
    </row>
    <row r="11" spans="1:11" x14ac:dyDescent="0.25">
      <c r="A11" t="s">
        <v>148</v>
      </c>
      <c r="B11">
        <v>342.5</v>
      </c>
      <c r="C11">
        <v>1</v>
      </c>
      <c r="D11">
        <v>2</v>
      </c>
      <c r="E11">
        <v>685</v>
      </c>
      <c r="F11">
        <v>0</v>
      </c>
      <c r="G11">
        <v>149.93</v>
      </c>
      <c r="H11">
        <v>0</v>
      </c>
      <c r="I11">
        <v>0</v>
      </c>
      <c r="J11">
        <v>0</v>
      </c>
      <c r="K11">
        <v>0</v>
      </c>
    </row>
    <row r="12" spans="1:11" x14ac:dyDescent="0.25">
      <c r="A12" t="s">
        <v>200</v>
      </c>
      <c r="B12">
        <v>342.5</v>
      </c>
      <c r="C12">
        <v>1</v>
      </c>
      <c r="D12">
        <v>1</v>
      </c>
      <c r="E12">
        <v>342.5</v>
      </c>
      <c r="F12">
        <v>0</v>
      </c>
      <c r="G12">
        <v>36.340000000000003</v>
      </c>
      <c r="H12">
        <v>0</v>
      </c>
      <c r="I12">
        <v>0</v>
      </c>
      <c r="J12">
        <v>0</v>
      </c>
      <c r="K12">
        <v>738.67</v>
      </c>
    </row>
    <row r="13" spans="1:11" x14ac:dyDescent="0.25">
      <c r="A13" t="s">
        <v>150</v>
      </c>
      <c r="B13">
        <v>342.5</v>
      </c>
      <c r="C13">
        <v>1</v>
      </c>
      <c r="D13">
        <v>2</v>
      </c>
      <c r="E13">
        <v>685</v>
      </c>
      <c r="F13">
        <v>0</v>
      </c>
      <c r="G13">
        <v>27</v>
      </c>
      <c r="H13">
        <v>0</v>
      </c>
      <c r="I13">
        <v>0</v>
      </c>
      <c r="J13">
        <v>0</v>
      </c>
      <c r="K13">
        <v>196.21</v>
      </c>
    </row>
    <row r="14" spans="1:11" x14ac:dyDescent="0.25">
      <c r="A14" t="s">
        <v>194</v>
      </c>
      <c r="B14">
        <v>342.5</v>
      </c>
      <c r="C14">
        <v>1</v>
      </c>
      <c r="D14">
        <v>2</v>
      </c>
      <c r="E14">
        <v>685</v>
      </c>
      <c r="F14">
        <v>0</v>
      </c>
      <c r="G14">
        <v>48.97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 t="s">
        <v>152</v>
      </c>
      <c r="B15">
        <v>342.5</v>
      </c>
      <c r="C15">
        <v>1</v>
      </c>
      <c r="D15">
        <v>2</v>
      </c>
      <c r="E15">
        <v>685</v>
      </c>
      <c r="F15">
        <v>0</v>
      </c>
      <c r="G15">
        <v>33.64</v>
      </c>
      <c r="H15">
        <v>0</v>
      </c>
      <c r="I15">
        <v>0</v>
      </c>
      <c r="J15">
        <v>0</v>
      </c>
      <c r="K15">
        <v>0</v>
      </c>
    </row>
    <row r="16" spans="1:11" x14ac:dyDescent="0.25">
      <c r="A16" t="s">
        <v>196</v>
      </c>
      <c r="B16">
        <v>342.5</v>
      </c>
      <c r="C16">
        <v>1</v>
      </c>
      <c r="D16">
        <v>2</v>
      </c>
      <c r="E16">
        <v>685</v>
      </c>
      <c r="F16">
        <v>0</v>
      </c>
      <c r="G16">
        <v>57.28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 t="s">
        <v>197</v>
      </c>
      <c r="B17">
        <v>342.5</v>
      </c>
      <c r="C17">
        <v>12</v>
      </c>
      <c r="D17">
        <v>2</v>
      </c>
      <c r="E17">
        <v>8220</v>
      </c>
      <c r="F17">
        <v>0</v>
      </c>
      <c r="G17">
        <v>1776.19</v>
      </c>
      <c r="H17">
        <v>0</v>
      </c>
      <c r="I17">
        <v>0</v>
      </c>
      <c r="J17">
        <v>0</v>
      </c>
      <c r="K17">
        <v>750</v>
      </c>
    </row>
    <row r="18" spans="1:11" x14ac:dyDescent="0.25">
      <c r="A18" t="s">
        <v>199</v>
      </c>
      <c r="B18">
        <v>342.5</v>
      </c>
      <c r="C18">
        <v>1</v>
      </c>
      <c r="D18">
        <v>2</v>
      </c>
      <c r="E18">
        <v>685</v>
      </c>
      <c r="F18">
        <v>0</v>
      </c>
      <c r="G18">
        <v>108.3</v>
      </c>
      <c r="H18">
        <v>0</v>
      </c>
      <c r="I18">
        <v>0</v>
      </c>
      <c r="J18">
        <v>0</v>
      </c>
      <c r="K18">
        <v>250</v>
      </c>
    </row>
    <row r="19" spans="1:11" x14ac:dyDescent="0.25">
      <c r="A19" t="s">
        <v>153</v>
      </c>
      <c r="B19">
        <v>342.5</v>
      </c>
      <c r="C19">
        <v>7</v>
      </c>
      <c r="D19">
        <v>2</v>
      </c>
      <c r="E19">
        <v>4795</v>
      </c>
      <c r="F19">
        <v>0</v>
      </c>
      <c r="G19">
        <v>329.67</v>
      </c>
      <c r="H19">
        <v>0</v>
      </c>
      <c r="I19">
        <v>0</v>
      </c>
      <c r="J19">
        <v>0</v>
      </c>
      <c r="K19">
        <v>0</v>
      </c>
    </row>
    <row r="20" spans="1:11" x14ac:dyDescent="0.25">
      <c r="A20" t="s">
        <v>130</v>
      </c>
      <c r="B20">
        <v>342.5</v>
      </c>
      <c r="C20">
        <v>1</v>
      </c>
      <c r="D20">
        <v>2</v>
      </c>
      <c r="E20">
        <v>685</v>
      </c>
      <c r="F20">
        <v>0</v>
      </c>
      <c r="G20">
        <v>57.47</v>
      </c>
      <c r="H20">
        <v>0</v>
      </c>
      <c r="I20">
        <v>0</v>
      </c>
      <c r="J20">
        <v>0</v>
      </c>
      <c r="K20">
        <v>0</v>
      </c>
    </row>
    <row r="21" spans="1:11" x14ac:dyDescent="0.25">
      <c r="A21" t="s">
        <v>156</v>
      </c>
      <c r="B21">
        <v>342.5</v>
      </c>
      <c r="C21">
        <v>4</v>
      </c>
      <c r="D21">
        <v>2</v>
      </c>
      <c r="E21">
        <v>2740</v>
      </c>
      <c r="F21">
        <v>0</v>
      </c>
      <c r="G21">
        <v>1058.33</v>
      </c>
      <c r="H21">
        <v>500</v>
      </c>
      <c r="I21">
        <v>0</v>
      </c>
      <c r="J21">
        <v>0</v>
      </c>
      <c r="K21">
        <v>250</v>
      </c>
    </row>
    <row r="22" spans="1:11" x14ac:dyDescent="0.25">
      <c r="A22" t="s">
        <v>158</v>
      </c>
      <c r="B22">
        <v>342.5</v>
      </c>
      <c r="C22">
        <v>1</v>
      </c>
      <c r="D22">
        <v>0.6</v>
      </c>
      <c r="E22">
        <v>205.5</v>
      </c>
      <c r="F22">
        <v>0</v>
      </c>
      <c r="G22">
        <v>25.16</v>
      </c>
      <c r="H22">
        <v>0</v>
      </c>
      <c r="I22">
        <v>0</v>
      </c>
      <c r="J22">
        <v>0</v>
      </c>
      <c r="K22">
        <v>0</v>
      </c>
    </row>
    <row r="23" spans="1:11" x14ac:dyDescent="0.25">
      <c r="A23" t="s">
        <v>129</v>
      </c>
      <c r="B23">
        <v>342.5</v>
      </c>
      <c r="C23">
        <v>1</v>
      </c>
      <c r="D23">
        <v>2</v>
      </c>
      <c r="E23">
        <v>685</v>
      </c>
      <c r="F23">
        <v>0</v>
      </c>
      <c r="G23">
        <v>-37.22</v>
      </c>
      <c r="H23">
        <v>0</v>
      </c>
      <c r="I23">
        <v>0</v>
      </c>
      <c r="J23">
        <v>0</v>
      </c>
      <c r="K23">
        <v>243.79</v>
      </c>
    </row>
    <row r="24" spans="1:11" x14ac:dyDescent="0.25">
      <c r="A24" t="s">
        <v>190</v>
      </c>
      <c r="B24">
        <v>342.5</v>
      </c>
      <c r="C24">
        <v>1</v>
      </c>
      <c r="D24">
        <v>2</v>
      </c>
      <c r="E24">
        <v>685</v>
      </c>
      <c r="F24">
        <v>0</v>
      </c>
      <c r="G24">
        <v>14.54</v>
      </c>
      <c r="H24">
        <v>0</v>
      </c>
      <c r="I24">
        <v>0</v>
      </c>
      <c r="J24">
        <v>0</v>
      </c>
      <c r="K24">
        <v>0</v>
      </c>
    </row>
    <row r="25" spans="1:11" x14ac:dyDescent="0.25">
      <c r="A25" t="s">
        <v>67</v>
      </c>
      <c r="B25">
        <v>342.5</v>
      </c>
      <c r="C25">
        <v>1</v>
      </c>
      <c r="D25">
        <v>2</v>
      </c>
      <c r="E25">
        <v>685</v>
      </c>
      <c r="F25">
        <v>0</v>
      </c>
      <c r="G25">
        <v>16.899999999999999</v>
      </c>
      <c r="H25">
        <v>0</v>
      </c>
      <c r="I25">
        <v>0</v>
      </c>
      <c r="J25">
        <v>0</v>
      </c>
      <c r="K25">
        <v>0</v>
      </c>
    </row>
    <row r="26" spans="1:11" x14ac:dyDescent="0.25">
      <c r="A26" t="s">
        <v>195</v>
      </c>
      <c r="B26">
        <v>342.5</v>
      </c>
      <c r="C26">
        <v>1</v>
      </c>
      <c r="D26">
        <v>2</v>
      </c>
      <c r="E26">
        <v>685</v>
      </c>
      <c r="F26">
        <v>0</v>
      </c>
      <c r="G26">
        <v>26.6</v>
      </c>
      <c r="H26">
        <v>0</v>
      </c>
      <c r="I26">
        <v>0</v>
      </c>
      <c r="J26">
        <v>0</v>
      </c>
      <c r="K26">
        <v>0</v>
      </c>
    </row>
    <row r="27" spans="1:11" x14ac:dyDescent="0.25">
      <c r="A27" t="s">
        <v>1720</v>
      </c>
      <c r="B27">
        <v>342.5</v>
      </c>
      <c r="C27">
        <v>1</v>
      </c>
      <c r="D27">
        <v>2</v>
      </c>
      <c r="E27">
        <v>685</v>
      </c>
      <c r="F27">
        <v>0</v>
      </c>
      <c r="G27">
        <v>24.44</v>
      </c>
      <c r="H27">
        <v>0</v>
      </c>
      <c r="I27">
        <v>0</v>
      </c>
      <c r="J27">
        <v>0</v>
      </c>
      <c r="K27">
        <v>0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BBD0-E436-4637-A5BF-57C28E5FF575}">
  <sheetPr codeName="Sheet20"/>
  <dimension ref="A1:C1"/>
  <sheetViews>
    <sheetView showGridLines="0" workbookViewId="0">
      <selection activeCell="C2" sqref="C2"/>
    </sheetView>
  </sheetViews>
  <sheetFormatPr defaultRowHeight="15" x14ac:dyDescent="0.25"/>
  <cols>
    <col min="1" max="1" width="17" bestFit="1" customWidth="1"/>
    <col min="2" max="2" width="8" bestFit="1" customWidth="1"/>
    <col min="3" max="3" width="15.28515625" bestFit="1" customWidth="1"/>
  </cols>
  <sheetData>
    <row r="1" spans="1:3" x14ac:dyDescent="0.25">
      <c r="A1" t="s">
        <v>46</v>
      </c>
      <c r="B1" t="s">
        <v>3</v>
      </c>
      <c r="C1" t="s">
        <v>175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58603-E283-425D-9C83-38B8D02D0A6A}">
  <sheetPr codeName="Sheet26"/>
  <dimension ref="A3:B12"/>
  <sheetViews>
    <sheetView workbookViewId="0">
      <selection activeCell="B21" sqref="B21"/>
    </sheetView>
  </sheetViews>
  <sheetFormatPr defaultRowHeight="15" x14ac:dyDescent="0.25"/>
  <cols>
    <col min="1" max="1" width="22.42578125" bestFit="1" customWidth="1"/>
    <col min="2" max="2" width="20.140625" style="159" bestFit="1" customWidth="1"/>
  </cols>
  <sheetData>
    <row r="3" spans="1:2" x14ac:dyDescent="0.25">
      <c r="A3" s="3" t="s">
        <v>121</v>
      </c>
      <c r="B3" s="159" t="s">
        <v>1377</v>
      </c>
    </row>
    <row r="4" spans="1:2" x14ac:dyDescent="0.25">
      <c r="A4" s="88" t="s">
        <v>126</v>
      </c>
      <c r="B4" s="159">
        <v>3262.2061999999996</v>
      </c>
    </row>
    <row r="5" spans="1:2" x14ac:dyDescent="0.25">
      <c r="A5" s="88" t="s">
        <v>129</v>
      </c>
      <c r="B5" s="159">
        <v>2304</v>
      </c>
    </row>
    <row r="6" spans="1:2" x14ac:dyDescent="0.25">
      <c r="A6" s="88" t="s">
        <v>130</v>
      </c>
      <c r="B6" s="159">
        <v>2771.4133000000002</v>
      </c>
    </row>
    <row r="7" spans="1:2" x14ac:dyDescent="0.25">
      <c r="A7" s="88" t="s">
        <v>123</v>
      </c>
      <c r="B7" s="159">
        <v>8337.6195000000007</v>
      </c>
    </row>
    <row r="8" spans="1:2" x14ac:dyDescent="0.25">
      <c r="B8"/>
    </row>
    <row r="9" spans="1:2" x14ac:dyDescent="0.25">
      <c r="B9"/>
    </row>
    <row r="10" spans="1:2" x14ac:dyDescent="0.25">
      <c r="B10"/>
    </row>
    <row r="11" spans="1:2" x14ac:dyDescent="0.25">
      <c r="B11"/>
    </row>
    <row r="12" spans="1:2" x14ac:dyDescent="0.25">
      <c r="B12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E1547-5882-4992-B7AD-67D4A5F59610}">
  <sheetPr codeName="Sheet23"/>
  <dimension ref="A1:Y7"/>
  <sheetViews>
    <sheetView workbookViewId="0">
      <selection activeCell="F5" sqref="F5"/>
    </sheetView>
  </sheetViews>
  <sheetFormatPr defaultRowHeight="15" x14ac:dyDescent="0.25"/>
  <cols>
    <col min="1" max="1" width="22.42578125" bestFit="1" customWidth="1"/>
    <col min="2" max="2" width="8.5703125" bestFit="1" customWidth="1"/>
    <col min="3" max="3" width="27.42578125" bestFit="1" customWidth="1"/>
    <col min="4" max="4" width="19.85546875" bestFit="1" customWidth="1"/>
    <col min="5" max="5" width="27.42578125" bestFit="1" customWidth="1"/>
    <col min="6" max="6" width="20.28515625" bestFit="1" customWidth="1"/>
    <col min="7" max="7" width="15.85546875" bestFit="1" customWidth="1"/>
    <col min="8" max="8" width="31.7109375" bestFit="1" customWidth="1"/>
    <col min="9" max="9" width="16.42578125" bestFit="1" customWidth="1"/>
    <col min="10" max="10" width="15.7109375" bestFit="1" customWidth="1"/>
    <col min="11" max="11" width="14.5703125" bestFit="1" customWidth="1"/>
    <col min="12" max="12" width="16.5703125" bestFit="1" customWidth="1"/>
    <col min="13" max="13" width="12.140625" bestFit="1" customWidth="1"/>
    <col min="14" max="14" width="21.7109375" bestFit="1" customWidth="1"/>
    <col min="15" max="15" width="20.42578125" bestFit="1" customWidth="1"/>
    <col min="16" max="16" width="26.28515625" bestFit="1" customWidth="1"/>
    <col min="17" max="17" width="17.42578125" bestFit="1" customWidth="1"/>
    <col min="18" max="18" width="25.42578125" bestFit="1" customWidth="1"/>
    <col min="19" max="19" width="38" bestFit="1" customWidth="1"/>
    <col min="20" max="20" width="21.140625" bestFit="1" customWidth="1"/>
    <col min="21" max="21" width="21.85546875" bestFit="1" customWidth="1"/>
    <col min="22" max="22" width="30.7109375" bestFit="1" customWidth="1"/>
    <col min="23" max="23" width="20.85546875" bestFit="1" customWidth="1"/>
    <col min="24" max="24" width="23" bestFit="1" customWidth="1"/>
    <col min="25" max="25" width="22" bestFit="1" customWidth="1"/>
    <col min="26" max="26" width="30.85546875" bestFit="1" customWidth="1"/>
    <col min="27" max="27" width="30.7109375" bestFit="1" customWidth="1"/>
    <col min="28" max="28" width="17.140625" bestFit="1" customWidth="1"/>
    <col min="29" max="29" width="23" bestFit="1" customWidth="1"/>
    <col min="30" max="30" width="22" bestFit="1" customWidth="1"/>
    <col min="31" max="33" width="35.28515625" bestFit="1" customWidth="1"/>
    <col min="34" max="36" width="25.5703125" bestFit="1" customWidth="1"/>
    <col min="37" max="37" width="7.5703125" bestFit="1" customWidth="1"/>
    <col min="38" max="38" width="24.28515625" bestFit="1" customWidth="1"/>
    <col min="39" max="39" width="7.28515625" customWidth="1"/>
  </cols>
  <sheetData>
    <row r="1" spans="1:25" x14ac:dyDescent="0.25">
      <c r="A1" t="s">
        <v>46</v>
      </c>
      <c r="B1" t="s">
        <v>3</v>
      </c>
      <c r="C1" t="s">
        <v>1142</v>
      </c>
      <c r="D1" t="s">
        <v>171</v>
      </c>
      <c r="E1" t="s">
        <v>1144</v>
      </c>
      <c r="F1" t="s">
        <v>1141</v>
      </c>
      <c r="G1" t="s">
        <v>87</v>
      </c>
      <c r="H1" t="s">
        <v>179</v>
      </c>
      <c r="I1" t="s">
        <v>1149</v>
      </c>
      <c r="J1" t="s">
        <v>90</v>
      </c>
      <c r="K1" t="s">
        <v>1378</v>
      </c>
      <c r="L1" t="s">
        <v>166</v>
      </c>
      <c r="M1" t="s">
        <v>167</v>
      </c>
      <c r="N1" t="s">
        <v>168</v>
      </c>
      <c r="O1" t="s">
        <v>169</v>
      </c>
      <c r="P1" t="s">
        <v>1153</v>
      </c>
      <c r="Q1" t="s">
        <v>170</v>
      </c>
      <c r="R1" t="s">
        <v>180</v>
      </c>
      <c r="S1" t="s">
        <v>63</v>
      </c>
      <c r="T1" t="s">
        <v>174</v>
      </c>
      <c r="U1" t="s">
        <v>48</v>
      </c>
      <c r="V1" t="s">
        <v>52</v>
      </c>
      <c r="W1" t="s">
        <v>62</v>
      </c>
      <c r="X1" t="s">
        <v>53</v>
      </c>
      <c r="Y1" t="s">
        <v>54</v>
      </c>
    </row>
    <row r="2" spans="1:25" x14ac:dyDescent="0.25">
      <c r="A2" t="s">
        <v>126</v>
      </c>
      <c r="B2" t="s">
        <v>127</v>
      </c>
      <c r="C2">
        <v>54.099999999999994</v>
      </c>
      <c r="D2">
        <v>40.159999999999997</v>
      </c>
      <c r="E2">
        <v>4.8400000000000034</v>
      </c>
      <c r="F2">
        <v>13.940000000000001</v>
      </c>
      <c r="G2">
        <v>1152</v>
      </c>
      <c r="H2" t="s">
        <v>1379</v>
      </c>
      <c r="I2">
        <v>446.08000000000004</v>
      </c>
      <c r="J2">
        <v>1598.08</v>
      </c>
      <c r="K2">
        <v>7</v>
      </c>
      <c r="L2">
        <v>5</v>
      </c>
      <c r="M2">
        <v>45</v>
      </c>
      <c r="N2">
        <v>40.159999999999997</v>
      </c>
      <c r="O2">
        <v>4.8400000000000007</v>
      </c>
      <c r="P2">
        <v>45</v>
      </c>
      <c r="Q2">
        <v>4.4622222222222216</v>
      </c>
      <c r="R2">
        <v>446.08</v>
      </c>
      <c r="S2">
        <v>68</v>
      </c>
      <c r="U2">
        <v>54.099999999999994</v>
      </c>
      <c r="V2">
        <v>32</v>
      </c>
      <c r="W2">
        <v>68</v>
      </c>
      <c r="X2">
        <v>6.4</v>
      </c>
      <c r="Y2">
        <v>25.6</v>
      </c>
    </row>
    <row r="3" spans="1:25" x14ac:dyDescent="0.25">
      <c r="A3" t="s">
        <v>126</v>
      </c>
      <c r="B3" t="s">
        <v>128</v>
      </c>
      <c r="C3">
        <v>56.94394444444444</v>
      </c>
      <c r="D3">
        <v>40.94</v>
      </c>
      <c r="E3">
        <v>4.0600000000000023</v>
      </c>
      <c r="F3">
        <v>16.003944444444443</v>
      </c>
      <c r="G3">
        <v>1152</v>
      </c>
      <c r="H3" t="s">
        <v>1379</v>
      </c>
      <c r="I3">
        <v>512.12622222222217</v>
      </c>
      <c r="J3">
        <v>1664.1261999999999</v>
      </c>
      <c r="K3">
        <v>7</v>
      </c>
      <c r="L3">
        <v>5</v>
      </c>
      <c r="M3">
        <v>45</v>
      </c>
      <c r="N3">
        <v>40.94</v>
      </c>
      <c r="O3">
        <v>4.0600000000000005</v>
      </c>
      <c r="P3">
        <v>45</v>
      </c>
      <c r="Q3">
        <v>4.5488888888888885</v>
      </c>
      <c r="R3">
        <v>512.12620000000004</v>
      </c>
      <c r="S3">
        <v>67.98</v>
      </c>
      <c r="T3">
        <v>50</v>
      </c>
      <c r="U3">
        <v>56.389999999999993</v>
      </c>
      <c r="V3">
        <v>32</v>
      </c>
      <c r="W3">
        <v>66.063944444444445</v>
      </c>
      <c r="X3">
        <v>6.4</v>
      </c>
      <c r="Y3">
        <v>25.6</v>
      </c>
    </row>
    <row r="4" spans="1:25" x14ac:dyDescent="0.25">
      <c r="A4" t="s">
        <v>130</v>
      </c>
      <c r="B4" t="s">
        <v>127</v>
      </c>
      <c r="C4">
        <v>47.326666666666668</v>
      </c>
      <c r="D4">
        <v>39.330000000000005</v>
      </c>
      <c r="E4">
        <v>5.6699999999999946</v>
      </c>
      <c r="F4">
        <v>7.996666666666667</v>
      </c>
      <c r="G4">
        <v>1152</v>
      </c>
      <c r="H4" t="s">
        <v>1379</v>
      </c>
      <c r="I4">
        <v>255.89333333333335</v>
      </c>
      <c r="J4">
        <v>1407.8933</v>
      </c>
      <c r="K4">
        <v>7</v>
      </c>
      <c r="L4">
        <v>5</v>
      </c>
      <c r="M4">
        <v>45</v>
      </c>
      <c r="N4">
        <v>39.120000000000005</v>
      </c>
      <c r="O4">
        <v>5.8800000000000008</v>
      </c>
      <c r="P4">
        <v>45</v>
      </c>
      <c r="Q4">
        <v>4.3466666666666667</v>
      </c>
      <c r="R4">
        <v>255.89330000000001</v>
      </c>
      <c r="S4">
        <v>53.650000000000006</v>
      </c>
      <c r="T4">
        <v>50</v>
      </c>
      <c r="U4">
        <v>46.940000000000005</v>
      </c>
      <c r="V4">
        <v>32</v>
      </c>
      <c r="W4">
        <v>52.936666666666667</v>
      </c>
      <c r="X4">
        <v>6.4</v>
      </c>
      <c r="Y4">
        <v>25.6</v>
      </c>
    </row>
    <row r="5" spans="1:25" x14ac:dyDescent="0.25">
      <c r="A5" t="s">
        <v>130</v>
      </c>
      <c r="B5" t="s">
        <v>128</v>
      </c>
      <c r="C5">
        <v>48.59</v>
      </c>
      <c r="D5">
        <v>41.980000000000004</v>
      </c>
      <c r="E5">
        <v>3.019999999999996</v>
      </c>
      <c r="F5">
        <v>6.61</v>
      </c>
      <c r="G5">
        <v>1152</v>
      </c>
      <c r="H5" t="s">
        <v>1379</v>
      </c>
      <c r="I5">
        <v>211.52</v>
      </c>
      <c r="J5">
        <v>1363.52</v>
      </c>
      <c r="K5">
        <v>6</v>
      </c>
      <c r="L5">
        <v>5</v>
      </c>
      <c r="M5">
        <v>45</v>
      </c>
      <c r="N5">
        <v>41.980000000000004</v>
      </c>
      <c r="O5">
        <v>3.0199999999999996</v>
      </c>
      <c r="P5">
        <v>45</v>
      </c>
      <c r="Q5">
        <v>4.6644444444444444</v>
      </c>
      <c r="R5">
        <v>211.52</v>
      </c>
      <c r="S5">
        <v>53.480000000000004</v>
      </c>
      <c r="U5">
        <v>48.59</v>
      </c>
      <c r="V5">
        <v>32</v>
      </c>
      <c r="W5">
        <v>53.480000000000004</v>
      </c>
      <c r="X5">
        <v>6.4</v>
      </c>
      <c r="Y5">
        <v>25.6</v>
      </c>
    </row>
    <row r="6" spans="1:25" x14ac:dyDescent="0.25">
      <c r="A6" t="s">
        <v>129</v>
      </c>
      <c r="B6" t="s">
        <v>127</v>
      </c>
      <c r="C6">
        <v>41.923611111111114</v>
      </c>
      <c r="D6">
        <v>41.923611111111114</v>
      </c>
      <c r="E6">
        <v>3.0763888888888857</v>
      </c>
      <c r="F6">
        <v>0</v>
      </c>
      <c r="G6">
        <v>1152</v>
      </c>
      <c r="H6" t="s">
        <v>1380</v>
      </c>
      <c r="I6">
        <v>0</v>
      </c>
      <c r="J6">
        <v>1152</v>
      </c>
      <c r="K6">
        <v>5</v>
      </c>
      <c r="L6">
        <v>5</v>
      </c>
      <c r="M6">
        <v>45</v>
      </c>
      <c r="N6">
        <v>38.880000000000003</v>
      </c>
      <c r="O6">
        <v>6.12</v>
      </c>
      <c r="P6">
        <v>45</v>
      </c>
      <c r="Q6">
        <v>4.32</v>
      </c>
      <c r="R6">
        <v>0</v>
      </c>
      <c r="S6">
        <v>48.5</v>
      </c>
      <c r="T6">
        <v>50</v>
      </c>
      <c r="U6">
        <v>41.59</v>
      </c>
      <c r="V6">
        <v>32</v>
      </c>
      <c r="W6">
        <v>47.923611111111114</v>
      </c>
      <c r="X6">
        <v>6.4</v>
      </c>
      <c r="Y6">
        <v>25.6</v>
      </c>
    </row>
    <row r="7" spans="1:25" x14ac:dyDescent="0.25">
      <c r="A7" t="s">
        <v>129</v>
      </c>
      <c r="B7" t="s">
        <v>128</v>
      </c>
      <c r="C7">
        <v>38.709999999999994</v>
      </c>
      <c r="D7">
        <v>38.709999999999994</v>
      </c>
      <c r="E7">
        <v>6.2900000000000063</v>
      </c>
      <c r="F7">
        <v>0</v>
      </c>
      <c r="G7">
        <v>1152</v>
      </c>
      <c r="H7" t="s">
        <v>1380</v>
      </c>
      <c r="I7">
        <v>0</v>
      </c>
      <c r="J7">
        <v>1152</v>
      </c>
      <c r="K7">
        <v>5</v>
      </c>
      <c r="L7">
        <v>5</v>
      </c>
      <c r="M7">
        <v>45</v>
      </c>
      <c r="N7">
        <v>38.709999999999994</v>
      </c>
      <c r="O7">
        <v>6.2900000000000009</v>
      </c>
      <c r="P7">
        <v>45</v>
      </c>
      <c r="Q7">
        <v>4.3011111111111111</v>
      </c>
      <c r="R7">
        <v>0</v>
      </c>
      <c r="S7">
        <v>46</v>
      </c>
      <c r="U7">
        <v>38.709999999999994</v>
      </c>
      <c r="V7">
        <v>32</v>
      </c>
      <c r="W7">
        <v>46</v>
      </c>
      <c r="X7">
        <v>6.4</v>
      </c>
      <c r="Y7">
        <v>25.6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8F5A6-4DF4-4B39-9722-F6FC14BD32AC}">
  <sheetPr codeName="Sheet27"/>
  <dimension ref="A2:D11"/>
  <sheetViews>
    <sheetView showGridLines="0" workbookViewId="0">
      <selection activeCell="H20" sqref="H20"/>
    </sheetView>
  </sheetViews>
  <sheetFormatPr defaultRowHeight="15" x14ac:dyDescent="0.25"/>
  <cols>
    <col min="1" max="1" width="33.7109375" bestFit="1" customWidth="1"/>
    <col min="2" max="2" width="15.7109375" style="143" customWidth="1"/>
    <col min="3" max="3" width="13.7109375" style="143" customWidth="1"/>
    <col min="4" max="4" width="11.85546875" style="143" customWidth="1"/>
    <col min="5" max="6" width="11" customWidth="1"/>
  </cols>
  <sheetData>
    <row r="2" spans="1:4" x14ac:dyDescent="0.25">
      <c r="A2" s="142" t="s">
        <v>1381</v>
      </c>
      <c r="B2" s="162" t="s">
        <v>1382</v>
      </c>
      <c r="C2" s="162" t="s">
        <v>1383</v>
      </c>
      <c r="D2" s="162" t="s">
        <v>1384</v>
      </c>
    </row>
    <row r="3" spans="1:4" x14ac:dyDescent="0.25">
      <c r="A3" t="s">
        <v>1385</v>
      </c>
      <c r="B3" s="143">
        <f>_xlfn.XLOOKUP(A3,PR!$A$6:$A$38,PR!$D$6:$D$38,0)</f>
        <v>0</v>
      </c>
      <c r="C3" s="143">
        <v>1843.2</v>
      </c>
      <c r="D3" s="143">
        <f t="shared" ref="D3:D10" si="0">B3-C3</f>
        <v>-1843.2</v>
      </c>
    </row>
    <row r="4" spans="1:4" x14ac:dyDescent="0.25">
      <c r="A4" t="s">
        <v>146</v>
      </c>
      <c r="B4" s="143">
        <f>_xlfn.XLOOKUP(A4,PR!$A$6:$A$38,PR!$D$6:$D$38,0)</f>
        <v>2665.8559999999998</v>
      </c>
      <c r="C4" s="143">
        <v>2267.9182000000001</v>
      </c>
      <c r="D4" s="143">
        <f t="shared" si="0"/>
        <v>397.9377999999997</v>
      </c>
    </row>
    <row r="5" spans="1:4" x14ac:dyDescent="0.25">
      <c r="A5" t="s">
        <v>139</v>
      </c>
      <c r="B5" s="143">
        <f>_xlfn.XLOOKUP(A5,PR!$A$6:$A$38,PR!$D$6:$D$38,0)</f>
        <v>2073.4079999999999</v>
      </c>
      <c r="C5" s="143">
        <v>921.6</v>
      </c>
      <c r="D5" s="143">
        <f t="shared" si="0"/>
        <v>1151.808</v>
      </c>
    </row>
    <row r="6" spans="1:4" x14ac:dyDescent="0.25">
      <c r="A6" t="s">
        <v>1386</v>
      </c>
      <c r="B6" s="143">
        <f>_xlfn.XLOOKUP(A6,PR!$A$6:$A$38,PR!$D$6:$D$38,0)</f>
        <v>0</v>
      </c>
      <c r="C6" s="143">
        <v>2781.76</v>
      </c>
      <c r="D6" s="143">
        <f t="shared" si="0"/>
        <v>-2781.76</v>
      </c>
    </row>
    <row r="7" spans="1:4" x14ac:dyDescent="0.25">
      <c r="A7" t="s">
        <v>140</v>
      </c>
      <c r="B7" s="143">
        <f>_xlfn.XLOOKUP(A7,PR!$A$6:$A$38,PR!$D$6:$D$38,0)</f>
        <v>0</v>
      </c>
      <c r="C7" s="143">
        <v>2208.6756</v>
      </c>
      <c r="D7" s="143">
        <f t="shared" si="0"/>
        <v>-2208.6756</v>
      </c>
    </row>
    <row r="8" spans="1:4" x14ac:dyDescent="0.25">
      <c r="A8" t="s">
        <v>1387</v>
      </c>
      <c r="B8" s="143">
        <f>_xlfn.XLOOKUP(A8,PR!$A$6:$A$38,PR!$D$6:$D$38,0)</f>
        <v>0</v>
      </c>
      <c r="C8" s="143">
        <v>1382.4</v>
      </c>
      <c r="D8" s="143">
        <f t="shared" si="0"/>
        <v>-1382.4</v>
      </c>
    </row>
    <row r="9" spans="1:4" x14ac:dyDescent="0.25">
      <c r="A9" t="s">
        <v>173</v>
      </c>
      <c r="B9" s="143">
        <f>_xlfn.XLOOKUP(A9,PR!$A$6:$A$38,PR!$D$6:$D$38,0)</f>
        <v>0</v>
      </c>
      <c r="C9" s="143">
        <v>460.8</v>
      </c>
      <c r="D9" s="143">
        <f t="shared" si="0"/>
        <v>-460.8</v>
      </c>
    </row>
    <row r="10" spans="1:4" x14ac:dyDescent="0.25">
      <c r="A10" t="s">
        <v>212</v>
      </c>
      <c r="B10" s="143">
        <f>_xlfn.XLOOKUP(A10,PR!$A$6:$A$38,PR!$D$6:$D$38,0)</f>
        <v>0</v>
      </c>
      <c r="C10" s="143">
        <v>921.6</v>
      </c>
      <c r="D10" s="143">
        <f t="shared" si="0"/>
        <v>-921.6</v>
      </c>
    </row>
    <row r="11" spans="1:4" x14ac:dyDescent="0.25">
      <c r="A11" s="142" t="s">
        <v>28</v>
      </c>
      <c r="B11" s="162">
        <f>SUM(B3:B10)</f>
        <v>4739.2639999999992</v>
      </c>
      <c r="C11" s="162">
        <f t="shared" ref="C11:D11" si="1">SUM(C3:C10)</f>
        <v>12787.953799999999</v>
      </c>
      <c r="D11" s="162">
        <f t="shared" si="1"/>
        <v>-8048.689800000001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6EA-0F4E-4D19-BDBE-6A435C1D19BF}">
  <sheetPr codeName="Sheet1"/>
  <dimension ref="A1:D21"/>
  <sheetViews>
    <sheetView workbookViewId="0">
      <selection activeCell="H18" sqref="H18"/>
    </sheetView>
  </sheetViews>
  <sheetFormatPr defaultRowHeight="15" x14ac:dyDescent="0.25"/>
  <cols>
    <col min="1" max="1" width="18.140625" customWidth="1"/>
    <col min="2" max="2" width="23" customWidth="1"/>
    <col min="3" max="3" width="8.85546875" customWidth="1"/>
  </cols>
  <sheetData>
    <row r="1" spans="1:4" x14ac:dyDescent="0.25">
      <c r="A1" t="s">
        <v>1388</v>
      </c>
      <c r="B1" t="str" cm="1">
        <f t="array" aca="1" ref="B1" ca="1">CELL("filename")</f>
        <v>C:\Users\neild\Desktop\DIV3\[VDP_DIV3_0310_0323 FINAL.xlsm]ADAHours</v>
      </c>
    </row>
    <row r="2" spans="1:4" x14ac:dyDescent="0.25">
      <c r="A2" t="s">
        <v>1389</v>
      </c>
      <c r="B2" t="str" cm="1">
        <f t="array" aca="1" ref="B2" ca="1">LEFT(CELL("filename",$B$1),FIND("[",CELL("filename",$B$1),1)-1)</f>
        <v>C:\Users\neild\Desktop\DIV3\</v>
      </c>
    </row>
    <row r="3" spans="1:4" x14ac:dyDescent="0.25">
      <c r="A3" t="s">
        <v>1390</v>
      </c>
      <c r="B3" t="e" cm="1">
        <f t="array" aca="1" ref="B3" ca="1">LEFT(CELL("filename",$B$1),FIND("VDP AUTOMATION",CELL("filename",$B$1),1)-1)</f>
        <v>#VALUE!</v>
      </c>
    </row>
    <row r="4" spans="1:4" x14ac:dyDescent="0.25">
      <c r="A4" t="s">
        <v>1391</v>
      </c>
      <c r="B4" t="e" cm="1">
        <f t="array" aca="1" ref="B4" ca="1">LEFT(CELL("filename",$B$1),FIND("2025 A CORP INVOICING",CELL("filename",$B$1),1)-1)</f>
        <v>#VALUE!</v>
      </c>
    </row>
    <row r="7" spans="1:4" x14ac:dyDescent="0.25">
      <c r="A7" t="s">
        <v>1389</v>
      </c>
      <c r="B7" t="s">
        <v>1392</v>
      </c>
      <c r="C7" t="s">
        <v>1393</v>
      </c>
      <c r="D7" t="s">
        <v>1394</v>
      </c>
    </row>
    <row r="8" spans="1:4" x14ac:dyDescent="0.25">
      <c r="B8" t="s">
        <v>1395</v>
      </c>
      <c r="C8" t="s">
        <v>1396</v>
      </c>
      <c r="D8" t="str">
        <f ca="1">CONCATENATE($B$2,A8,B8)</f>
        <v>C:\Users\neild\Desktop\DIV3\RAW DATA</v>
      </c>
    </row>
    <row r="9" spans="1:4" x14ac:dyDescent="0.25">
      <c r="B9" t="s">
        <v>1397</v>
      </c>
      <c r="C9" t="s">
        <v>1398</v>
      </c>
      <c r="D9" t="e">
        <f ca="1">CONCATENATE($B$3,A9,B9)</f>
        <v>#VALUE!</v>
      </c>
    </row>
    <row r="10" spans="1:4" x14ac:dyDescent="0.25">
      <c r="B10" t="s">
        <v>1399</v>
      </c>
      <c r="C10" t="s">
        <v>1400</v>
      </c>
      <c r="D10" t="str">
        <f ca="1">CONCATENATE($B$2,A10,B10)</f>
        <v>C:\Users\neild\Desktop\DIV3\Partner deductions &amp; Other Earnings.xlsx</v>
      </c>
    </row>
    <row r="11" spans="1:4" x14ac:dyDescent="0.25">
      <c r="B11" t="s">
        <v>1401</v>
      </c>
      <c r="C11" t="s">
        <v>1402</v>
      </c>
      <c r="D11" t="str">
        <f ca="1">CONCATENATE($B$2,A11,B11)</f>
        <v>C:\Users\neild\Desktop\DIV3\ADA RAW DATA</v>
      </c>
    </row>
    <row r="12" spans="1:4" x14ac:dyDescent="0.25">
      <c r="B12" t="s">
        <v>1403</v>
      </c>
      <c r="C12" t="s">
        <v>1404</v>
      </c>
      <c r="D12" t="str">
        <f ca="1">CONCATENATE($B$2,A12,B12)</f>
        <v>C:\Users\neild\Desktop\DIV3\GOLINK RAW DATA</v>
      </c>
    </row>
    <row r="13" spans="1:4" x14ac:dyDescent="0.25">
      <c r="B13" t="s">
        <v>1405</v>
      </c>
      <c r="C13" t="s">
        <v>1406</v>
      </c>
      <c r="D13" t="e">
        <f ca="1">CONCATENATE($B$3,A13,B13)</f>
        <v>#VALUE!</v>
      </c>
    </row>
    <row r="14" spans="1:4" x14ac:dyDescent="0.25">
      <c r="B14" t="s">
        <v>1407</v>
      </c>
      <c r="C14" t="s">
        <v>1408</v>
      </c>
      <c r="D14" t="str">
        <f ca="1">CONCATENATE($B$2,A14,B14)</f>
        <v>C:\Users\neild\Desktop\DIV3\ADA FARE DATA</v>
      </c>
    </row>
    <row r="15" spans="1:4" x14ac:dyDescent="0.25">
      <c r="B15" t="s">
        <v>1409</v>
      </c>
      <c r="C15" t="s">
        <v>1410</v>
      </c>
      <c r="D15" t="str">
        <f ca="1">CONCATENATE($B$2,A15,B15)</f>
        <v>C:\Users\neild\Desktop\DIV3\COUPON</v>
      </c>
    </row>
    <row r="16" spans="1:4" x14ac:dyDescent="0.25">
      <c r="B16" t="s">
        <v>1411</v>
      </c>
      <c r="C16" t="s">
        <v>1412</v>
      </c>
      <c r="D16" t="e">
        <f ca="1">CONCATENATE($B$4,A16,B16)</f>
        <v>#VALUE!</v>
      </c>
    </row>
    <row r="21" spans="2:2" x14ac:dyDescent="0.25">
      <c r="B21" t="s">
        <v>1413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FAFD6152-168C-48B1-920C-A8ECB6E84EDF}">
  <ds:schemaRefs>
    <ds:schemaRef ds:uri="http://gemini/pivotcustomization/PowerPivotVersion"/>
  </ds:schemaRefs>
</ds:datastoreItem>
</file>

<file path=customXml/itemProps2.xml><?xml version="1.0" encoding="utf-8"?>
<ds:datastoreItem xmlns:ds="http://schemas.openxmlformats.org/officeDocument/2006/customXml" ds:itemID="{1734122F-9AC9-4869-96CB-CC28A1CF076F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9503E76B-787F-471B-9DCE-CC64F799EDBC}">
  <ds:schemaRefs>
    <ds:schemaRef ds:uri="http://gemini/pivotcustomization/SandboxNonEmpty"/>
  </ds:schemaRefs>
</ds:datastoreItem>
</file>

<file path=customXml/itemProps4.xml><?xml version="1.0" encoding="utf-8"?>
<ds:datastoreItem xmlns:ds="http://schemas.openxmlformats.org/officeDocument/2006/customXml" ds:itemID="{8347D381-C270-4D66-927C-28C967381E7E}">
  <ds:schemaRefs>
    <ds:schemaRef ds:uri="http://gemini/pivotcustomization/RelationshipAutoDetectionEnabled"/>
  </ds:schemaRefs>
</ds:datastoreItem>
</file>

<file path=customXml/itemProps5.xml><?xml version="1.0" encoding="utf-8"?>
<ds:datastoreItem xmlns:ds="http://schemas.openxmlformats.org/officeDocument/2006/customXml" ds:itemID="{222C5265-D98F-4C98-890D-0ED2A8965AC0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0D6B2F4B-6CD9-43C3-9542-6EDBAF5296CE}">
  <ds:schemaRefs>
    <ds:schemaRef ds:uri="http://gemini/pivotcustomization/IsSandboxEmbedd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SEND VDP Statement</vt:lpstr>
      <vt:lpstr>Pay Period</vt:lpstr>
      <vt:lpstr>REVIEW</vt:lpstr>
      <vt:lpstr>PR</vt:lpstr>
      <vt:lpstr>NewSheet</vt:lpstr>
      <vt:lpstr>Estimate</vt:lpstr>
      <vt:lpstr>CHECK &amp; BALANCES</vt:lpstr>
      <vt:lpstr>Coupon</vt:lpstr>
      <vt:lpstr>Sheet1</vt:lpstr>
      <vt:lpstr>StandbyADAHours</vt:lpstr>
      <vt:lpstr>StandbyGOLINKHours</vt:lpstr>
      <vt:lpstr>SumSTBYTracker</vt:lpstr>
      <vt:lpstr>ADAHours</vt:lpstr>
      <vt:lpstr>ADA_FARE</vt:lpstr>
      <vt:lpstr>ADA</vt:lpstr>
      <vt:lpstr>GOLINKHours</vt:lpstr>
      <vt:lpstr>StandBy Computation</vt:lpstr>
      <vt:lpstr>StandBy</vt:lpstr>
      <vt:lpstr>GOLINK</vt:lpstr>
      <vt:lpstr>ExPre</vt:lpstr>
      <vt:lpstr>Cypress</vt:lpstr>
      <vt:lpstr>Cypress2</vt:lpstr>
      <vt:lpstr>Div3PartnerList</vt:lpstr>
      <vt:lpstr>Deductions&amp;OtherEarnings</vt:lpstr>
      <vt:lpstr>SumStandbyTracker</vt:lpstr>
      <vt:lpstr>Standby Summary</vt:lpstr>
      <vt:lpstr>StandbyADAGOLINK</vt:lpstr>
      <vt:lpstr>Stand Pay Review</vt:lpstr>
      <vt:lpstr>FilePath</vt:lpstr>
      <vt:lpstr>FilePath1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Neil Andrews Dojeta</cp:lastModifiedBy>
  <cp:revision/>
  <dcterms:created xsi:type="dcterms:W3CDTF">2023-07-07T18:57:58Z</dcterms:created>
  <dcterms:modified xsi:type="dcterms:W3CDTF">2025-05-02T07:33:30Z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2024-08-14T13:20:16Z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6ec58385-adc7-4f75-9032-aa8c98dc3659</vt:lpwstr>
  </property>
  <property fmtid="{D5CDD505-2E9C-101B-9397-08002B2CF9AE}" pid="8" name="MSIP_Label_defa4170-0d19-0005-0004-bc88714345d2_ContentBits">
    <vt:lpwstr>0</vt:lpwstr>
  </property>
</Properties>
</file>