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4606CACD-0189-46C9-BD7A-1D4CD422FFAC}" xr6:coauthVersionLast="47" xr6:coauthVersionMax="47" xr10:uidLastSave="{00000000-0000-0000-0000-000000000000}"/>
  <bookViews>
    <workbookView xWindow="-120" yWindow="-120" windowWidth="29040" windowHeight="1572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4" r:id="rId29"/>
    <pivotCache cacheId="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8" l="1" a="1"/>
  <c r="S6" i="18" s="1"/>
  <c r="U78" i="18"/>
  <c r="U6" i="18" a="1"/>
  <c r="U6" i="18" s="1"/>
  <c r="U57" i="18" a="1"/>
  <c r="U57" i="18" s="1"/>
  <c r="S78" i="18"/>
  <c r="S57" i="18" a="1"/>
  <c r="S57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 s="1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 s="1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85" i="18" s="1" a="1"/>
  <c r="A85" i="18" s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T84" i="18" s="1" a="1"/>
  <c r="T84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R57" i="18" l="1" a="1"/>
  <c r="R57" i="18" s="1"/>
  <c r="R76" i="18" s="1"/>
  <c r="Q84" i="18" a="1"/>
  <c r="Q84" i="18" s="1"/>
  <c r="Q57" i="18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C5" i="40" l="1"/>
  <c r="C29" i="40" s="1"/>
  <c r="F5" i="40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<sst xmlns="http://schemas.openxmlformats.org/spreadsheetml/2006/main" count="32067" uniqueCount="1133">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</sst>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67" fontId="13" fillId="0" borderId="0" xfId="5" applyFont="1"/>
    <xf numFmtId="171" fontId="31" fillId="0" borderId="0" xfId="2" applyNumberFormat="1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10" fillId="15" borderId="0" xfId="2" applyFont="1" applyFill="1"/>
    <xf numFmtId="0" fontId="10" fillId="0" borderId="0" xfId="2" applyFont="1" applyFill="1" applyBorder="1" applyAlignment="1">
      <alignment horizontal="left"/>
    </xf>
    <xf numFmtId="0" fontId="13" fillId="0" borderId="0" xfId="2" applyFill="1" applyBorder="1" applyAlignment="1">
      <alignment horizontal="left" vertical="top"/>
    </xf>
    <xf numFmtId="0" fontId="13" fillId="0" borderId="0" xfId="2" applyFill="1" applyBorder="1" applyAlignment="1">
      <alignment vertical="top" wrapText="1"/>
    </xf>
    <xf numFmtId="0" fontId="13" fillId="0" borderId="0" xfId="2" applyFill="1" applyBorder="1" applyAlignment="1">
      <alignment horizontal="left" vertical="top" wrapText="1"/>
    </xf>
    <xf numFmtId="0" fontId="13" fillId="0" borderId="0" xfId="2" applyFill="1" applyBorder="1" applyAlignment="1">
      <alignment vertical="top"/>
    </xf>
    <xf numFmtId="0" fontId="13" fillId="0" borderId="0" xfId="2" applyFill="1" applyBorder="1" applyAlignment="1">
      <alignment horizontal="left"/>
    </xf>
    <xf numFmtId="0" fontId="13" fillId="0" borderId="0" xfId="2" applyFill="1" applyBorder="1"/>
    <xf numFmtId="0" fontId="10" fillId="0" borderId="0" xfId="2" applyFont="1" applyFill="1" applyBorder="1"/>
    <xf numFmtId="0" fontId="13" fillId="0" borderId="0" xfId="2" applyFill="1" applyBorder="1" applyAlignment="1">
      <alignment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162039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740739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AARON TRANSPORTATION"/>
        <s v="PEOPLE FIRST TRANSIT LLC"/>
        <s v="NORTHCAL TRANSPORTATION LLC"/>
        <s v="NEMIA CARE LLC"/>
        <s v="JORGE TRANSPORTATION"/>
        <s v="BUFFINGTON TRANSPORTATION LLC"/>
        <s v="HIGHER-SELF LLC"/>
        <s v="QUICK RIDES CA"/>
        <s v="TRI VALLEY TRANSPORTATION INC."/>
        <s v="FOWLER SENIOR TRANSIT LLC"/>
        <s v="SYNERGY MEDICAL TRANSPORTATION LLC"/>
        <s v="GET CARE TRANSIT LLC"/>
        <s v="HUGO FAMILY TRANSPORTATION"/>
        <s v="MONAI&amp;SON'S LLC"/>
        <s v="REM SOLUTIONS LLC"/>
        <s v="TRANSIT LTM LLC"/>
        <s v="DIAMOND HILL TRANSPORTATION LLC"/>
        <s v="MADE EAZY LLC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1"/>
        <s v="202"/>
        <s v="311"/>
        <s v="217 LAVTA"/>
        <s v="307"/>
        <s v="304"/>
        <s v="301"/>
        <s v="306B"/>
        <s v="306A"/>
        <s v="302"/>
        <s v="309A"/>
        <s v="216"/>
        <s v="205B"/>
        <s v="305"/>
        <s v="309B"/>
        <s v="205BB"/>
        <s v="222"/>
        <s v="220"/>
        <s v="214"/>
        <s v="213"/>
        <s v="211"/>
        <s v="212"/>
        <s v="221"/>
        <s v="203"/>
        <s v="204LAVTA"/>
        <s v="215"/>
        <s v="209"/>
        <s v="204"/>
        <s v="208"/>
        <s v="204 LAVTA"/>
        <s v="207"/>
        <s v="206"/>
        <s v="205A"/>
        <s v="210"/>
        <s v="217"/>
        <s v="208 LAVTA"/>
        <s v="219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MixedTypes="1" containsNumber="1" minValue="0" maxValue="294.233"/>
    </cacheField>
    <cacheField name="RATES" numFmtId="0">
      <sharedItems containsSemiMixedTypes="0" containsString="0" containsNumber="1" minValue="28" maxValue="42.02" count="17">
        <n v="42.02"/>
        <n v="32.5"/>
        <n v="35"/>
        <n v="29"/>
        <n v="31"/>
        <n v="40"/>
        <n v="34.5"/>
        <n v="36.770000000000003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ALLGOOD, SCOTT"/>
    <x v="0"/>
    <x v="0"/>
    <n v="8"/>
    <n v="8.4329999999999998"/>
    <n v="0.33300000000000002"/>
    <n v="0.5"/>
    <n v="113.05800000000001"/>
    <x v="0"/>
    <n v="7.93"/>
    <n v="333.21860000000004"/>
    <n v="7"/>
    <n v="16.151142857142858"/>
    <x v="0"/>
    <n v="1"/>
    <n v="16.151142857142858"/>
  </r>
  <r>
    <x v="0"/>
    <d v="2024-10-08T00:00:00"/>
    <s v="CCCTA"/>
    <s v="ALLGOOD, SCOTT"/>
    <x v="0"/>
    <x v="0"/>
    <n v="4"/>
    <n v="8.7829999999999995"/>
    <n v="0.45"/>
    <n v="0.53300000000000003"/>
    <n v="147.036"/>
    <x v="0"/>
    <n v="8.129999999999999"/>
    <n v="341.62259999999998"/>
    <n v="7"/>
    <n v="21.005142857142857"/>
    <x v="0"/>
    <n v="1"/>
    <n v="21.005142857142857"/>
  </r>
  <r>
    <x v="0"/>
    <d v="2024-10-09T00:00:00"/>
    <s v="CCCTA"/>
    <s v="ALLGOOD, SCOTT"/>
    <x v="0"/>
    <x v="0"/>
    <n v="7"/>
    <n v="8.4499999999999993"/>
    <n v="0.33300000000000002"/>
    <n v="0.53300000000000003"/>
    <n v="196.37200000000001"/>
    <x v="0"/>
    <n v="7.9139999999999997"/>
    <n v="332.54628000000002"/>
    <n v="7"/>
    <n v="28.053142857142859"/>
    <x v="0"/>
    <n v="1"/>
    <n v="28.053142857142859"/>
  </r>
  <r>
    <x v="0"/>
    <d v="2024-10-10T00:00:00"/>
    <s v="CCCTA"/>
    <s v="ALLGOOD, SCOTT"/>
    <x v="0"/>
    <x v="0"/>
    <n v="5"/>
    <n v="6.7169999999999996"/>
    <n v="0.25"/>
    <n v="0.3"/>
    <n v="88.47"/>
    <x v="0"/>
    <n v="6.4169999999999998"/>
    <n v="269.64233999999999"/>
    <n v="7"/>
    <n v="12.638571428571428"/>
    <x v="0"/>
    <n v="1"/>
    <n v="12.638571428571428"/>
  </r>
  <r>
    <x v="0"/>
    <d v="2024-10-13T00:00:00"/>
    <s v="CCCTA"/>
    <s v="ALLGOOD, SCOTT"/>
    <x v="0"/>
    <x v="0"/>
    <n v="7"/>
    <n v="9.3330000000000002"/>
    <n v="0.35"/>
    <n v="0.5"/>
    <n v="176.029"/>
    <x v="0"/>
    <n v="8.8130000000000006"/>
    <n v="370.32226000000003"/>
    <n v="7"/>
    <n v="25.146999999999998"/>
    <x v="1"/>
    <n v="1"/>
    <n v="25.146999999999998"/>
  </r>
  <r>
    <x v="0"/>
    <d v="2024-10-14T00:00:00"/>
    <s v="CCCTA"/>
    <s v="ALLGOOD, SCOTT"/>
    <x v="0"/>
    <x v="0"/>
    <n v="10"/>
    <n v="8.7829999999999995"/>
    <n v="0.35"/>
    <n v="0.5"/>
    <n v="144.45599999999999"/>
    <x v="0"/>
    <n v="8.2629999999999999"/>
    <n v="347.21126000000004"/>
    <n v="7"/>
    <n v="20.636571428571425"/>
    <x v="0"/>
    <n v="2"/>
    <n v="20.636571428571425"/>
  </r>
  <r>
    <x v="0"/>
    <d v="2024-10-15T00:00:00"/>
    <s v="CCCTA"/>
    <s v="ALLGOOD, SCOTT"/>
    <x v="0"/>
    <x v="0"/>
    <n v="7"/>
    <n v="9.2669999999999995"/>
    <n v="0.41699999999999998"/>
    <n v="0.51700000000000002"/>
    <n v="182.386"/>
    <x v="0"/>
    <n v="8.6630000000000003"/>
    <n v="364.01926000000003"/>
    <n v="7"/>
    <n v="26.055142857142858"/>
    <x v="0"/>
    <n v="2"/>
    <n v="26.055142857142858"/>
  </r>
  <r>
    <x v="0"/>
    <d v="2024-10-16T00:00:00"/>
    <s v="CCCTA"/>
    <s v="ALLGOOD, SCOTT"/>
    <x v="0"/>
    <x v="0"/>
    <n v="11"/>
    <n v="9.4169999999999998"/>
    <n v="0.217"/>
    <n v="0.55000000000000004"/>
    <n v="135.45400000000001"/>
    <x v="0"/>
    <n v="8.8669999999999991"/>
    <n v="372.59134"/>
    <n v="7"/>
    <n v="19.350571428571431"/>
    <x v="0"/>
    <n v="2"/>
    <n v="19.350571428571431"/>
  </r>
  <r>
    <x v="0"/>
    <d v="2024-10-17T00:00:00"/>
    <s v="CCCTA"/>
    <s v="ALLGOOD, SCOTT"/>
    <x v="0"/>
    <x v="0"/>
    <n v="9"/>
    <n v="9"/>
    <n v="0.15"/>
    <n v="0.5"/>
    <n v="196.18199999999999"/>
    <x v="0"/>
    <n v="8.5"/>
    <n v="357.17"/>
    <n v="7"/>
    <n v="28.026"/>
    <x v="0"/>
    <n v="2"/>
    <n v="28.026"/>
  </r>
  <r>
    <x v="0"/>
    <d v="2024-10-20T00:00:00"/>
    <s v="CCCTA"/>
    <s v="ALLGOOD, SCOTT"/>
    <x v="0"/>
    <x v="0"/>
    <n v="5"/>
    <n v="8.75"/>
    <n v="0.6"/>
    <n v="0.51700000000000002"/>
    <n v="183.17699999999999"/>
    <x v="0"/>
    <n v="7.9630000000000001"/>
    <n v="334.60526000000004"/>
    <n v="7"/>
    <n v="26.168142857142858"/>
    <x v="1"/>
    <n v="2"/>
    <n v="26.168142857142858"/>
  </r>
  <r>
    <x v="1"/>
    <d v="2024-10-08T00:00:00"/>
    <s v="CCCTA"/>
    <s v="ALLISON, AARON"/>
    <x v="1"/>
    <x v="1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1"/>
    <d v="2024-10-09T00:00:00"/>
    <s v="CCCTA"/>
    <s v="ALLISON, AARON"/>
    <x v="1"/>
    <x v="1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1"/>
    <d v="2024-10-10T00:00:00"/>
    <s v="CCCTA"/>
    <s v="ALLISON, AARON"/>
    <x v="1"/>
    <x v="1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1"/>
    <d v="2024-10-11T00:00:00"/>
    <s v="CCCTA"/>
    <s v="ALLISON, AARON"/>
    <x v="1"/>
    <x v="1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"/>
    <d v="2024-10-15T00:00:00"/>
    <s v="CCCTA"/>
    <s v="ALLISON, AARON"/>
    <x v="1"/>
    <x v="1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"/>
    <d v="2024-10-16T00:00:00"/>
    <s v="CCCTA"/>
    <s v="ALLISON, AARON"/>
    <x v="1"/>
    <x v="1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2"/>
    <d v="2024-10-07T00:00:00"/>
    <s v="LAVTA"/>
    <s v="JOSEPH, SHARONN"/>
    <x v="2"/>
    <x v="1"/>
    <n v="21"/>
    <n v="8.3670000000000009"/>
    <n v="0.15"/>
    <n v="1.7000000000000001E-2"/>
    <n v="122.753"/>
    <x v="2"/>
    <n v="8.3500000000000014"/>
    <n v="292.25000000000006"/>
    <n v="12"/>
    <n v="10.229416666666667"/>
    <x v="0"/>
    <n v="1"/>
    <n v="10.229416666666667"/>
  </r>
  <r>
    <x v="3"/>
    <d v="2024-10-07T00:00:00"/>
    <s v="LAVTA"/>
    <s v="VILCHEZ, CHARLENNE"/>
    <x v="3"/>
    <x v="1"/>
    <n v="11"/>
    <n v="6.9169999999999998"/>
    <n v="0.16700000000000001"/>
    <n v="0.5"/>
    <n v="107.002"/>
    <x v="2"/>
    <n v="6.4169999999999998"/>
    <n v="224.595"/>
    <n v="12"/>
    <n v="8.9168333333333329"/>
    <x v="0"/>
    <n v="1"/>
    <n v="8.9168333333333329"/>
  </r>
  <r>
    <x v="4"/>
    <d v="2024-10-07T00:00:00"/>
    <s v="LAVTA"/>
    <s v="SULEIMAN, AIMEN"/>
    <x v="4"/>
    <x v="1"/>
    <n v="15"/>
    <n v="9.9830000000000005"/>
    <n v="0.35"/>
    <n v="0.65"/>
    <n v="154.804"/>
    <x v="2"/>
    <n v="9.3130000000000006"/>
    <n v="325.95500000000004"/>
    <n v="12"/>
    <n v="12.900333333333334"/>
    <x v="0"/>
    <n v="1"/>
    <n v="12.900333333333334"/>
  </r>
  <r>
    <x v="4"/>
    <d v="2024-10-07T00:00:00"/>
    <s v="LAVTA"/>
    <s v="SULEIMAN, AIMEN"/>
    <x v="5"/>
    <x v="1"/>
    <n v="14"/>
    <n v="9.7829999999999995"/>
    <n v="0.16700000000000001"/>
    <n v="0.51700000000000002"/>
    <n v="154.38399999999999"/>
    <x v="2"/>
    <n v="9.266"/>
    <n v="324.31"/>
    <n v="12"/>
    <n v="12.865333333333332"/>
    <x v="0"/>
    <n v="1"/>
    <n v="12.865333333333332"/>
  </r>
  <r>
    <x v="5"/>
    <d v="2024-10-07T00:00:00"/>
    <s v="LAVTA"/>
    <s v="SALGUERO, JORGE"/>
    <x v="6"/>
    <x v="1"/>
    <n v="12"/>
    <n v="10.45"/>
    <n v="0"/>
    <n v="0.55000000000000004"/>
    <n v="106.884"/>
    <x v="2"/>
    <n v="9.8999999999999986"/>
    <n v="346.49999999999994"/>
    <n v="12"/>
    <n v="8.907"/>
    <x v="0"/>
    <n v="1"/>
    <n v="8.907"/>
  </r>
  <r>
    <x v="0"/>
    <d v="2024-10-07T00:00:00"/>
    <s v="LAVTA"/>
    <s v="SILVA PAUL"/>
    <x v="7"/>
    <x v="0"/>
    <n v="11"/>
    <n v="9.0500000000000007"/>
    <n v="0.33300000000000002"/>
    <n v="0.5"/>
    <n v="95.474000000000004"/>
    <x v="0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8"/>
    <x v="0"/>
    <n v="6"/>
    <n v="8.6329999999999991"/>
    <n v="0.28299999999999997"/>
    <n v="0.5"/>
    <n v="69.388999999999996"/>
    <x v="0"/>
    <n v="8.1329999999999991"/>
    <n v="341.74865999999997"/>
    <n v="7"/>
    <n v="9.9127142857142854"/>
    <x v="0"/>
    <n v="1"/>
    <n v="9.9127142857142854"/>
  </r>
  <r>
    <x v="6"/>
    <d v="2024-10-07T00:00:00"/>
    <s v="LAVTA"/>
    <s v="BUFFINGTON, BLAKE"/>
    <x v="9"/>
    <x v="1"/>
    <n v="15"/>
    <n v="9.6669999999999998"/>
    <n v="0.05"/>
    <n v="0.5"/>
    <n v="120.556"/>
    <x v="2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10"/>
    <x v="0"/>
    <n v="10"/>
    <n v="8.75"/>
    <n v="0.2"/>
    <n v="0"/>
    <n v="130.809"/>
    <x v="0"/>
    <n v="8.75"/>
    <n v="367.67500000000001"/>
    <n v="7"/>
    <n v="18.687000000000001"/>
    <x v="0"/>
    <n v="1"/>
    <n v="18.687000000000001"/>
  </r>
  <r>
    <x v="1"/>
    <d v="2024-10-17T00:00:00"/>
    <s v="CCCTA"/>
    <s v="ALLISON, AARON"/>
    <x v="1"/>
    <x v="1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1"/>
    <d v="2024-10-18T00:00:00"/>
    <s v="CCCTA"/>
    <s v="ALLISON, AARON"/>
    <x v="1"/>
    <x v="1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1"/>
    <d v="2024-10-19T00:00:00"/>
    <s v="CCCTA"/>
    <s v="ALLISON, AARON"/>
    <x v="1"/>
    <x v="1"/>
    <n v="9"/>
    <n v="10.5"/>
    <n v="0.16700000000000001"/>
    <n v="0.5"/>
    <n v="162.45599999999999"/>
    <x v="2"/>
    <n v="10"/>
    <n v="350"/>
    <n v="12"/>
    <n v="13.537999999999998"/>
    <x v="1"/>
    <n v="2"/>
    <n v="13.537999999999998"/>
  </r>
  <r>
    <x v="7"/>
    <d v="2024-10-07T00:00:00"/>
    <s v="CCCTA"/>
    <s v="BROWN, LOVIE"/>
    <x v="11"/>
    <x v="2"/>
    <n v="10"/>
    <n v="10"/>
    <n v="0.16700000000000001"/>
    <n v="0.51700000000000002"/>
    <s v="."/>
    <x v="3"/>
    <n v="9.4830000000000005"/>
    <n v="275.00700000000001"/>
    <n v="19"/>
    <n v="0"/>
    <x v="0"/>
    <n v="1"/>
    <n v="0"/>
  </r>
  <r>
    <x v="7"/>
    <d v="2024-10-08T00:00:00"/>
    <s v="CCCTA"/>
    <s v="BROWN, LOVIE"/>
    <x v="11"/>
    <x v="2"/>
    <n v="5"/>
    <n v="10"/>
    <n v="0.38300000000000001"/>
    <n v="0.433"/>
    <n v="0"/>
    <x v="3"/>
    <n v="9.5139999999999993"/>
    <n v="275.90600000000001"/>
    <n v="19"/>
    <n v="0"/>
    <x v="0"/>
    <n v="1"/>
    <n v="0"/>
  </r>
  <r>
    <x v="7"/>
    <d v="2024-10-09T00:00:00"/>
    <s v="CCCTA"/>
    <s v="BROWN, LOVIE"/>
    <x v="11"/>
    <x v="2"/>
    <n v="9"/>
    <n v="10.75"/>
    <n v="6.7000000000000004E-2"/>
    <n v="0.5"/>
    <n v="242.011"/>
    <x v="3"/>
    <n v="10.25"/>
    <n v="297.25"/>
    <n v="19"/>
    <n v="12.737421052631579"/>
    <x v="0"/>
    <n v="1"/>
    <n v="12.737421052631579"/>
  </r>
  <r>
    <x v="7"/>
    <d v="2024-10-10T00:00:00"/>
    <s v="CCCTA"/>
    <s v="BROWN, LOVIE"/>
    <x v="11"/>
    <x v="2"/>
    <n v="10"/>
    <n v="10"/>
    <n v="0.433"/>
    <n v="0.4"/>
    <n v="0"/>
    <x v="3"/>
    <n v="9.4969999999999999"/>
    <n v="275.41300000000001"/>
    <n v="19"/>
    <n v="0"/>
    <x v="0"/>
    <n v="1"/>
    <n v="0"/>
  </r>
  <r>
    <x v="7"/>
    <d v="2024-10-11T00:00:00"/>
    <s v="CCCTA"/>
    <s v="BROWN, LOVIE"/>
    <x v="11"/>
    <x v="2"/>
    <n v="12"/>
    <n v="10"/>
    <n v="0.33300000000000002"/>
    <n v="0.5"/>
    <n v="220.52600000000001"/>
    <x v="3"/>
    <n v="9.4969999999999999"/>
    <n v="275.41300000000001"/>
    <n v="19"/>
    <n v="11.606631578947368"/>
    <x v="0"/>
    <n v="1"/>
    <n v="11.606631578947368"/>
  </r>
  <r>
    <x v="7"/>
    <d v="2024-10-12T00:00:00"/>
    <s v="CCCTA"/>
    <s v="BROWN, LOVIE"/>
    <x v="11"/>
    <x v="2"/>
    <n v="5"/>
    <n v="10"/>
    <n v="0.183"/>
    <n v="0.5"/>
    <n v="0"/>
    <x v="4"/>
    <n v="9.5"/>
    <n v="294.5"/>
    <n v="19"/>
    <n v="0"/>
    <x v="1"/>
    <n v="1"/>
    <n v="0"/>
  </r>
  <r>
    <x v="7"/>
    <d v="2024-10-14T00:00:00"/>
    <s v="CCCTA"/>
    <s v="BROWN, LOVIE"/>
    <x v="11"/>
    <x v="2"/>
    <n v="10"/>
    <n v="10.7"/>
    <n v="0.3"/>
    <n v="0.51700000000000002"/>
    <n v="195.917"/>
    <x v="3"/>
    <n v="10.183"/>
    <n v="295.30700000000002"/>
    <n v="19"/>
    <n v="10.311421052631578"/>
    <x v="0"/>
    <n v="2"/>
    <n v="10.311421052631578"/>
  </r>
  <r>
    <x v="7"/>
    <d v="2024-10-15T00:00:00"/>
    <s v="CCCTA"/>
    <s v="BROWN, LOVIE"/>
    <x v="11"/>
    <x v="2"/>
    <n v="10"/>
    <n v="10.782999999999999"/>
    <n v="0.4"/>
    <n v="0.51700000000000002"/>
    <n v="0"/>
    <x v="3"/>
    <n v="10.196"/>
    <n v="295.68399999999997"/>
    <n v="19"/>
    <n v="0"/>
    <x v="0"/>
    <n v="2"/>
    <n v="0"/>
  </r>
  <r>
    <x v="7"/>
    <d v="2024-10-16T00:00:00"/>
    <s v="CCCTA"/>
    <s v="BROWN, LOVIE"/>
    <x v="11"/>
    <x v="2"/>
    <n v="8"/>
    <n v="10.35"/>
    <n v="0.183"/>
    <n v="0.5"/>
    <n v="210.47800000000001"/>
    <x v="3"/>
    <n v="9.85"/>
    <n v="285.64999999999998"/>
    <n v="19"/>
    <n v="11.077789473684211"/>
    <x v="0"/>
    <n v="2"/>
    <n v="11.077789473684211"/>
  </r>
  <r>
    <x v="7"/>
    <d v="2024-10-17T00:00:00"/>
    <s v="CCCTA"/>
    <s v="BROWN, LOVIE"/>
    <x v="11"/>
    <x v="2"/>
    <n v="10"/>
    <n v="10.266999999999999"/>
    <n v="0.11700000000000001"/>
    <n v="0.55000000000000004"/>
    <n v="250.14"/>
    <x v="3"/>
    <n v="9.7169999999999987"/>
    <n v="281.79299999999995"/>
    <n v="19"/>
    <n v="13.165263157894737"/>
    <x v="0"/>
    <n v="2"/>
    <n v="13.165263157894737"/>
  </r>
  <r>
    <x v="7"/>
    <d v="2024-10-18T00:00:00"/>
    <s v="CCCTA"/>
    <s v="BROWN, LOVIE"/>
    <x v="11"/>
    <x v="2"/>
    <n v="12"/>
    <n v="10.867000000000001"/>
    <n v="0.28299999999999997"/>
    <n v="0.5"/>
    <n v="157.065"/>
    <x v="3"/>
    <n v="10.367000000000001"/>
    <n v="300.64300000000003"/>
    <n v="19"/>
    <n v="8.266578947368421"/>
    <x v="0"/>
    <n v="2"/>
    <n v="8.266578947368421"/>
  </r>
  <r>
    <x v="8"/>
    <d v="2024-10-07T00:00:00"/>
    <s v="CCCTA"/>
    <s v="BUTLER, JACQUELINE"/>
    <x v="12"/>
    <x v="1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8T00:00:00"/>
    <s v="CCCTA"/>
    <s v="BUTLER, JACQUELINE"/>
    <x v="12"/>
    <x v="1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8"/>
    <d v="2024-10-09T00:00:00"/>
    <s v="CCCTA"/>
    <s v="BUTLER, JACQUELINE"/>
    <x v="12"/>
    <x v="1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8"/>
    <d v="2024-10-10T00:00:00"/>
    <s v="CCCTA"/>
    <s v="BUTLER, JACQUELINE"/>
    <x v="12"/>
    <x v="1"/>
    <n v="8"/>
    <n v="8.5329999999999995"/>
    <n v="0"/>
    <n v="0"/>
    <n v="0"/>
    <x v="1"/>
    <n v="8.5329999999999995"/>
    <n v="277.32249999999999"/>
    <n v="12"/>
    <n v="0"/>
    <x v="0"/>
    <n v="1"/>
    <n v="0"/>
  </r>
  <r>
    <x v="8"/>
    <d v="2024-10-11T00:00:00"/>
    <s v="CCCTA"/>
    <s v="BUTLER, JACQUELINE"/>
    <x v="12"/>
    <x v="1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5"/>
    <d v="2024-10-08T00:00:00"/>
    <s v="LAVTA"/>
    <s v="SALGUERO, JORGE"/>
    <x v="6"/>
    <x v="1"/>
    <n v="10"/>
    <n v="10.717000000000001"/>
    <n v="0"/>
    <n v="0.46700000000000003"/>
    <n v="116.994"/>
    <x v="2"/>
    <n v="10.25"/>
    <n v="358.75"/>
    <n v="12"/>
    <n v="9.7494999999999994"/>
    <x v="0"/>
    <n v="1"/>
    <n v="9.7494999999999994"/>
  </r>
  <r>
    <x v="9"/>
    <d v="2024-10-08T00:00:00"/>
    <s v="LAVTA"/>
    <s v="BUFFINGTON, DANIEL"/>
    <x v="13"/>
    <x v="1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6"/>
    <d v="2024-10-08T00:00:00"/>
    <s v="LAVTA"/>
    <s v="BUFFINGTON, BLAKE"/>
    <x v="9"/>
    <x v="1"/>
    <n v="17"/>
    <n v="9.7829999999999995"/>
    <n v="0"/>
    <n v="0.51700000000000002"/>
    <n v="134.905"/>
    <x v="2"/>
    <n v="9.266"/>
    <n v="324.31"/>
    <n v="12"/>
    <n v="11.242083333333333"/>
    <x v="0"/>
    <n v="1"/>
    <n v="11.242083333333333"/>
  </r>
  <r>
    <x v="4"/>
    <d v="2024-10-08T00:00:00"/>
    <s v="LAVTA"/>
    <s v="SULEIMAN, AIMEN"/>
    <x v="5"/>
    <x v="1"/>
    <n v="6"/>
    <n v="8.9830000000000005"/>
    <n v="0.317"/>
    <n v="0.53300000000000003"/>
    <n v="107.288"/>
    <x v="2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14"/>
    <x v="0"/>
    <n v="9"/>
    <n v="8.6669999999999998"/>
    <n v="0.48299999999999998"/>
    <n v="0.46700000000000003"/>
    <n v="90.144999999999996"/>
    <x v="0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7"/>
    <x v="0"/>
    <n v="7"/>
    <n v="9.25"/>
    <n v="0.33300000000000002"/>
    <n v="0.5"/>
    <n v="94.194999999999993"/>
    <x v="0"/>
    <n v="8.7469999999999999"/>
    <n v="367.54894000000002"/>
    <n v="7"/>
    <n v="13.456428571428571"/>
    <x v="0"/>
    <n v="1"/>
    <n v="13.456428571428571"/>
  </r>
  <r>
    <x v="2"/>
    <d v="2024-10-08T00:00:00"/>
    <s v="LAVTA"/>
    <s v="JOSEPH, SHARONN"/>
    <x v="2"/>
    <x v="1"/>
    <n v="15"/>
    <n v="7.867"/>
    <n v="0.33300000000000002"/>
    <n v="0.88300000000000001"/>
    <n v="94.234999999999999"/>
    <x v="2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8"/>
    <x v="0"/>
    <n v="9"/>
    <n v="8.6669999999999998"/>
    <n v="0.28299999999999997"/>
    <n v="0.217"/>
    <n v="76.364000000000004"/>
    <x v="0"/>
    <n v="8.4499999999999993"/>
    <n v="355.06900000000002"/>
    <n v="7"/>
    <n v="10.909142857142857"/>
    <x v="0"/>
    <n v="1"/>
    <n v="10.909142857142857"/>
  </r>
  <r>
    <x v="4"/>
    <d v="2024-10-08T00:00:00"/>
    <s v="LAVTA"/>
    <s v="SULEIMAN, AIMEN"/>
    <x v="4"/>
    <x v="1"/>
    <n v="11"/>
    <n v="9.1999999999999993"/>
    <n v="0.33300000000000002"/>
    <n v="0.55000000000000004"/>
    <n v="98.2"/>
    <x v="2"/>
    <n v="8.6469999999999985"/>
    <n v="302.64499999999992"/>
    <n v="12"/>
    <n v="8.1833333333333336"/>
    <x v="0"/>
    <n v="1"/>
    <n v="8.1833333333333336"/>
  </r>
  <r>
    <x v="8"/>
    <d v="2024-10-14T00:00:00"/>
    <s v="CCCTA"/>
    <s v="BUTLER, JACQUELINE"/>
    <x v="12"/>
    <x v="1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8"/>
    <d v="2024-10-15T00:00:00"/>
    <s v="CCCTA"/>
    <s v="BUTLER, JACQUELINE"/>
    <x v="12"/>
    <x v="1"/>
    <n v="7"/>
    <n v="8.25"/>
    <n v="0"/>
    <n v="0"/>
    <n v="142.446"/>
    <x v="1"/>
    <n v="8.25"/>
    <n v="268.125"/>
    <n v="12"/>
    <n v="11.8705"/>
    <x v="0"/>
    <n v="2"/>
    <n v="11.8705"/>
  </r>
  <r>
    <x v="8"/>
    <d v="2024-10-16T00:00:00"/>
    <s v="CCCTA"/>
    <s v="BUTLER, JACQUELINE"/>
    <x v="12"/>
    <x v="1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8"/>
    <d v="2024-10-17T00:00:00"/>
    <s v="CCCTA"/>
    <s v="BUTLER, JACQUELINE"/>
    <x v="12"/>
    <x v="1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8"/>
    <d v="2024-10-18T00:00:00"/>
    <s v="CCCTA"/>
    <s v="BUTLER, JACQUELINE"/>
    <x v="12"/>
    <x v="1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15"/>
    <x v="1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0"/>
    <d v="2024-10-07T00:00:00"/>
    <s v="CCCTA"/>
    <s v="FOWLER, ANTOINE"/>
    <x v="16"/>
    <x v="1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10"/>
    <d v="2024-10-08T00:00:00"/>
    <s v="CCCTA"/>
    <s v="FOWLER, ANTOINE"/>
    <x v="16"/>
    <x v="1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10"/>
    <d v="2024-10-09T00:00:00"/>
    <s v="CCCTA"/>
    <s v="FOWLER, ANTOINE"/>
    <x v="16"/>
    <x v="1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10"/>
    <d v="2024-10-10T00:00:00"/>
    <s v="CCCTA"/>
    <s v="FOWLER, ANTOINE"/>
    <x v="16"/>
    <x v="1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10"/>
    <d v="2024-10-11T00:00:00"/>
    <s v="CCCTA"/>
    <s v="FOWLER, ANTOINE"/>
    <x v="16"/>
    <x v="1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10"/>
    <d v="2024-10-13T00:00:00"/>
    <s v="CCCTA"/>
    <s v="FOWLER, ANTOINE"/>
    <x v="16"/>
    <x v="1"/>
    <n v="4"/>
    <n v="10"/>
    <n v="0.217"/>
    <n v="0.5"/>
    <n v="115.279"/>
    <x v="6"/>
    <n v="9.5"/>
    <n v="327.75"/>
    <n v="12"/>
    <n v="9.606583333333333"/>
    <x v="1"/>
    <n v="1"/>
    <n v="9.606583333333333"/>
  </r>
  <r>
    <x v="10"/>
    <d v="2024-10-15T00:00:00"/>
    <s v="CCCTA"/>
    <s v="FOWLER, ANTOINE"/>
    <x v="16"/>
    <x v="1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10"/>
    <d v="2024-10-16T00:00:00"/>
    <s v="CCCTA"/>
    <s v="FOWLER, ANTOINE"/>
    <x v="16"/>
    <x v="1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0"/>
    <d v="2024-10-17T00:00:00"/>
    <s v="CCCTA"/>
    <s v="FOWLER, ANTOINE"/>
    <x v="16"/>
    <x v="1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10"/>
    <d v="2024-10-18T00:00:00"/>
    <s v="CCCTA"/>
    <s v="FOWLER, ANTOINE"/>
    <x v="16"/>
    <x v="1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0"/>
    <d v="2024-10-19T00:00:00"/>
    <s v="CCCTA"/>
    <s v="FOWLER, ANTOINE"/>
    <x v="16"/>
    <x v="1"/>
    <n v="0"/>
    <n v="3.6669999999999998"/>
    <n v="0"/>
    <n v="0"/>
    <n v="0"/>
    <x v="6"/>
    <n v="3.6669999999999998"/>
    <n v="126.5115"/>
    <n v="12"/>
    <n v="0"/>
    <x v="1"/>
    <n v="2"/>
    <n v="0"/>
  </r>
  <r>
    <x v="10"/>
    <d v="2024-10-20T00:00:00"/>
    <s v="CCCTA"/>
    <s v="FOWLER, ANTOINE"/>
    <x v="16"/>
    <x v="1"/>
    <n v="4"/>
    <n v="9.8670000000000009"/>
    <n v="0"/>
    <n v="0.56699999999999995"/>
    <n v="52.752000000000002"/>
    <x v="6"/>
    <n v="9.3000000000000007"/>
    <n v="320.85000000000002"/>
    <n v="12"/>
    <n v="4.3959999999999999"/>
    <x v="1"/>
    <n v="2"/>
    <n v="4.3959999999999999"/>
  </r>
  <r>
    <x v="11"/>
    <d v="2024-10-08T00:00:00"/>
    <s v="CCCTA"/>
    <s v="FUENTES, PEDRO"/>
    <x v="17"/>
    <x v="2"/>
    <n v="13"/>
    <n v="10.717000000000001"/>
    <n v="0"/>
    <n v="0.5"/>
    <n v="261.02300000000002"/>
    <x v="3"/>
    <n v="10.217000000000001"/>
    <n v="296.29300000000001"/>
    <n v="19"/>
    <n v="13.738052631578949"/>
    <x v="0"/>
    <n v="1"/>
    <n v="13.738052631578949"/>
  </r>
  <r>
    <x v="11"/>
    <d v="2024-10-11T00:00:00"/>
    <s v="CCCTA"/>
    <s v="FUENTES, PEDRO"/>
    <x v="17"/>
    <x v="2"/>
    <n v="12"/>
    <n v="10.516999999999999"/>
    <n v="0"/>
    <n v="0.25"/>
    <n v="149.041"/>
    <x v="3"/>
    <n v="10.266999999999999"/>
    <n v="297.74299999999999"/>
    <n v="19"/>
    <n v="7.844263157894737"/>
    <x v="0"/>
    <n v="1"/>
    <n v="7.844263157894737"/>
  </r>
  <r>
    <x v="2"/>
    <d v="2024-10-09T00:00:00"/>
    <s v="LAVTA"/>
    <s v="JOSEPH, SHARONN"/>
    <x v="2"/>
    <x v="1"/>
    <n v="20"/>
    <n v="8.8670000000000009"/>
    <n v="0.3"/>
    <n v="0.75"/>
    <n v="113.173"/>
    <x v="2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7"/>
    <x v="0"/>
    <n v="10"/>
    <n v="9.0329999999999995"/>
    <n v="0.33300000000000002"/>
    <n v="0.5"/>
    <n v="75.703999999999994"/>
    <x v="0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8"/>
    <x v="0"/>
    <n v="10"/>
    <n v="8.5329999999999995"/>
    <n v="0.13300000000000001"/>
    <n v="0.46700000000000003"/>
    <n v="87.025999999999996"/>
    <x v="0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14"/>
    <x v="0"/>
    <n v="8"/>
    <n v="9.1329999999999991"/>
    <n v="0.63300000000000001"/>
    <n v="0.48299999999999998"/>
    <n v="114.22"/>
    <x v="0"/>
    <n v="8.3469999999999995"/>
    <n v="350.74094000000002"/>
    <n v="7"/>
    <n v="16.317142857142859"/>
    <x v="0"/>
    <n v="1"/>
    <n v="16.317142857142859"/>
  </r>
  <r>
    <x v="9"/>
    <d v="2024-10-09T00:00:00"/>
    <s v="LAVTA"/>
    <s v="BUFFINGTON, DANIEL"/>
    <x v="13"/>
    <x v="1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6"/>
    <d v="2024-10-09T00:00:00"/>
    <s v="LAVTA"/>
    <s v="BUFFINGTON, BLAKE"/>
    <x v="9"/>
    <x v="1"/>
    <n v="20"/>
    <n v="9.9329999999999998"/>
    <n v="0"/>
    <n v="0.5"/>
    <n v="130.499"/>
    <x v="2"/>
    <n v="9.4329999999999998"/>
    <n v="330.15499999999997"/>
    <n v="12"/>
    <n v="10.874916666666666"/>
    <x v="0"/>
    <n v="1"/>
    <n v="10.874916666666666"/>
  </r>
  <r>
    <x v="4"/>
    <d v="2024-10-09T00:00:00"/>
    <s v="LAVTA"/>
    <s v="SULEIMAN, AIMEN"/>
    <x v="5"/>
    <x v="1"/>
    <n v="13"/>
    <n v="9.2330000000000005"/>
    <n v="0.46700000000000003"/>
    <n v="0.5"/>
    <n v="144.054"/>
    <x v="2"/>
    <n v="8.5960000000000001"/>
    <n v="300.86"/>
    <n v="12"/>
    <n v="12.0045"/>
    <x v="0"/>
    <n v="1"/>
    <n v="12.0045"/>
  </r>
  <r>
    <x v="4"/>
    <d v="2024-10-09T00:00:00"/>
    <s v="LAVTA"/>
    <s v="SULEIMAN, AIMEN"/>
    <x v="4"/>
    <x v="1"/>
    <n v="16"/>
    <n v="9.6329999999999991"/>
    <n v="0.33300000000000002"/>
    <n v="0.56699999999999995"/>
    <n v="165.12"/>
    <x v="2"/>
    <n v="9.0629999999999988"/>
    <n v="317.20499999999998"/>
    <n v="12"/>
    <n v="13.76"/>
    <x v="0"/>
    <n v="1"/>
    <n v="13.76"/>
  </r>
  <r>
    <x v="5"/>
    <d v="2024-10-09T00:00:00"/>
    <s v="LAVTA"/>
    <s v="SALGUERO, JORGE"/>
    <x v="6"/>
    <x v="1"/>
    <n v="9"/>
    <n v="10.4"/>
    <n v="0"/>
    <n v="0.433"/>
    <n v="111.09399999999999"/>
    <x v="2"/>
    <n v="9.9670000000000005"/>
    <n v="348.84500000000003"/>
    <n v="12"/>
    <n v="9.2578333333333322"/>
    <x v="0"/>
    <n v="1"/>
    <n v="9.2578333333333322"/>
  </r>
  <r>
    <x v="11"/>
    <d v="2024-10-16T00:00:00"/>
    <s v="CCCTA"/>
    <s v="FUENTES, PEDRO"/>
    <x v="17"/>
    <x v="2"/>
    <n v="12"/>
    <n v="10.516999999999999"/>
    <n v="0"/>
    <n v="0.5"/>
    <n v="216.828"/>
    <x v="3"/>
    <n v="10.016999999999999"/>
    <n v="290.49299999999999"/>
    <n v="19"/>
    <n v="11.412000000000001"/>
    <x v="0"/>
    <n v="2"/>
    <n v="11.412000000000001"/>
  </r>
  <r>
    <x v="11"/>
    <d v="2024-10-18T00:00:00"/>
    <s v="CCCTA"/>
    <s v="FUENTES, PEDRO"/>
    <x v="17"/>
    <x v="2"/>
    <n v="10"/>
    <n v="10.233000000000001"/>
    <n v="0"/>
    <n v="0.51700000000000002"/>
    <n v="179.804"/>
    <x v="3"/>
    <n v="9.7160000000000011"/>
    <n v="281.76400000000001"/>
    <n v="19"/>
    <n v="9.4633684210526319"/>
    <x v="0"/>
    <n v="2"/>
    <n v="9.4633684210526319"/>
  </r>
  <r>
    <x v="12"/>
    <d v="2024-10-07T00:00:00"/>
    <s v="CCCTA"/>
    <s v="GETU BOGALE"/>
    <x v="18"/>
    <x v="1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12"/>
    <d v="2024-10-08T00:00:00"/>
    <s v="CCCTA"/>
    <s v="GETU BOGALE"/>
    <x v="18"/>
    <x v="1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12"/>
    <d v="2024-10-09T00:00:00"/>
    <s v="CCCTA"/>
    <s v="GETU BOGALE"/>
    <x v="18"/>
    <x v="1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2"/>
    <d v="2024-10-10T00:00:00"/>
    <s v="CCCTA"/>
    <s v="GETU BOGALE"/>
    <x v="18"/>
    <x v="1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12"/>
    <d v="2024-10-11T00:00:00"/>
    <s v="CCCTA"/>
    <s v="GETU BOGALE"/>
    <x v="18"/>
    <x v="1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2"/>
    <d v="2024-10-12T00:00:00"/>
    <s v="CCCTA"/>
    <s v="GETU BOGALE"/>
    <x v="18"/>
    <x v="1"/>
    <n v="5"/>
    <n v="9.9329999999999998"/>
    <n v="0"/>
    <n v="0.73299999999999998"/>
    <n v="136.48599999999999"/>
    <x v="6"/>
    <n v="9.1999999999999993"/>
    <n v="317.39999999999998"/>
    <n v="12"/>
    <n v="11.373833333333332"/>
    <x v="1"/>
    <n v="1"/>
    <n v="11.373833333333332"/>
  </r>
  <r>
    <x v="12"/>
    <d v="2024-10-14T00:00:00"/>
    <s v="CCCTA"/>
    <s v="GETU BOGALE"/>
    <x v="18"/>
    <x v="1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12"/>
    <d v="2024-10-15T00:00:00"/>
    <s v="CCCTA"/>
    <s v="GETU BOGALE"/>
    <x v="18"/>
    <x v="1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12"/>
    <d v="2024-10-16T00:00:00"/>
    <s v="CCCTA"/>
    <s v="GETU BOGALE"/>
    <x v="18"/>
    <x v="1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2"/>
    <d v="2024-10-17T00:00:00"/>
    <s v="CCCTA"/>
    <s v="GETU BOGALE"/>
    <x v="18"/>
    <x v="1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2"/>
    <d v="2024-10-18T00:00:00"/>
    <s v="CCCTA"/>
    <s v="GETU BOGALE"/>
    <x v="18"/>
    <x v="1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12"/>
    <d v="2024-10-19T00:00:00"/>
    <s v="CCCTA"/>
    <s v="GETU BOGALE"/>
    <x v="18"/>
    <x v="1"/>
    <n v="9"/>
    <n v="9.6170000000000009"/>
    <n v="0"/>
    <n v="0.13300000000000001"/>
    <n v="130.46"/>
    <x v="6"/>
    <n v="9.4840000000000018"/>
    <n v="327.19800000000004"/>
    <n v="12"/>
    <n v="10.871666666666668"/>
    <x v="1"/>
    <n v="2"/>
    <n v="10.871666666666668"/>
  </r>
  <r>
    <x v="0"/>
    <d v="2024-10-07T00:00:00"/>
    <s v="CCCTA"/>
    <s v="GIBBS, SAMUEL"/>
    <x v="19"/>
    <x v="1"/>
    <n v="13"/>
    <n v="8.9499999999999993"/>
    <n v="0.25"/>
    <n v="0.51700000000000002"/>
    <n v="153.81700000000001"/>
    <x v="7"/>
    <n v="8.4329999999999998"/>
    <n v="310.08141000000001"/>
    <n v="12"/>
    <n v="12.818083333333334"/>
    <x v="0"/>
    <n v="1"/>
    <n v="12.818083333333334"/>
  </r>
  <r>
    <x v="0"/>
    <d v="2024-10-08T00:00:00"/>
    <s v="CCCTA"/>
    <s v="GIBBS, SAMUEL"/>
    <x v="19"/>
    <x v="1"/>
    <n v="8"/>
    <n v="8.9670000000000005"/>
    <n v="0.26700000000000002"/>
    <n v="0.53300000000000003"/>
    <n v="0"/>
    <x v="7"/>
    <n v="8.4340000000000011"/>
    <n v="310.11818000000005"/>
    <n v="12"/>
    <n v="0"/>
    <x v="0"/>
    <n v="1"/>
    <n v="0"/>
  </r>
  <r>
    <x v="13"/>
    <d v="2024-10-09T00:00:00"/>
    <s v="CCCTA"/>
    <s v="HUGO, TAMA"/>
    <x v="20"/>
    <x v="1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13"/>
    <d v="2024-10-10T00:00:00"/>
    <s v="CCCTA"/>
    <s v="HUGO, TAMA"/>
    <x v="20"/>
    <x v="1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1T00:00:00"/>
    <s v="CCCTA"/>
    <s v="HUGO, TAMA"/>
    <x v="20"/>
    <x v="1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5"/>
    <d v="2024-10-10T00:00:00"/>
    <s v="LAVTA"/>
    <s v="SALGUERO, JORGE"/>
    <x v="6"/>
    <x v="1"/>
    <n v="13"/>
    <n v="10.9"/>
    <n v="0"/>
    <n v="0.46700000000000003"/>
    <n v="126.706"/>
    <x v="2"/>
    <n v="10.433"/>
    <n v="365.15499999999997"/>
    <n v="12"/>
    <n v="10.558833333333334"/>
    <x v="0"/>
    <n v="1"/>
    <n v="10.558833333333334"/>
  </r>
  <r>
    <x v="4"/>
    <d v="2024-10-10T00:00:00"/>
    <s v="LAVTA"/>
    <s v="SULEIMAN, AIMEN"/>
    <x v="4"/>
    <x v="1"/>
    <n v="18"/>
    <n v="9.25"/>
    <n v="0.2"/>
    <n v="0.51700000000000002"/>
    <n v="139.63"/>
    <x v="2"/>
    <n v="8.7330000000000005"/>
    <n v="305.65500000000003"/>
    <n v="12"/>
    <n v="11.635833333333332"/>
    <x v="0"/>
    <n v="1"/>
    <n v="11.635833333333332"/>
  </r>
  <r>
    <x v="9"/>
    <d v="2024-10-10T00:00:00"/>
    <s v="LAVTA"/>
    <s v="BUFFINGTON, DANIEL"/>
    <x v="13"/>
    <x v="1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8"/>
    <x v="0"/>
    <n v="10"/>
    <n v="8.5329999999999995"/>
    <n v="0.317"/>
    <n v="0.1"/>
    <n v="97.123999999999995"/>
    <x v="0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7"/>
    <x v="0"/>
    <n v="13"/>
    <n v="9.0830000000000002"/>
    <n v="0.33300000000000002"/>
    <n v="0.433"/>
    <n v="111.15600000000001"/>
    <x v="0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10"/>
    <x v="0"/>
    <n v="8"/>
    <n v="8.5"/>
    <n v="0.6"/>
    <n v="0"/>
    <n v="114.56"/>
    <x v="0"/>
    <n v="8.23"/>
    <n v="345.82460000000003"/>
    <n v="7"/>
    <n v="16.365714285714287"/>
    <x v="0"/>
    <n v="1"/>
    <n v="16.365714285714287"/>
  </r>
  <r>
    <x v="6"/>
    <d v="2024-10-10T00:00:00"/>
    <s v="LAVTA"/>
    <s v="BUFFINGTON, BLAKE"/>
    <x v="9"/>
    <x v="1"/>
    <n v="18"/>
    <n v="10"/>
    <n v="0"/>
    <n v="0.53300000000000003"/>
    <n v="140.77500000000001"/>
    <x v="2"/>
    <n v="9.4670000000000005"/>
    <n v="331.34500000000003"/>
    <n v="12"/>
    <n v="11.731250000000001"/>
    <x v="0"/>
    <n v="1"/>
    <n v="11.731250000000001"/>
  </r>
  <r>
    <x v="2"/>
    <d v="2024-10-10T00:00:00"/>
    <s v="LAVTA"/>
    <s v="JOSEPH, SHARONN"/>
    <x v="2"/>
    <x v="1"/>
    <n v="19"/>
    <n v="8.5"/>
    <n v="0.317"/>
    <n v="0.66700000000000004"/>
    <n v="112.524"/>
    <x v="2"/>
    <n v="7.8330000000000002"/>
    <n v="274.15500000000003"/>
    <n v="12"/>
    <n v="9.3770000000000007"/>
    <x v="0"/>
    <n v="1"/>
    <n v="9.3770000000000007"/>
  </r>
  <r>
    <x v="13"/>
    <d v="2024-10-14T00:00:00"/>
    <s v="CCCTA"/>
    <s v="HUGO, TAMA"/>
    <x v="20"/>
    <x v="1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13"/>
    <d v="2024-10-15T00:00:00"/>
    <s v="CCCTA"/>
    <s v="HUGO, TAMA"/>
    <x v="20"/>
    <x v="1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3"/>
    <d v="2024-10-16T00:00:00"/>
    <s v="CCCTA"/>
    <s v="HUGO, TAMA"/>
    <x v="20"/>
    <x v="1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13"/>
    <d v="2024-10-17T00:00:00"/>
    <s v="CCCTA"/>
    <s v="HUGO, TAMA"/>
    <x v="20"/>
    <x v="1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13"/>
    <d v="2024-10-18T00:00:00"/>
    <s v="CCCTA"/>
    <s v="HUGO, TAMA"/>
    <x v="20"/>
    <x v="1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0"/>
    <d v="2024-10-08T00:00:00"/>
    <s v="CCCTA"/>
    <s v="KEITH , CLYDE"/>
    <x v="21"/>
    <x v="1"/>
    <n v="6"/>
    <n v="8.5830000000000002"/>
    <n v="8.3000000000000004E-2"/>
    <n v="0.46700000000000003"/>
    <n v="134.32499999999999"/>
    <x v="7"/>
    <n v="8.1159999999999997"/>
    <n v="298.42532"/>
    <n v="12"/>
    <n v="11.19375"/>
    <x v="0"/>
    <n v="1"/>
    <n v="11.19375"/>
  </r>
  <r>
    <x v="0"/>
    <d v="2024-10-09T00:00:00"/>
    <s v="CCCTA"/>
    <s v="KEITH , CLYDE"/>
    <x v="21"/>
    <x v="1"/>
    <n v="6"/>
    <n v="8.5"/>
    <n v="0"/>
    <n v="0.36699999999999999"/>
    <n v="170.864"/>
    <x v="7"/>
    <n v="8.1329999999999991"/>
    <n v="299.05041"/>
    <n v="12"/>
    <n v="14.238666666666667"/>
    <x v="0"/>
    <n v="1"/>
    <n v="14.238666666666667"/>
  </r>
  <r>
    <x v="0"/>
    <d v="2024-10-10T00:00:00"/>
    <s v="CCCTA"/>
    <s v="KEITH , CLYDE"/>
    <x v="21"/>
    <x v="1"/>
    <n v="11"/>
    <n v="8.2669999999999995"/>
    <n v="6.7000000000000004E-2"/>
    <n v="0.48299999999999998"/>
    <n v="207.58500000000001"/>
    <x v="7"/>
    <n v="7.7839999999999998"/>
    <n v="286.21768000000003"/>
    <n v="12"/>
    <n v="17.298750000000002"/>
    <x v="0"/>
    <n v="1"/>
    <n v="17.298750000000002"/>
  </r>
  <r>
    <x v="0"/>
    <d v="2024-10-11T00:00:00"/>
    <s v="CCCTA"/>
    <s v="KEITH , CLYDE"/>
    <x v="21"/>
    <x v="1"/>
    <n v="8"/>
    <n v="8.1829999999999998"/>
    <n v="0"/>
    <n v="0.317"/>
    <n v="146.31"/>
    <x v="7"/>
    <n v="7.8659999999999997"/>
    <n v="289.23282"/>
    <n v="12"/>
    <n v="12.192500000000001"/>
    <x v="0"/>
    <n v="1"/>
    <n v="12.192500000000001"/>
  </r>
  <r>
    <x v="0"/>
    <d v="2024-10-12T00:00:00"/>
    <s v="CCCTA"/>
    <s v="KEITH , CLYDE"/>
    <x v="21"/>
    <x v="1"/>
    <n v="8"/>
    <n v="8.6"/>
    <n v="0"/>
    <n v="0.2"/>
    <n v="135.291"/>
    <x v="7"/>
    <n v="8.4"/>
    <n v="308.86800000000005"/>
    <n v="12"/>
    <n v="11.27425"/>
    <x v="1"/>
    <n v="1"/>
    <n v="11.27425"/>
  </r>
  <r>
    <x v="0"/>
    <d v="2024-10-15T00:00:00"/>
    <s v="CCCTA"/>
    <s v="KEITH , CLYDE"/>
    <x v="21"/>
    <x v="1"/>
    <n v="9"/>
    <n v="8.6170000000000009"/>
    <n v="0"/>
    <n v="0"/>
    <n v="201.798"/>
    <x v="7"/>
    <n v="8.6170000000000009"/>
    <n v="316.84709000000004"/>
    <n v="12"/>
    <n v="16.816500000000001"/>
    <x v="0"/>
    <n v="2"/>
    <n v="16.816500000000001"/>
  </r>
  <r>
    <x v="0"/>
    <d v="2024-10-16T00:00:00"/>
    <s v="CCCTA"/>
    <s v="KEITH , CLYDE"/>
    <x v="21"/>
    <x v="1"/>
    <n v="7"/>
    <n v="8.5"/>
    <n v="0.13300000000000001"/>
    <n v="0.48299999999999998"/>
    <n v="123.36"/>
    <x v="7"/>
    <n v="8.0169999999999995"/>
    <n v="294.78509000000003"/>
    <n v="12"/>
    <n v="10.28"/>
    <x v="0"/>
    <n v="2"/>
    <n v="10.28"/>
  </r>
  <r>
    <x v="0"/>
    <d v="2024-10-17T00:00:00"/>
    <s v="CCCTA"/>
    <s v="KEITH , CLYDE"/>
    <x v="21"/>
    <x v="1"/>
    <n v="10"/>
    <n v="8.5"/>
    <n v="0"/>
    <n v="0.38300000000000001"/>
    <n v="195.702"/>
    <x v="7"/>
    <n v="8.1170000000000009"/>
    <n v="298.46209000000005"/>
    <n v="12"/>
    <n v="16.308499999999999"/>
    <x v="0"/>
    <n v="2"/>
    <n v="16.308499999999999"/>
  </r>
  <r>
    <x v="0"/>
    <d v="2024-10-18T00:00:00"/>
    <s v="CCCTA"/>
    <s v="KEITH , CLYDE"/>
    <x v="21"/>
    <x v="1"/>
    <n v="6"/>
    <n v="8.5830000000000002"/>
    <n v="0"/>
    <n v="0"/>
    <n v="178.255"/>
    <x v="7"/>
    <n v="8.5830000000000002"/>
    <n v="315.59691000000004"/>
    <n v="12"/>
    <n v="14.854583333333332"/>
    <x v="0"/>
    <n v="2"/>
    <n v="14.854583333333332"/>
  </r>
  <r>
    <x v="0"/>
    <d v="2024-10-19T00:00:00"/>
    <s v="CCCTA"/>
    <s v="KEITH , CLYDE"/>
    <x v="21"/>
    <x v="1"/>
    <n v="3"/>
    <n v="8.5"/>
    <n v="0"/>
    <n v="0.48299999999999998"/>
    <n v="96.552999999999997"/>
    <x v="7"/>
    <n v="8.0169999999999995"/>
    <n v="294.78509000000003"/>
    <n v="12"/>
    <n v="8.0460833333333337"/>
    <x v="1"/>
    <n v="2"/>
    <n v="8.0460833333333337"/>
  </r>
  <r>
    <x v="0"/>
    <d v="2024-10-07T00:00:00"/>
    <s v="CCCTA"/>
    <s v="LARA, DOUGLAS"/>
    <x v="22"/>
    <x v="1"/>
    <n v="6"/>
    <n v="9.0169999999999995"/>
    <n v="0.217"/>
    <n v="0.5"/>
    <n v="187.92"/>
    <x v="7"/>
    <n v="8.5169999999999995"/>
    <n v="313.17009000000002"/>
    <n v="12"/>
    <n v="15.659999999999998"/>
    <x v="0"/>
    <n v="1"/>
    <n v="15.659999999999998"/>
  </r>
  <r>
    <x v="0"/>
    <d v="2024-10-08T00:00:00"/>
    <s v="CCCTA"/>
    <s v="LARA, DOUGLAS"/>
    <x v="22"/>
    <x v="1"/>
    <n v="5"/>
    <n v="8.6"/>
    <n v="0.16700000000000001"/>
    <n v="0.51700000000000002"/>
    <n v="102.762"/>
    <x v="7"/>
    <n v="8.0830000000000002"/>
    <n v="297.21191000000005"/>
    <n v="12"/>
    <n v="8.5634999999999994"/>
    <x v="0"/>
    <n v="1"/>
    <n v="8.5634999999999994"/>
  </r>
  <r>
    <x v="0"/>
    <d v="2024-10-09T00:00:00"/>
    <s v="CCCTA"/>
    <s v="LARA, DOUGLAS"/>
    <x v="22"/>
    <x v="1"/>
    <n v="6"/>
    <n v="8.5670000000000002"/>
    <n v="0.16700000000000001"/>
    <n v="0.56699999999999995"/>
    <n v="120.53100000000001"/>
    <x v="7"/>
    <n v="8"/>
    <n v="294.16000000000003"/>
    <n v="12"/>
    <n v="10.04425"/>
    <x v="0"/>
    <n v="1"/>
    <n v="10.04425"/>
  </r>
  <r>
    <x v="0"/>
    <d v="2024-10-10T00:00:00"/>
    <s v="CCCTA"/>
    <s v="LARA, DOUGLAS"/>
    <x v="22"/>
    <x v="1"/>
    <n v="9"/>
    <n v="9.9499999999999993"/>
    <n v="0.53300000000000003"/>
    <n v="0.53300000000000003"/>
    <n v="239.41499999999999"/>
    <x v="7"/>
    <n v="9.2139999999999986"/>
    <n v="338.79877999999997"/>
    <n v="12"/>
    <n v="19.951249999999998"/>
    <x v="0"/>
    <n v="1"/>
    <n v="19.951249999999998"/>
  </r>
  <r>
    <x v="0"/>
    <d v="2024-10-11T00:00:00"/>
    <s v="CCCTA"/>
    <s v="LARA, DOUGLAS"/>
    <x v="22"/>
    <x v="1"/>
    <n v="9"/>
    <n v="9.1"/>
    <n v="0.48299999999999998"/>
    <n v="0.26700000000000002"/>
    <n v="161.47999999999999"/>
    <x v="7"/>
    <n v="8.68"/>
    <n v="319.16360000000003"/>
    <n v="12"/>
    <n v="13.456666666666665"/>
    <x v="0"/>
    <n v="1"/>
    <n v="13.456666666666665"/>
  </r>
  <r>
    <x v="0"/>
    <d v="2024-10-11T00:00:00"/>
    <s v="LAVTA"/>
    <s v="RIVERA, LETOSHA"/>
    <x v="8"/>
    <x v="0"/>
    <n v="9"/>
    <n v="8.1"/>
    <n v="0.36699999999999999"/>
    <n v="0.45"/>
    <n v="95.492999999999995"/>
    <x v="0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7"/>
    <x v="0"/>
    <n v="7"/>
    <n v="8.4169999999999998"/>
    <n v="0.3"/>
    <n v="0.5"/>
    <n v="80.055000000000007"/>
    <x v="0"/>
    <n v="7.9169999999999998"/>
    <n v="332.67234000000002"/>
    <n v="7"/>
    <n v="11.436428571428573"/>
    <x v="0"/>
    <n v="1"/>
    <n v="11.436428571428573"/>
  </r>
  <r>
    <x v="9"/>
    <d v="2024-10-11T00:00:00"/>
    <s v="LAVTA"/>
    <s v="BUFFINGTON, DANIEL"/>
    <x v="13"/>
    <x v="1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10"/>
    <x v="0"/>
    <n v="13"/>
    <n v="8.6329999999999991"/>
    <n v="0"/>
    <n v="0.53300000000000003"/>
    <n v="105.006"/>
    <x v="0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14"/>
    <x v="0"/>
    <n v="6"/>
    <n v="7.0670000000000002"/>
    <n v="0.16700000000000001"/>
    <n v="0.5"/>
    <n v="86.453999999999994"/>
    <x v="0"/>
    <n v="6.5670000000000002"/>
    <n v="275.94534000000004"/>
    <n v="7"/>
    <n v="12.350571428571428"/>
    <x v="0"/>
    <n v="1"/>
    <n v="12.350571428571428"/>
  </r>
  <r>
    <x v="4"/>
    <d v="2024-10-11T00:00:00"/>
    <s v="LAVTA"/>
    <s v="SULEIMAN, AIMEN"/>
    <x v="4"/>
    <x v="1"/>
    <n v="19"/>
    <n v="9.6829999999999998"/>
    <n v="0.33300000000000002"/>
    <n v="0.51700000000000002"/>
    <n v="151.27600000000001"/>
    <x v="2"/>
    <n v="9.1630000000000003"/>
    <n v="320.70499999999998"/>
    <n v="12"/>
    <n v="12.606333333333334"/>
    <x v="0"/>
    <n v="1"/>
    <n v="12.606333333333334"/>
  </r>
  <r>
    <x v="5"/>
    <d v="2024-10-11T00:00:00"/>
    <s v="LAVTA"/>
    <s v="SALGUERO, JORGE"/>
    <x v="6"/>
    <x v="1"/>
    <n v="11"/>
    <n v="10.367000000000001"/>
    <n v="0"/>
    <n v="0.61699999999999999"/>
    <n v="0"/>
    <x v="2"/>
    <n v="9.75"/>
    <n v="341.25"/>
    <n v="12"/>
    <n v="0"/>
    <x v="0"/>
    <n v="1"/>
    <n v="0"/>
  </r>
  <r>
    <x v="2"/>
    <d v="2024-10-11T00:00:00"/>
    <s v="LAVTA"/>
    <s v="JOSEPH, SHARONN"/>
    <x v="2"/>
    <x v="1"/>
    <n v="21"/>
    <n v="8.9830000000000005"/>
    <n v="0.46700000000000003"/>
    <n v="0.73299999999999998"/>
    <n v="135.86699999999999"/>
    <x v="2"/>
    <n v="8.1130000000000013"/>
    <n v="283.95500000000004"/>
    <n v="12"/>
    <n v="11.322249999999999"/>
    <x v="0"/>
    <n v="1"/>
    <n v="11.322249999999999"/>
  </r>
  <r>
    <x v="6"/>
    <d v="2024-10-11T00:00:00"/>
    <s v="LAVTA"/>
    <s v="BUFFINGTON, BLAKE"/>
    <x v="9"/>
    <x v="1"/>
    <n v="16"/>
    <n v="9.5"/>
    <n v="0.05"/>
    <n v="0.51700000000000002"/>
    <n v="125.791"/>
    <x v="2"/>
    <n v="8.9830000000000005"/>
    <n v="314.40500000000003"/>
    <n v="12"/>
    <n v="10.482583333333332"/>
    <x v="0"/>
    <n v="1"/>
    <n v="10.482583333333332"/>
  </r>
  <r>
    <x v="0"/>
    <d v="2024-10-14T00:00:00"/>
    <s v="CCCTA"/>
    <s v="LARA, DOUGLAS"/>
    <x v="22"/>
    <x v="1"/>
    <n v="7"/>
    <n v="8.9"/>
    <n v="0.33300000000000002"/>
    <n v="0.5"/>
    <n v="164.91"/>
    <x v="7"/>
    <n v="8.3970000000000002"/>
    <n v="308.75769000000003"/>
    <n v="12"/>
    <n v="13.7425"/>
    <x v="0"/>
    <n v="2"/>
    <n v="13.7425"/>
  </r>
  <r>
    <x v="0"/>
    <d v="2024-10-15T00:00:00"/>
    <s v="CCCTA"/>
    <s v="LARA, DOUGLAS"/>
    <x v="22"/>
    <x v="1"/>
    <n v="6"/>
    <n v="9.8000000000000007"/>
    <n v="0.41699999999999998"/>
    <n v="0.68300000000000005"/>
    <n v="192.24600000000001"/>
    <x v="7"/>
    <n v="9.0300000000000011"/>
    <n v="332.03310000000005"/>
    <n v="12"/>
    <n v="16.020500000000002"/>
    <x v="0"/>
    <n v="2"/>
    <n v="16.020500000000002"/>
  </r>
  <r>
    <x v="0"/>
    <d v="2024-10-16T00:00:00"/>
    <s v="CCCTA"/>
    <s v="LARA, DOUGLAS"/>
    <x v="22"/>
    <x v="1"/>
    <n v="8"/>
    <n v="8.65"/>
    <n v="0.183"/>
    <n v="0.53300000000000003"/>
    <n v="183.797"/>
    <x v="7"/>
    <n v="8.1170000000000009"/>
    <n v="298.46209000000005"/>
    <n v="12"/>
    <n v="15.316416666666667"/>
    <x v="0"/>
    <n v="2"/>
    <n v="15.316416666666667"/>
  </r>
  <r>
    <x v="0"/>
    <d v="2024-10-17T00:00:00"/>
    <s v="CCCTA"/>
    <s v="LARA, DOUGLAS"/>
    <x v="22"/>
    <x v="1"/>
    <n v="8"/>
    <n v="9.15"/>
    <n v="0.53300000000000003"/>
    <n v="0.55000000000000004"/>
    <n v="184.458"/>
    <x v="7"/>
    <n v="8.3970000000000002"/>
    <n v="308.75769000000003"/>
    <n v="12"/>
    <n v="15.371499999999999"/>
    <x v="0"/>
    <n v="2"/>
    <n v="15.371499999999999"/>
  </r>
  <r>
    <x v="0"/>
    <d v="2024-10-18T00:00:00"/>
    <s v="CCCTA"/>
    <s v="LARA, DOUGLAS"/>
    <x v="22"/>
    <x v="1"/>
    <n v="8"/>
    <n v="8.9670000000000005"/>
    <n v="0.2"/>
    <n v="0.51700000000000002"/>
    <n v="172.84899999999999"/>
    <x v="7"/>
    <n v="8.4500000000000011"/>
    <n v="310.70650000000006"/>
    <n v="12"/>
    <n v="14.404083333333332"/>
    <x v="0"/>
    <n v="2"/>
    <n v="14.404083333333332"/>
  </r>
  <r>
    <x v="14"/>
    <d v="2024-10-09T00:00:00"/>
    <s v="CCCTA"/>
    <s v="LOGAN, TROY"/>
    <x v="23"/>
    <x v="1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14"/>
    <d v="2024-10-11T00:00:00"/>
    <s v="CCCTA"/>
    <s v="LOGAN, TROY"/>
    <x v="23"/>
    <x v="1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4"/>
    <d v="2024-10-12T00:00:00"/>
    <s v="CCCTA"/>
    <s v="LOGAN, TROY"/>
    <x v="23"/>
    <x v="1"/>
    <n v="5"/>
    <n v="10.083"/>
    <n v="0.28299999999999997"/>
    <n v="0.5"/>
    <n v="190.43100000000001"/>
    <x v="6"/>
    <n v="9.5830000000000002"/>
    <n v="330.61349999999999"/>
    <n v="12"/>
    <n v="15.869250000000001"/>
    <x v="1"/>
    <n v="1"/>
    <n v="15.869250000000001"/>
  </r>
  <r>
    <x v="5"/>
    <d v="2024-10-12T00:00:00"/>
    <s v="LAVTA"/>
    <s v="SALGUERO, JORGE"/>
    <x v="6"/>
    <x v="1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11"/>
    <d v="2024-10-12T00:00:00"/>
    <s v="LAVTA"/>
    <s v="MARZI, SAMI JAN"/>
    <x v="24"/>
    <x v="1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10"/>
    <x v="0"/>
    <n v="8"/>
    <n v="9.0329999999999995"/>
    <n v="0.73299999999999998"/>
    <n v="0.65"/>
    <n v="96.644999999999996"/>
    <x v="0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14"/>
    <x v="0"/>
    <n v="9"/>
    <n v="9.1829999999999998"/>
    <n v="0.45"/>
    <n v="0.56699999999999995"/>
    <n v="101.818"/>
    <x v="0"/>
    <n v="8.4960000000000004"/>
    <n v="357.00192000000004"/>
    <n v="7"/>
    <n v="14.545428571428571"/>
    <x v="1"/>
    <n v="1"/>
    <n v="14.545428571428571"/>
  </r>
  <r>
    <x v="14"/>
    <d v="2024-10-13T00:00:00"/>
    <s v="CCCTA"/>
    <s v="LOGAN, TROY"/>
    <x v="23"/>
    <x v="1"/>
    <n v="4"/>
    <n v="10.117000000000001"/>
    <n v="0.23300000000000001"/>
    <n v="0.5"/>
    <n v="152.73500000000001"/>
    <x v="6"/>
    <n v="9.6170000000000009"/>
    <n v="331.78650000000005"/>
    <n v="12"/>
    <n v="12.727916666666667"/>
    <x v="1"/>
    <n v="1"/>
    <n v="12.727916666666667"/>
  </r>
  <r>
    <x v="14"/>
    <d v="2024-10-14T00:00:00"/>
    <s v="CCCTA"/>
    <s v="LOGAN, TROY"/>
    <x v="23"/>
    <x v="1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14"/>
    <d v="2024-10-15T00:00:00"/>
    <s v="CCCTA"/>
    <s v="LOGAN, TROY"/>
    <x v="23"/>
    <x v="1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14"/>
    <d v="2024-10-17T00:00:00"/>
    <s v="CCCTA"/>
    <s v="LOGAN, TROY"/>
    <x v="23"/>
    <x v="1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4"/>
    <d v="2024-10-20T00:00:00"/>
    <s v="CCCTA"/>
    <s v="LOGAN, TROY"/>
    <x v="23"/>
    <x v="1"/>
    <n v="7"/>
    <n v="10.050000000000001"/>
    <n v="0.317"/>
    <n v="0.5"/>
    <n v="266.82"/>
    <x v="6"/>
    <n v="9.5500000000000007"/>
    <n v="329.47500000000002"/>
    <n v="12"/>
    <n v="22.234999999999999"/>
    <x v="1"/>
    <n v="2"/>
    <n v="22.234999999999999"/>
  </r>
  <r>
    <x v="15"/>
    <d v="2024-10-07T00:00:00"/>
    <s v="CCCTA"/>
    <s v="MAINESS, RYAN"/>
    <x v="25"/>
    <x v="2"/>
    <n v="11"/>
    <n v="10.067"/>
    <n v="0.33300000000000002"/>
    <n v="0.48299999999999998"/>
    <n v="130.81100000000001"/>
    <x v="3"/>
    <n v="9.5809999999999995"/>
    <n v="277.84899999999999"/>
    <n v="19"/>
    <n v="6.8847894736842106"/>
    <x v="0"/>
    <n v="1"/>
    <n v="6.8847894736842106"/>
  </r>
  <r>
    <x v="15"/>
    <d v="2024-10-08T00:00:00"/>
    <s v="CCCTA"/>
    <s v="MAINESS, RYAN"/>
    <x v="25"/>
    <x v="2"/>
    <n v="11"/>
    <n v="10"/>
    <n v="0.3"/>
    <n v="0.51700000000000002"/>
    <n v="132.72"/>
    <x v="3"/>
    <n v="9.4830000000000005"/>
    <n v="275.00700000000001"/>
    <n v="19"/>
    <n v="6.9852631578947371"/>
    <x v="0"/>
    <n v="1"/>
    <n v="6.9852631578947371"/>
  </r>
  <r>
    <x v="15"/>
    <d v="2024-10-09T00:00:00"/>
    <s v="CCCTA"/>
    <s v="MAINESS, RYAN"/>
    <x v="25"/>
    <x v="2"/>
    <n v="9"/>
    <n v="10.282999999999999"/>
    <n v="0.317"/>
    <n v="0.48299999999999998"/>
    <n v="164.154"/>
    <x v="3"/>
    <n v="9.7999999999999989"/>
    <n v="284.2"/>
    <n v="19"/>
    <n v="8.6396842105263154"/>
    <x v="0"/>
    <n v="1"/>
    <n v="8.6396842105263154"/>
  </r>
  <r>
    <x v="4"/>
    <d v="2024-10-13T00:00:00"/>
    <s v="LAVTA"/>
    <s v="SULEIMAN, AIMEN"/>
    <x v="5"/>
    <x v="1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10"/>
    <x v="0"/>
    <n v="10"/>
    <n v="8.5670000000000002"/>
    <n v="0.16700000000000001"/>
    <n v="0.317"/>
    <n v="108.286"/>
    <x v="0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14"/>
    <x v="0"/>
    <n v="10"/>
    <n v="9.15"/>
    <n v="0.3"/>
    <n v="0.63300000000000001"/>
    <n v="132.66399999999999"/>
    <x v="0"/>
    <n v="8.5169999999999995"/>
    <n v="357.88434000000001"/>
    <n v="7"/>
    <n v="18.951999999999998"/>
    <x v="1"/>
    <n v="1"/>
    <n v="18.951999999999998"/>
  </r>
  <r>
    <x v="15"/>
    <d v="2024-10-10T00:00:00"/>
    <s v="CCCTA"/>
    <s v="MAINESS, RYAN"/>
    <x v="25"/>
    <x v="2"/>
    <n v="9"/>
    <n v="10.917"/>
    <n v="0.16700000000000001"/>
    <n v="0.33300000000000002"/>
    <n v="236.13900000000001"/>
    <x v="3"/>
    <n v="10.584"/>
    <n v="306.93599999999998"/>
    <n v="19"/>
    <n v="12.428368421052632"/>
    <x v="0"/>
    <n v="1"/>
    <n v="12.428368421052632"/>
  </r>
  <r>
    <x v="15"/>
    <d v="2024-10-11T00:00:00"/>
    <s v="CCCTA"/>
    <s v="MAINESS, RYAN"/>
    <x v="25"/>
    <x v="2"/>
    <n v="10"/>
    <n v="10.5"/>
    <n v="0.26700000000000002"/>
    <n v="0.61699999999999999"/>
    <n v="0"/>
    <x v="3"/>
    <n v="9.8829999999999991"/>
    <n v="286.60699999999997"/>
    <n v="19"/>
    <n v="0"/>
    <x v="0"/>
    <n v="1"/>
    <n v="0"/>
  </r>
  <r>
    <x v="15"/>
    <d v="2024-10-14T00:00:00"/>
    <s v="CCCTA"/>
    <s v="MAINESS, RYAN"/>
    <x v="25"/>
    <x v="2"/>
    <n v="16"/>
    <n v="10.516999999999999"/>
    <n v="0.25"/>
    <n v="0.5"/>
    <n v="206.28100000000001"/>
    <x v="3"/>
    <n v="10.016999999999999"/>
    <n v="290.49299999999999"/>
    <n v="19"/>
    <n v="10.856894736842106"/>
    <x v="0"/>
    <n v="2"/>
    <n v="10.856894736842106"/>
  </r>
  <r>
    <x v="15"/>
    <d v="2024-10-15T00:00:00"/>
    <s v="CCCTA"/>
    <s v="MAINESS, RYAN"/>
    <x v="25"/>
    <x v="2"/>
    <n v="11"/>
    <n v="10.199999999999999"/>
    <n v="0.33300000000000002"/>
    <n v="0.5"/>
    <n v="177.08600000000001"/>
    <x v="3"/>
    <n v="9.6969999999999992"/>
    <n v="281.21299999999997"/>
    <n v="19"/>
    <n v="9.3203157894736854"/>
    <x v="0"/>
    <n v="2"/>
    <n v="9.3203157894736854"/>
  </r>
  <r>
    <x v="15"/>
    <d v="2024-10-16T00:00:00"/>
    <s v="CCCTA"/>
    <s v="MAINESS, RYAN"/>
    <x v="25"/>
    <x v="2"/>
    <n v="12"/>
    <n v="10.217000000000001"/>
    <n v="0.2"/>
    <n v="0.51700000000000002"/>
    <n v="179.20400000000001"/>
    <x v="3"/>
    <n v="9.7000000000000011"/>
    <n v="281.3"/>
    <n v="19"/>
    <n v="9.4317894736842103"/>
    <x v="0"/>
    <n v="2"/>
    <n v="9.4317894736842103"/>
  </r>
  <r>
    <x v="15"/>
    <d v="2024-10-17T00:00:00"/>
    <s v="CCCTA"/>
    <s v="MAINESS, RYAN"/>
    <x v="25"/>
    <x v="2"/>
    <n v="15"/>
    <n v="10.4"/>
    <n v="0.183"/>
    <n v="0.46700000000000003"/>
    <n v="254.51900000000001"/>
    <x v="3"/>
    <n v="9.9329999999999998"/>
    <n v="288.05700000000002"/>
    <n v="19"/>
    <n v="13.395736842105263"/>
    <x v="0"/>
    <n v="2"/>
    <n v="13.395736842105263"/>
  </r>
  <r>
    <x v="15"/>
    <d v="2024-10-18T00:00:00"/>
    <s v="CCCTA"/>
    <s v="MAINESS, RYAN"/>
    <x v="25"/>
    <x v="2"/>
    <n v="8"/>
    <n v="10.15"/>
    <n v="0.317"/>
    <n v="0.53300000000000003"/>
    <n v="167.68199999999999"/>
    <x v="3"/>
    <n v="9.6170000000000009"/>
    <n v="278.89300000000003"/>
    <n v="19"/>
    <n v="8.8253684210526302"/>
    <x v="0"/>
    <n v="2"/>
    <n v="8.8253684210526302"/>
  </r>
  <r>
    <x v="15"/>
    <d v="2024-10-19T00:00:00"/>
    <s v="CCCTA"/>
    <s v="MAINESS, RYAN"/>
    <x v="25"/>
    <x v="2"/>
    <n v="4"/>
    <n v="10.1"/>
    <n v="0.11700000000000001"/>
    <n v="0.48299999999999998"/>
    <n v="116.26600000000001"/>
    <x v="3"/>
    <n v="9.6169999999999991"/>
    <n v="278.89299999999997"/>
    <n v="19"/>
    <n v="6.1192631578947374"/>
    <x v="1"/>
    <n v="2"/>
    <n v="6.1192631578947374"/>
  </r>
  <r>
    <x v="16"/>
    <d v="2024-10-08T00:00:00"/>
    <s v="CCCTA"/>
    <s v="MALCOM, LANDREW"/>
    <x v="26"/>
    <x v="1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6"/>
    <d v="2024-10-09T00:00:00"/>
    <s v="CCCTA"/>
    <s v="MALCOM, LANDREW"/>
    <x v="26"/>
    <x v="1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6"/>
    <d v="2024-10-10T00:00:00"/>
    <s v="CCCTA"/>
    <s v="MALCOM, LANDREW"/>
    <x v="26"/>
    <x v="1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16"/>
    <d v="2024-10-11T00:00:00"/>
    <s v="CCCTA"/>
    <s v="MALCOM, LANDREW"/>
    <x v="26"/>
    <x v="1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16"/>
    <d v="2024-10-12T00:00:00"/>
    <s v="CCCTA"/>
    <s v="MALCOM, LANDREW"/>
    <x v="26"/>
    <x v="1"/>
    <n v="6"/>
    <n v="10.032999999999999"/>
    <n v="0"/>
    <n v="0.38300000000000001"/>
    <n v="128.02000000000001"/>
    <x v="6"/>
    <n v="9.6499999999999986"/>
    <n v="332.92499999999995"/>
    <n v="12"/>
    <n v="10.668333333333335"/>
    <x v="1"/>
    <n v="1"/>
    <n v="10.668333333333335"/>
  </r>
  <r>
    <x v="16"/>
    <d v="2024-10-15T00:00:00"/>
    <s v="CCCTA"/>
    <s v="MALCOM, LANDREW"/>
    <x v="26"/>
    <x v="1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16"/>
    <d v="2024-10-16T00:00:00"/>
    <s v="CCCTA"/>
    <s v="MALCOM, LANDREW"/>
    <x v="26"/>
    <x v="1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6"/>
    <d v="2024-10-17T00:00:00"/>
    <s v="CCCTA"/>
    <s v="MALCOM, LANDREW"/>
    <x v="26"/>
    <x v="1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0"/>
    <d v="2024-10-14T00:00:00"/>
    <s v="LAVTA"/>
    <s v="RIVERA, LETOSHA"/>
    <x v="8"/>
    <x v="0"/>
    <n v="7"/>
    <n v="8.6999999999999993"/>
    <n v="0.2"/>
    <n v="0.48299999999999998"/>
    <n v="66.177000000000007"/>
    <x v="0"/>
    <n v="8.2169999999999987"/>
    <n v="345.27833999999996"/>
    <n v="7"/>
    <n v="9.4538571428571441"/>
    <x v="0"/>
    <n v="2"/>
    <n v="9.4538571428571441"/>
  </r>
  <r>
    <x v="5"/>
    <d v="2024-10-14T00:00:00"/>
    <s v="LAVTA"/>
    <s v="SALGUERO, JORGE"/>
    <x v="6"/>
    <x v="1"/>
    <n v="8"/>
    <n v="10.266999999999999"/>
    <n v="0"/>
    <n v="0.45"/>
    <n v="98.304000000000002"/>
    <x v="2"/>
    <n v="9.8170000000000002"/>
    <n v="343.59500000000003"/>
    <n v="12"/>
    <n v="8.1920000000000002"/>
    <x v="0"/>
    <n v="2"/>
    <n v="8.1920000000000002"/>
  </r>
  <r>
    <x v="4"/>
    <d v="2024-10-14T00:00:00"/>
    <s v="LAVTA"/>
    <s v="SULEIMAN, AIMEN"/>
    <x v="5"/>
    <x v="1"/>
    <n v="11"/>
    <n v="9.1"/>
    <n v="0.38300000000000001"/>
    <n v="0.5"/>
    <n v="121.77200000000001"/>
    <x v="2"/>
    <n v="8.5470000000000006"/>
    <n v="299.14500000000004"/>
    <n v="12"/>
    <n v="10.147666666666668"/>
    <x v="0"/>
    <n v="2"/>
    <n v="10.147666666666668"/>
  </r>
  <r>
    <x v="2"/>
    <d v="2024-10-14T00:00:00"/>
    <s v="LAVTA"/>
    <s v="JOSEPH, SHARONN"/>
    <x v="2"/>
    <x v="1"/>
    <n v="18"/>
    <n v="8.6829999999999998"/>
    <n v="0.16700000000000001"/>
    <n v="0.7"/>
    <n v="109.184"/>
    <x v="2"/>
    <n v="7.9829999999999997"/>
    <n v="279.40499999999997"/>
    <n v="12"/>
    <n v="9.0986666666666665"/>
    <x v="0"/>
    <n v="2"/>
    <n v="9.0986666666666665"/>
  </r>
  <r>
    <x v="4"/>
    <d v="2024-10-14T00:00:00"/>
    <s v="LAVTA"/>
    <s v="SULEIMAN, AIMEN"/>
    <x v="4"/>
    <x v="1"/>
    <n v="13"/>
    <n v="9.2829999999999995"/>
    <n v="0.33300000000000002"/>
    <n v="0.5"/>
    <n v="115.462"/>
    <x v="2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7"/>
    <x v="0"/>
    <n v="9"/>
    <n v="9.15"/>
    <n v="0.16700000000000001"/>
    <n v="0"/>
    <n v="88.903999999999996"/>
    <x v="0"/>
    <n v="9.15"/>
    <n v="384.48300000000006"/>
    <n v="7"/>
    <n v="12.700571428571427"/>
    <x v="0"/>
    <n v="2"/>
    <n v="12.700571428571427"/>
  </r>
  <r>
    <x v="9"/>
    <d v="2024-10-14T00:00:00"/>
    <s v="LAVTA"/>
    <s v="BUFFINGTON, DANIEL"/>
    <x v="13"/>
    <x v="1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6"/>
    <d v="2024-10-14T00:00:00"/>
    <s v="LAVTA"/>
    <s v="BUFFINGTON, BLAKE"/>
    <x v="9"/>
    <x v="1"/>
    <n v="16"/>
    <n v="10"/>
    <n v="0"/>
    <n v="0.51700000000000002"/>
    <n v="112.001"/>
    <x v="2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10"/>
    <x v="0"/>
    <n v="8"/>
    <n v="8.4499999999999993"/>
    <n v="0.4"/>
    <n v="0.35"/>
    <n v="101.26900000000001"/>
    <x v="0"/>
    <n v="8.0299999999999994"/>
    <n v="337.42059999999998"/>
    <n v="7"/>
    <n v="14.467000000000001"/>
    <x v="0"/>
    <n v="2"/>
    <n v="14.467000000000001"/>
  </r>
  <r>
    <x v="16"/>
    <d v="2024-10-18T00:00:00"/>
    <s v="CCCTA"/>
    <s v="MALCOM, LANDREW"/>
    <x v="26"/>
    <x v="1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16"/>
    <d v="2024-10-19T00:00:00"/>
    <s v="CCCTA"/>
    <s v="MALCOM, LANDREW"/>
    <x v="26"/>
    <x v="1"/>
    <n v="10"/>
    <n v="10.3"/>
    <n v="0"/>
    <n v="0.41699999999999998"/>
    <n v="143.38999999999999"/>
    <x v="6"/>
    <n v="9.8830000000000009"/>
    <n v="340.96350000000001"/>
    <n v="12"/>
    <n v="11.949166666666665"/>
    <x v="1"/>
    <n v="2"/>
    <n v="11.949166666666665"/>
  </r>
  <r>
    <x v="11"/>
    <d v="2024-10-07T00:00:00"/>
    <s v="CCCTA"/>
    <s v="MARZI, SAMI JAN"/>
    <x v="27"/>
    <x v="1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11"/>
    <d v="2024-10-08T00:00:00"/>
    <s v="CCCTA"/>
    <s v="MARZI, SAMI JAN"/>
    <x v="27"/>
    <x v="1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11"/>
    <d v="2024-10-09T00:00:00"/>
    <s v="CCCTA"/>
    <s v="MARZI, SAMI JAN"/>
    <x v="27"/>
    <x v="1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11"/>
    <d v="2024-10-10T00:00:00"/>
    <s v="CCCTA"/>
    <s v="MARZI, SAMI JAN"/>
    <x v="27"/>
    <x v="1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1T00:00:00"/>
    <s v="CCCTA"/>
    <s v="MARZI, SAMI JAN"/>
    <x v="27"/>
    <x v="1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1"/>
    <d v="2024-10-13T00:00:00"/>
    <s v="CCCTA"/>
    <s v="MARZI, SAMI JAN"/>
    <x v="27"/>
    <x v="1"/>
    <n v="6"/>
    <n v="10.467000000000001"/>
    <n v="0.16700000000000001"/>
    <n v="0.45"/>
    <n v="175.37200000000001"/>
    <x v="6"/>
    <n v="10.017000000000001"/>
    <n v="345.58650000000006"/>
    <n v="12"/>
    <n v="14.614333333333335"/>
    <x v="1"/>
    <n v="1"/>
    <n v="14.614333333333335"/>
  </r>
  <r>
    <x v="11"/>
    <d v="2024-10-14T00:00:00"/>
    <s v="CCCTA"/>
    <s v="MARZI, SAMI JAN"/>
    <x v="27"/>
    <x v="1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11"/>
    <d v="2024-10-15T00:00:00"/>
    <s v="CCCTA"/>
    <s v="MARZI, SAMI JAN"/>
    <x v="27"/>
    <x v="1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11"/>
    <d v="2024-10-16T00:00:00"/>
    <s v="CCCTA"/>
    <s v="MARZI, SAMI JAN"/>
    <x v="27"/>
    <x v="1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11"/>
    <d v="2024-10-17T00:00:00"/>
    <s v="CCCTA"/>
    <s v="MARZI, SAMI JAN"/>
    <x v="27"/>
    <x v="1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11"/>
    <d v="2024-10-18T00:00:00"/>
    <s v="CCCTA"/>
    <s v="MARZI, SAMI JAN"/>
    <x v="27"/>
    <x v="1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11"/>
    <d v="2024-10-19T00:00:00"/>
    <s v="CCCTA"/>
    <s v="MARZI, SAMI JAN"/>
    <x v="27"/>
    <x v="1"/>
    <n v="6"/>
    <n v="11.933"/>
    <n v="0"/>
    <n v="0.5"/>
    <n v="102.90900000000001"/>
    <x v="6"/>
    <n v="11.433"/>
    <n v="394.43849999999998"/>
    <n v="12"/>
    <n v="8.5757500000000011"/>
    <x v="1"/>
    <n v="2"/>
    <n v="8.5757500000000011"/>
  </r>
  <r>
    <x v="11"/>
    <d v="2024-10-20T00:00:00"/>
    <s v="CCCTA"/>
    <s v="MARZI, SAMI JAN"/>
    <x v="27"/>
    <x v="1"/>
    <n v="8"/>
    <n v="10.766999999999999"/>
    <n v="0"/>
    <n v="0.51700000000000002"/>
    <n v="217.327"/>
    <x v="6"/>
    <n v="10.25"/>
    <n v="353.625"/>
    <n v="12"/>
    <n v="18.110583333333334"/>
    <x v="1"/>
    <n v="2"/>
    <n v="18.110583333333334"/>
  </r>
  <r>
    <x v="0"/>
    <d v="2024-10-11T00:00:00"/>
    <s v="CCCTA"/>
    <s v="MATUECCI, MATT"/>
    <x v="28"/>
    <x v="1"/>
    <n v="7"/>
    <n v="8.1329999999999991"/>
    <n v="0.16700000000000001"/>
    <n v="0.48299999999999998"/>
    <n v="156.006"/>
    <x v="7"/>
    <n v="7.6499999999999995"/>
    <n v="281.29050000000001"/>
    <n v="12"/>
    <n v="13.000500000000001"/>
    <x v="0"/>
    <n v="1"/>
    <n v="13.000500000000001"/>
  </r>
  <r>
    <x v="0"/>
    <d v="2024-10-12T00:00:00"/>
    <s v="CCCTA"/>
    <s v="MATUECCI, MATT"/>
    <x v="28"/>
    <x v="1"/>
    <n v="6"/>
    <n v="8.5670000000000002"/>
    <n v="0"/>
    <n v="0.86699999999999999"/>
    <n v="123.86799999999999"/>
    <x v="7"/>
    <n v="7.7"/>
    <n v="283.12900000000002"/>
    <n v="12"/>
    <n v="10.322333333333333"/>
    <x v="1"/>
    <n v="1"/>
    <n v="10.322333333333333"/>
  </r>
  <r>
    <x v="0"/>
    <d v="2024-10-18T00:00:00"/>
    <s v="CCCTA"/>
    <s v="MATUECCI, MATT"/>
    <x v="28"/>
    <x v="1"/>
    <n v="8"/>
    <n v="7.5"/>
    <n v="0.23300000000000001"/>
    <n v="1.1499999999999999"/>
    <n v="68.197999999999993"/>
    <x v="7"/>
    <n v="6.35"/>
    <n v="233.48950000000002"/>
    <n v="12"/>
    <n v="5.6831666666666658"/>
    <x v="0"/>
    <n v="2"/>
    <n v="5.6831666666666658"/>
  </r>
  <r>
    <x v="5"/>
    <d v="2024-10-15T00:00:00"/>
    <s v="LAVTA"/>
    <s v="SALGUERO, JORGE"/>
    <x v="6"/>
    <x v="1"/>
    <n v="11"/>
    <n v="11.317"/>
    <n v="0"/>
    <n v="0.41699999999999998"/>
    <n v="92.328000000000003"/>
    <x v="2"/>
    <n v="10.9"/>
    <n v="381.5"/>
    <n v="12"/>
    <n v="7.694"/>
    <x v="0"/>
    <n v="2"/>
    <n v="7.694"/>
  </r>
  <r>
    <x v="11"/>
    <d v="2024-10-15T00:00:00"/>
    <s v="LAVTA"/>
    <s v="MARZI, SAMI JAN"/>
    <x v="29"/>
    <x v="1"/>
    <n v="8"/>
    <n v="3.9830000000000001"/>
    <n v="0"/>
    <n v="0"/>
    <n v="65.388999999999996"/>
    <x v="2"/>
    <n v="3.9830000000000001"/>
    <n v="139.405"/>
    <n v="12"/>
    <n v="5.4490833333333333"/>
    <x v="0"/>
    <n v="2"/>
    <n v="5.4490833333333333"/>
  </r>
  <r>
    <x v="4"/>
    <d v="2024-10-15T00:00:00"/>
    <s v="LAVTA"/>
    <s v="SULEIMAN, AIMEN"/>
    <x v="4"/>
    <x v="1"/>
    <n v="11"/>
    <n v="9.4329999999999998"/>
    <n v="0.33300000000000002"/>
    <n v="0.58299999999999996"/>
    <n v="106.211"/>
    <x v="2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7"/>
    <x v="0"/>
    <n v="11"/>
    <n v="9.4499999999999993"/>
    <n v="0.23300000000000001"/>
    <n v="0"/>
    <n v="94.936000000000007"/>
    <x v="0"/>
    <n v="9.4499999999999993"/>
    <n v="397.089"/>
    <n v="7"/>
    <n v="13.562285714285716"/>
    <x v="0"/>
    <n v="2"/>
    <n v="13.562285714285716"/>
  </r>
  <r>
    <x v="2"/>
    <d v="2024-10-15T00:00:00"/>
    <s v="LAVTA"/>
    <s v="JOSEPH, SHARONN"/>
    <x v="2"/>
    <x v="1"/>
    <n v="9"/>
    <n v="5.0670000000000002"/>
    <n v="0.217"/>
    <n v="0"/>
    <n v="88.201999999999998"/>
    <x v="2"/>
    <n v="5.0670000000000002"/>
    <n v="177.345"/>
    <n v="12"/>
    <n v="7.3501666666666665"/>
    <x v="0"/>
    <n v="2"/>
    <n v="7.3501666666666665"/>
  </r>
  <r>
    <x v="9"/>
    <d v="2024-10-15T00:00:00"/>
    <s v="LAVTA"/>
    <s v="BUFFINGTON, DANIEL"/>
    <x v="13"/>
    <x v="1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14"/>
    <x v="0"/>
    <n v="9"/>
    <n v="9.0500000000000007"/>
    <n v="0.41699999999999998"/>
    <n v="0.61699999999999999"/>
    <n v="95.813000000000002"/>
    <x v="0"/>
    <n v="8.3460000000000001"/>
    <n v="350.69892000000004"/>
    <n v="7"/>
    <n v="13.687571428571429"/>
    <x v="0"/>
    <n v="2"/>
    <n v="13.687571428571429"/>
  </r>
  <r>
    <x v="4"/>
    <d v="2024-10-15T00:00:00"/>
    <s v="LAVTA"/>
    <s v="SULEIMAN, AIMEN"/>
    <x v="5"/>
    <x v="1"/>
    <n v="8"/>
    <n v="8.3670000000000009"/>
    <n v="0.183"/>
    <n v="0.5"/>
    <n v="104.023"/>
    <x v="2"/>
    <n v="7.8670000000000009"/>
    <n v="275.34500000000003"/>
    <n v="12"/>
    <n v="8.6685833333333324"/>
    <x v="0"/>
    <n v="2"/>
    <n v="8.6685833333333324"/>
  </r>
  <r>
    <x v="6"/>
    <d v="2024-10-15T00:00:00"/>
    <s v="LAVTA"/>
    <s v="BUFFINGTON, BLAKE"/>
    <x v="9"/>
    <x v="1"/>
    <n v="17"/>
    <n v="10.032999999999999"/>
    <n v="0.15"/>
    <n v="0.5"/>
    <n v="121.855"/>
    <x v="2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8"/>
    <x v="0"/>
    <n v="6"/>
    <n v="8.0500000000000007"/>
    <n v="0.13300000000000001"/>
    <n v="0.35"/>
    <n v="45.664999999999999"/>
    <x v="0"/>
    <n v="7.7000000000000011"/>
    <n v="323.55400000000009"/>
    <n v="7"/>
    <n v="6.5235714285714286"/>
    <x v="0"/>
    <n v="2"/>
    <n v="6.5235714285714286"/>
  </r>
  <r>
    <x v="0"/>
    <d v="2024-10-20T00:00:00"/>
    <s v="CCCTA"/>
    <s v="MATUECCI, MATT"/>
    <x v="28"/>
    <x v="1"/>
    <n v="8"/>
    <n v="10.417"/>
    <n v="0.53300000000000003"/>
    <n v="0.1"/>
    <n v="198.27799999999999"/>
    <x v="7"/>
    <n v="10.113999999999999"/>
    <n v="371.89177999999998"/>
    <n v="12"/>
    <n v="16.523166666666665"/>
    <x v="1"/>
    <n v="2"/>
    <n v="16.523166666666665"/>
  </r>
  <r>
    <x v="14"/>
    <d v="2024-10-07T00:00:00"/>
    <s v="CCCTA"/>
    <s v="MOLLIQUE, ROMESHA"/>
    <x v="23"/>
    <x v="1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14"/>
    <d v="2024-10-08T00:00:00"/>
    <s v="CCCTA"/>
    <s v="MOLLIQUE, ROMESHA"/>
    <x v="23"/>
    <x v="1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14"/>
    <d v="2024-10-10T00:00:00"/>
    <s v="CCCTA"/>
    <s v="MOLLIQUE, ROMESHA"/>
    <x v="23"/>
    <x v="1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6T00:00:00"/>
    <s v="CCCTA"/>
    <s v="MOLLIQUE, ROMESHA"/>
    <x v="23"/>
    <x v="1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14"/>
    <d v="2024-10-18T00:00:00"/>
    <s v="CCCTA"/>
    <s v="MOLLIQUE, ROMESHA"/>
    <x v="23"/>
    <x v="1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14"/>
    <d v="2024-10-19T00:00:00"/>
    <s v="CCCTA"/>
    <s v="MOLLIQUE, ROMESHA"/>
    <x v="23"/>
    <x v="1"/>
    <n v="5"/>
    <n v="10.032999999999999"/>
    <n v="0.4"/>
    <n v="0.5"/>
    <n v="165.429"/>
    <x v="6"/>
    <n v="9.4629999999999992"/>
    <n v="326.47349999999994"/>
    <n v="12"/>
    <n v="13.78575"/>
    <x v="1"/>
    <n v="2"/>
    <n v="13.78575"/>
  </r>
  <r>
    <x v="0"/>
    <d v="2024-10-07T00:00:00"/>
    <s v="CCCTA"/>
    <s v="ROBERTSON, SARAH"/>
    <x v="28"/>
    <x v="1"/>
    <n v="8"/>
    <n v="8.75"/>
    <n v="0.16700000000000001"/>
    <n v="0.5"/>
    <n v="210.36199999999999"/>
    <x v="7"/>
    <n v="8.25"/>
    <n v="303.35250000000002"/>
    <n v="12"/>
    <n v="17.530166666666666"/>
    <x v="0"/>
    <n v="1"/>
    <n v="17.530166666666666"/>
  </r>
  <r>
    <x v="0"/>
    <d v="2024-10-10T00:00:00"/>
    <s v="CCCTA"/>
    <s v="ROBERTSON, SARAH"/>
    <x v="28"/>
    <x v="1"/>
    <n v="10"/>
    <n v="9.2330000000000005"/>
    <n v="0.2"/>
    <n v="0.8"/>
    <n v="171.93299999999999"/>
    <x v="7"/>
    <n v="8.4329999999999998"/>
    <n v="310.08141000000001"/>
    <n v="12"/>
    <n v="14.32775"/>
    <x v="0"/>
    <n v="1"/>
    <n v="14.32775"/>
  </r>
  <r>
    <x v="0"/>
    <d v="2024-10-13T00:00:00"/>
    <s v="CCCTA"/>
    <s v="ROBERTSON, SARAH"/>
    <x v="28"/>
    <x v="1"/>
    <n v="5"/>
    <n v="5.7830000000000004"/>
    <n v="0"/>
    <n v="0.5"/>
    <n v="76.004000000000005"/>
    <x v="7"/>
    <n v="5.2830000000000004"/>
    <n v="194.25591000000003"/>
    <n v="12"/>
    <n v="6.3336666666666668"/>
    <x v="1"/>
    <n v="1"/>
    <n v="6.3336666666666668"/>
  </r>
  <r>
    <x v="0"/>
    <d v="2024-10-14T00:00:00"/>
    <s v="CCCTA"/>
    <s v="ROBERTSON, SARAH"/>
    <x v="28"/>
    <x v="1"/>
    <n v="8"/>
    <n v="8.2829999999999995"/>
    <n v="0.2"/>
    <n v="0.5"/>
    <n v="179.773"/>
    <x v="7"/>
    <n v="7.7829999999999995"/>
    <n v="286.18090999999998"/>
    <n v="12"/>
    <n v="14.981083333333332"/>
    <x v="0"/>
    <n v="2"/>
    <n v="14.981083333333332"/>
  </r>
  <r>
    <x v="0"/>
    <d v="2024-10-17T00:00:00"/>
    <s v="CCCTA"/>
    <s v="ROBERTSON, SARAH"/>
    <x v="28"/>
    <x v="1"/>
    <n v="11"/>
    <n v="8.6"/>
    <n v="0.23300000000000001"/>
    <n v="0.28299999999999997"/>
    <n v="154.21700000000001"/>
    <x v="7"/>
    <n v="8.3170000000000002"/>
    <n v="305.81609000000003"/>
    <n v="12"/>
    <n v="12.851416666666667"/>
    <x v="0"/>
    <n v="2"/>
    <n v="12.851416666666667"/>
  </r>
  <r>
    <x v="0"/>
    <d v="2024-10-07T00:00:00"/>
    <s v="CCCTA"/>
    <s v="ROGERS, JAMES"/>
    <x v="30"/>
    <x v="1"/>
    <n v="8"/>
    <n v="8.4"/>
    <n v="0.317"/>
    <n v="0.5"/>
    <n v="154.09100000000001"/>
    <x v="7"/>
    <n v="7.9"/>
    <n v="290.48300000000006"/>
    <n v="12"/>
    <n v="12.840916666666667"/>
    <x v="0"/>
    <n v="1"/>
    <n v="12.840916666666667"/>
  </r>
  <r>
    <x v="0"/>
    <d v="2024-10-08T00:00:00"/>
    <s v="CCCTA"/>
    <s v="ROGERS, JAMES"/>
    <x v="30"/>
    <x v="1"/>
    <n v="11"/>
    <n v="8.5670000000000002"/>
    <n v="0.16700000000000001"/>
    <n v="0.4"/>
    <n v="180.67599999999999"/>
    <x v="7"/>
    <n v="8.1669999999999998"/>
    <n v="300.30059"/>
    <n v="12"/>
    <n v="15.056333333333333"/>
    <x v="0"/>
    <n v="1"/>
    <n v="15.056333333333333"/>
  </r>
  <r>
    <x v="0"/>
    <d v="2024-10-09T00:00:00"/>
    <s v="CCCTA"/>
    <s v="ROGERS, JAMES"/>
    <x v="30"/>
    <x v="1"/>
    <n v="5"/>
    <n v="5.55"/>
    <n v="0"/>
    <n v="0"/>
    <n v="160.78899999999999"/>
    <x v="7"/>
    <n v="5.55"/>
    <n v="204.07350000000002"/>
    <n v="12"/>
    <n v="13.399083333333332"/>
    <x v="0"/>
    <n v="1"/>
    <n v="13.399083333333332"/>
  </r>
  <r>
    <x v="0"/>
    <d v="2024-10-11T00:00:00"/>
    <s v="CCCTA"/>
    <s v="ROGERS, JAMES"/>
    <x v="30"/>
    <x v="1"/>
    <n v="7"/>
    <n v="8.9499999999999993"/>
    <n v="0.15"/>
    <n v="0.5"/>
    <n v="257.83699999999999"/>
    <x v="7"/>
    <n v="8.4499999999999993"/>
    <n v="310.70650000000001"/>
    <n v="12"/>
    <n v="21.486416666666667"/>
    <x v="0"/>
    <n v="1"/>
    <n v="21.486416666666667"/>
  </r>
  <r>
    <x v="0"/>
    <d v="2024-10-12T00:00:00"/>
    <s v="CCCTA"/>
    <s v="ROGERS, JAMES"/>
    <x v="30"/>
    <x v="1"/>
    <n v="7"/>
    <n v="8.6829999999999998"/>
    <n v="0.317"/>
    <n v="0.33300000000000002"/>
    <n v="102.66800000000001"/>
    <x v="7"/>
    <n v="8.35"/>
    <n v="307.02950000000004"/>
    <n v="12"/>
    <n v="8.5556666666666672"/>
    <x v="1"/>
    <n v="1"/>
    <n v="8.5556666666666672"/>
  </r>
  <r>
    <x v="0"/>
    <d v="2024-10-13T00:00:00"/>
    <s v="CCCTA"/>
    <s v="ROGERS, JAMES"/>
    <x v="30"/>
    <x v="1"/>
    <n v="5"/>
    <n v="8.4830000000000005"/>
    <n v="0.183"/>
    <n v="0.317"/>
    <n v="260.84300000000002"/>
    <x v="7"/>
    <n v="8.1660000000000004"/>
    <n v="300.26382000000007"/>
    <n v="12"/>
    <n v="21.736916666666669"/>
    <x v="1"/>
    <n v="1"/>
    <n v="21.736916666666669"/>
  </r>
  <r>
    <x v="0"/>
    <d v="2024-10-14T00:00:00"/>
    <s v="CCCTA"/>
    <s v="ROGERS, JAMES"/>
    <x v="30"/>
    <x v="1"/>
    <n v="10"/>
    <n v="8.9"/>
    <n v="0.23300000000000001"/>
    <n v="0.48299999999999998"/>
    <n v="187.59700000000001"/>
    <x v="7"/>
    <n v="8.4169999999999998"/>
    <n v="309.49309"/>
    <n v="12"/>
    <n v="15.633083333333333"/>
    <x v="0"/>
    <n v="2"/>
    <n v="15.633083333333333"/>
  </r>
  <r>
    <x v="4"/>
    <d v="2024-10-16T00:00:00"/>
    <s v="LAVTA"/>
    <s v="SULEIMAN, AIMEN"/>
    <x v="5"/>
    <x v="1"/>
    <n v="15"/>
    <n v="9.85"/>
    <n v="0.16700000000000001"/>
    <n v="0.5"/>
    <n v="150.74299999999999"/>
    <x v="2"/>
    <n v="9.35"/>
    <n v="327.25"/>
    <n v="12"/>
    <n v="12.561916666666667"/>
    <x v="0"/>
    <n v="2"/>
    <n v="12.561916666666667"/>
  </r>
  <r>
    <x v="6"/>
    <d v="2024-10-16T00:00:00"/>
    <s v="LAVTA"/>
    <s v="BUFFINGTON, BLAKE"/>
    <x v="9"/>
    <x v="1"/>
    <n v="18"/>
    <n v="10.083"/>
    <n v="3.3000000000000002E-2"/>
    <n v="0.55000000000000004"/>
    <n v="131.19900000000001"/>
    <x v="2"/>
    <n v="9.5329999999999995"/>
    <n v="333.65499999999997"/>
    <n v="12"/>
    <n v="10.933250000000001"/>
    <x v="0"/>
    <n v="2"/>
    <n v="10.933250000000001"/>
  </r>
  <r>
    <x v="9"/>
    <d v="2024-10-16T00:00:00"/>
    <s v="LAVTA"/>
    <s v="BUFFINGTON, DANIEL"/>
    <x v="13"/>
    <x v="1"/>
    <n v="16"/>
    <n v="9.25"/>
    <n v="0.2"/>
    <n v="0.5"/>
    <n v="91.53"/>
    <x v="5"/>
    <n v="8.75"/>
    <n v="350"/>
    <n v="12"/>
    <n v="7.6275000000000004"/>
    <x v="0"/>
    <n v="2"/>
    <n v="7.6275000000000004"/>
  </r>
  <r>
    <x v="2"/>
    <d v="2024-10-16T00:00:00"/>
    <s v="LAVTA"/>
    <s v="JOSEPH, SHARONN"/>
    <x v="2"/>
    <x v="1"/>
    <n v="22"/>
    <n v="9"/>
    <n v="0.4"/>
    <n v="0.65"/>
    <n v="108.002"/>
    <x v="2"/>
    <n v="8.2799999999999994"/>
    <n v="289.79999999999995"/>
    <n v="12"/>
    <n v="9.0001666666666669"/>
    <x v="0"/>
    <n v="2"/>
    <n v="9.0001666666666669"/>
  </r>
  <r>
    <x v="5"/>
    <d v="2024-10-16T00:00:00"/>
    <s v="LAVTA"/>
    <s v="SALGUERO, JORGE"/>
    <x v="6"/>
    <x v="1"/>
    <n v="14"/>
    <n v="10.032999999999999"/>
    <n v="0"/>
    <n v="0.5"/>
    <n v="110.69"/>
    <x v="2"/>
    <n v="9.5329999999999995"/>
    <n v="333.65499999999997"/>
    <n v="12"/>
    <n v="9.2241666666666671"/>
    <x v="0"/>
    <n v="2"/>
    <n v="9.2241666666666671"/>
  </r>
  <r>
    <x v="4"/>
    <d v="2024-10-16T00:00:00"/>
    <s v="LAVTA"/>
    <s v="SULEIMAN, AIMEN"/>
    <x v="4"/>
    <x v="1"/>
    <n v="14"/>
    <n v="9.9670000000000005"/>
    <n v="0.35"/>
    <n v="0.5"/>
    <n v="130.102"/>
    <x v="2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7"/>
    <x v="0"/>
    <n v="9"/>
    <n v="9.2829999999999995"/>
    <n v="0.1"/>
    <n v="0.48299999999999998"/>
    <n v="82.611999999999995"/>
    <x v="0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8"/>
    <x v="0"/>
    <n v="11"/>
    <n v="8.1"/>
    <n v="0.28299999999999997"/>
    <n v="0.25"/>
    <n v="129.523"/>
    <x v="0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14"/>
    <x v="0"/>
    <n v="9"/>
    <n v="8.6170000000000009"/>
    <n v="0.16700000000000001"/>
    <n v="0.46700000000000003"/>
    <n v="81.759"/>
    <x v="0"/>
    <n v="8.15"/>
    <n v="342.46300000000002"/>
    <n v="7"/>
    <n v="11.679857142857143"/>
    <x v="0"/>
    <n v="2"/>
    <n v="11.679857142857143"/>
  </r>
  <r>
    <x v="0"/>
    <d v="2024-10-15T00:00:00"/>
    <s v="CCCTA"/>
    <s v="ROGERS, JAMES"/>
    <x v="30"/>
    <x v="1"/>
    <n v="9"/>
    <n v="8.4830000000000005"/>
    <n v="0.15"/>
    <n v="0.3"/>
    <n v="167.54400000000001"/>
    <x v="7"/>
    <n v="8.1829999999999998"/>
    <n v="300.88891000000001"/>
    <n v="12"/>
    <n v="13.962000000000002"/>
    <x v="0"/>
    <n v="2"/>
    <n v="13.962000000000002"/>
  </r>
  <r>
    <x v="0"/>
    <d v="2024-10-18T00:00:00"/>
    <s v="CCCTA"/>
    <s v="ROGERS, JAMES"/>
    <x v="30"/>
    <x v="1"/>
    <n v="9"/>
    <n v="8.5500000000000007"/>
    <n v="0.16700000000000001"/>
    <n v="0.433"/>
    <n v="165.654"/>
    <x v="7"/>
    <n v="8.1170000000000009"/>
    <n v="298.46209000000005"/>
    <n v="12"/>
    <n v="13.804499999999999"/>
    <x v="0"/>
    <n v="2"/>
    <n v="13.804499999999999"/>
  </r>
  <r>
    <x v="0"/>
    <d v="2024-10-19T00:00:00"/>
    <s v="CCCTA"/>
    <s v="ROGERS, JAMES"/>
    <x v="30"/>
    <x v="1"/>
    <n v="6"/>
    <n v="8.5329999999999995"/>
    <n v="0.25"/>
    <n v="0.36699999999999999"/>
    <n v="126.27200000000001"/>
    <x v="7"/>
    <n v="8.1660000000000004"/>
    <n v="300.26382000000007"/>
    <n v="12"/>
    <n v="10.522666666666668"/>
    <x v="1"/>
    <n v="2"/>
    <n v="10.522666666666668"/>
  </r>
  <r>
    <x v="0"/>
    <d v="2024-10-20T00:00:00"/>
    <s v="CCCTA"/>
    <s v="ROGERS, JAMES"/>
    <x v="30"/>
    <x v="1"/>
    <n v="7"/>
    <n v="8.5169999999999995"/>
    <n v="0.183"/>
    <n v="0.45"/>
    <n v="152.405"/>
    <x v="7"/>
    <n v="8.0670000000000002"/>
    <n v="296.62359000000004"/>
    <n v="12"/>
    <n v="12.700416666666667"/>
    <x v="1"/>
    <n v="2"/>
    <n v="12.700416666666667"/>
  </r>
  <r>
    <x v="17"/>
    <d v="2024-10-09T00:00:00"/>
    <s v="CCCTA"/>
    <s v="STEPHENS, MARITZA"/>
    <x v="31"/>
    <x v="1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17"/>
    <d v="2024-10-11T00:00:00"/>
    <s v="CCCTA"/>
    <s v="STEPHENS, MARITZA"/>
    <x v="31"/>
    <x v="1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17"/>
    <d v="2024-10-12T00:00:00"/>
    <s v="CCCTA"/>
    <s v="STEPHENS, MARITZA"/>
    <x v="31"/>
    <x v="1"/>
    <n v="5"/>
    <n v="10.117000000000001"/>
    <n v="0.2"/>
    <n v="0.53300000000000003"/>
    <n v="257.98899999999998"/>
    <x v="6"/>
    <n v="9.5840000000000014"/>
    <n v="330.64800000000002"/>
    <n v="12"/>
    <n v="21.499083333333331"/>
    <x v="1"/>
    <n v="1"/>
    <n v="21.499083333333331"/>
  </r>
  <r>
    <x v="17"/>
    <d v="2024-10-13T00:00:00"/>
    <s v="CCCTA"/>
    <s v="STEPHENS, MARITZA"/>
    <x v="31"/>
    <x v="1"/>
    <n v="6"/>
    <n v="10.183"/>
    <n v="0.317"/>
    <n v="0.433"/>
    <n v="175.53"/>
    <x v="6"/>
    <n v="9.75"/>
    <n v="336.375"/>
    <n v="12"/>
    <n v="14.6275"/>
    <x v="1"/>
    <n v="1"/>
    <n v="14.6275"/>
  </r>
  <r>
    <x v="17"/>
    <d v="2024-10-16T00:00:00"/>
    <s v="CCCTA"/>
    <s v="STEPHENS, MARITZA"/>
    <x v="31"/>
    <x v="1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17"/>
    <d v="2024-10-17T00:00:00"/>
    <s v="CCCTA"/>
    <s v="STEPHENS, MARITZA"/>
    <x v="31"/>
    <x v="1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17"/>
    <d v="2024-10-18T00:00:00"/>
    <s v="CCCTA"/>
    <s v="STEPHENS, MARITZA"/>
    <x v="31"/>
    <x v="1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17"/>
    <d v="2024-10-19T00:00:00"/>
    <s v="CCCTA"/>
    <s v="STEPHENS, MARITZA"/>
    <x v="31"/>
    <x v="1"/>
    <n v="7"/>
    <n v="10.983000000000001"/>
    <n v="0.25"/>
    <n v="0.35"/>
    <n v="193.23400000000001"/>
    <x v="6"/>
    <n v="10.633000000000001"/>
    <n v="366.83850000000001"/>
    <n v="12"/>
    <n v="16.102833333333333"/>
    <x v="1"/>
    <n v="2"/>
    <n v="16.102833333333333"/>
  </r>
  <r>
    <x v="17"/>
    <d v="2024-10-20T00:00:00"/>
    <s v="CCCTA"/>
    <s v="STEPHENS, MARITZA"/>
    <x v="31"/>
    <x v="1"/>
    <n v="8"/>
    <n v="10.882999999999999"/>
    <n v="0.35"/>
    <n v="0.5"/>
    <n v="255.82400000000001"/>
    <x v="6"/>
    <n v="10.363"/>
    <n v="357.52350000000001"/>
    <n v="12"/>
    <n v="21.318666666666669"/>
    <x v="1"/>
    <n v="2"/>
    <n v="21.318666666666669"/>
  </r>
  <r>
    <x v="8"/>
    <d v="2024-10-07T00:00:00"/>
    <s v="CCCTA"/>
    <s v="TILLMAN, ROSALYN"/>
    <x v="32"/>
    <x v="1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8"/>
    <d v="2024-10-08T00:00:00"/>
    <s v="CCCTA"/>
    <s v="TILLMAN, ROSALYN"/>
    <x v="32"/>
    <x v="1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8"/>
    <d v="2024-10-09T00:00:00"/>
    <s v="CCCTA"/>
    <s v="TILLMAN, ROSALYN"/>
    <x v="32"/>
    <x v="1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8"/>
    <d v="2024-10-10T00:00:00"/>
    <s v="CCCTA"/>
    <s v="TILLMAN, ROSALYN"/>
    <x v="32"/>
    <x v="1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8"/>
    <d v="2024-10-11T00:00:00"/>
    <s v="CCCTA"/>
    <s v="TILLMAN, ROSALYN"/>
    <x v="32"/>
    <x v="1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4T00:00:00"/>
    <s v="CCCTA"/>
    <s v="TILLMAN, ROSALYN"/>
    <x v="32"/>
    <x v="1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8"/>
    <d v="2024-10-15T00:00:00"/>
    <s v="CCCTA"/>
    <s v="TILLMAN, ROSALYN"/>
    <x v="32"/>
    <x v="1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5"/>
    <d v="2024-10-17T00:00:00"/>
    <s v="LAVTA"/>
    <s v="SALGUERO, JORGE"/>
    <x v="6"/>
    <x v="1"/>
    <n v="12"/>
    <n v="10.183"/>
    <n v="0"/>
    <n v="0.45"/>
    <n v="128.584"/>
    <x v="2"/>
    <n v="9.7330000000000005"/>
    <n v="340.65500000000003"/>
    <n v="12"/>
    <n v="10.715333333333334"/>
    <x v="0"/>
    <n v="2"/>
    <n v="10.715333333333334"/>
  </r>
  <r>
    <x v="2"/>
    <d v="2024-10-17T00:00:00"/>
    <s v="LAVTA"/>
    <s v="JOSEPH, SHARONN"/>
    <x v="2"/>
    <x v="1"/>
    <n v="21"/>
    <n v="9.1829999999999998"/>
    <n v="0.45"/>
    <n v="0.65"/>
    <n v="123.85899999999999"/>
    <x v="2"/>
    <n v="8.4130000000000003"/>
    <n v="294.45499999999998"/>
    <n v="12"/>
    <n v="10.321583333333333"/>
    <x v="0"/>
    <n v="2"/>
    <n v="10.321583333333333"/>
  </r>
  <r>
    <x v="6"/>
    <d v="2024-10-17T00:00:00"/>
    <s v="LAVTA"/>
    <s v="BUFFINGTON, BLAKE"/>
    <x v="9"/>
    <x v="1"/>
    <n v="20"/>
    <n v="10.217000000000001"/>
    <n v="0"/>
    <n v="0.5"/>
    <n v="123.521"/>
    <x v="2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7"/>
    <x v="0"/>
    <n v="11"/>
    <n v="9.9"/>
    <n v="0"/>
    <n v="0"/>
    <n v="112.994"/>
    <x v="0"/>
    <n v="9.9"/>
    <n v="415.99800000000005"/>
    <n v="7"/>
    <n v="16.141999999999999"/>
    <x v="0"/>
    <n v="2"/>
    <n v="16.141999999999999"/>
  </r>
  <r>
    <x v="9"/>
    <d v="2024-10-17T00:00:00"/>
    <s v="LAVTA"/>
    <s v="BUFFINGTON, DANIEL"/>
    <x v="13"/>
    <x v="1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8"/>
    <x v="0"/>
    <n v="9"/>
    <n v="8.3000000000000007"/>
    <n v="0.33300000000000002"/>
    <n v="0.317"/>
    <n v="104.53100000000001"/>
    <x v="0"/>
    <n v="7.98"/>
    <n v="335.31960000000004"/>
    <n v="7"/>
    <n v="14.933000000000002"/>
    <x v="0"/>
    <n v="2"/>
    <n v="14.933000000000002"/>
  </r>
  <r>
    <x v="0"/>
    <d v="2024-10-17T00:00:00"/>
    <s v="LAVTA"/>
    <s v="CARTER, RENE"/>
    <x v="10"/>
    <x v="0"/>
    <n v="11"/>
    <n v="9.6329999999999991"/>
    <n v="0.3"/>
    <n v="0.58299999999999996"/>
    <n v="111.97"/>
    <x v="0"/>
    <n v="9.0499999999999989"/>
    <n v="380.28100000000001"/>
    <n v="7"/>
    <n v="15.995714285714286"/>
    <x v="0"/>
    <n v="2"/>
    <n v="15.995714285714286"/>
  </r>
  <r>
    <x v="4"/>
    <d v="2024-10-17T00:00:00"/>
    <s v="LAVTA"/>
    <s v="SULEIMAN, AIMEN"/>
    <x v="4"/>
    <x v="1"/>
    <n v="16"/>
    <n v="9.0329999999999995"/>
    <n v="0.317"/>
    <n v="0.51700000000000002"/>
    <n v="132.83199999999999"/>
    <x v="2"/>
    <n v="8.516"/>
    <n v="298.06"/>
    <n v="12"/>
    <n v="11.069333333333333"/>
    <x v="0"/>
    <n v="2"/>
    <n v="11.069333333333333"/>
  </r>
  <r>
    <x v="8"/>
    <d v="2024-10-16T00:00:00"/>
    <s v="CCCTA"/>
    <s v="TILLMAN, ROSALYN"/>
    <x v="32"/>
    <x v="1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8"/>
    <d v="2024-10-17T00:00:00"/>
    <s v="CCCTA"/>
    <s v="TILLMAN, ROSALYN"/>
    <x v="32"/>
    <x v="1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8"/>
    <d v="2024-10-18T00:00:00"/>
    <s v="CCCTA"/>
    <s v="TILLMAN, ROSALYN"/>
    <x v="32"/>
    <x v="1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07T00:00:00"/>
    <s v="CCCTA"/>
    <s v="UMANA, DOMINGO"/>
    <x v="33"/>
    <x v="1"/>
    <n v="7"/>
    <n v="9.2669999999999995"/>
    <n v="0.35"/>
    <n v="0.35"/>
    <n v="190.113"/>
    <x v="7"/>
    <n v="8.8970000000000002"/>
    <n v="327.14269000000002"/>
    <n v="12"/>
    <n v="15.842750000000001"/>
    <x v="0"/>
    <n v="1"/>
    <n v="15.842750000000001"/>
  </r>
  <r>
    <x v="0"/>
    <d v="2024-10-08T00:00:00"/>
    <s v="CCCTA"/>
    <s v="UMANA, DOMINGO"/>
    <x v="33"/>
    <x v="1"/>
    <n v="7"/>
    <n v="9.65"/>
    <n v="0.16700000000000001"/>
    <n v="0.5"/>
    <n v="170.977"/>
    <x v="7"/>
    <n v="9.15"/>
    <n v="336.44550000000004"/>
    <n v="12"/>
    <n v="14.248083333333334"/>
    <x v="0"/>
    <n v="1"/>
    <n v="14.248083333333334"/>
  </r>
  <r>
    <x v="0"/>
    <d v="2024-10-09T00:00:00"/>
    <s v="CCCTA"/>
    <s v="UMANA, DOMINGO"/>
    <x v="33"/>
    <x v="1"/>
    <n v="8"/>
    <n v="8.5"/>
    <n v="0"/>
    <n v="0"/>
    <n v="163.762"/>
    <x v="7"/>
    <n v="8.5"/>
    <n v="312.54500000000002"/>
    <n v="12"/>
    <n v="13.646833333333333"/>
    <x v="0"/>
    <n v="1"/>
    <n v="13.646833333333333"/>
  </r>
  <r>
    <x v="0"/>
    <d v="2024-10-10T00:00:00"/>
    <s v="CCCTA"/>
    <s v="UMANA, DOMINGO"/>
    <x v="33"/>
    <x v="1"/>
    <n v="6"/>
    <n v="7.9829999999999997"/>
    <n v="0.23300000000000001"/>
    <n v="0.76700000000000002"/>
    <n v="162.999"/>
    <x v="7"/>
    <n v="7.2159999999999993"/>
    <n v="265.33231999999998"/>
    <n v="12"/>
    <n v="13.58325"/>
    <x v="0"/>
    <n v="1"/>
    <n v="13.58325"/>
  </r>
  <r>
    <x v="0"/>
    <d v="2024-10-11T00:00:00"/>
    <s v="CCCTA"/>
    <s v="UMANA, DOMINGO"/>
    <x v="33"/>
    <x v="1"/>
    <n v="8"/>
    <n v="7.9169999999999998"/>
    <n v="0.55000000000000004"/>
    <n v="0"/>
    <n v="142.1"/>
    <x v="7"/>
    <n v="7.6970000000000001"/>
    <n v="283.01869000000005"/>
    <n v="12"/>
    <n v="11.841666666666667"/>
    <x v="0"/>
    <n v="1"/>
    <n v="11.841666666666667"/>
  </r>
  <r>
    <x v="0"/>
    <d v="2024-10-13T00:00:00"/>
    <s v="CCCTA"/>
    <s v="UMANA, DOMINGO"/>
    <x v="33"/>
    <x v="1"/>
    <n v="6"/>
    <n v="7.9829999999999997"/>
    <n v="0"/>
    <n v="0"/>
    <n v="164.36799999999999"/>
    <x v="7"/>
    <n v="7.9829999999999997"/>
    <n v="293.53491000000002"/>
    <n v="12"/>
    <n v="13.697333333333333"/>
    <x v="1"/>
    <n v="1"/>
    <n v="13.697333333333333"/>
  </r>
  <r>
    <x v="0"/>
    <d v="2024-10-14T00:00:00"/>
    <s v="CCCTA"/>
    <s v="UMANA, DOMINGO"/>
    <x v="33"/>
    <x v="1"/>
    <n v="8"/>
    <n v="8.5830000000000002"/>
    <n v="0"/>
    <n v="0.5"/>
    <n v="239.727"/>
    <x v="7"/>
    <n v="8.0830000000000002"/>
    <n v="297.21191000000005"/>
    <n v="12"/>
    <n v="19.977250000000002"/>
    <x v="0"/>
    <n v="2"/>
    <n v="19.977250000000002"/>
  </r>
  <r>
    <x v="0"/>
    <d v="2024-10-15T00:00:00"/>
    <s v="CCCTA"/>
    <s v="UMANA, DOMINGO"/>
    <x v="33"/>
    <x v="1"/>
    <n v="5"/>
    <n v="8"/>
    <n v="0.16700000000000001"/>
    <n v="0.63300000000000001"/>
    <n v="184.32900000000001"/>
    <x v="7"/>
    <n v="7.367"/>
    <n v="270.88459"/>
    <n v="12"/>
    <n v="15.360750000000001"/>
    <x v="0"/>
    <n v="2"/>
    <n v="15.360750000000001"/>
  </r>
  <r>
    <x v="0"/>
    <d v="2024-10-16T00:00:00"/>
    <s v="CCCTA"/>
    <s v="UMANA, DOMINGO"/>
    <x v="33"/>
    <x v="1"/>
    <n v="6"/>
    <n v="8.5169999999999995"/>
    <n v="0.16700000000000001"/>
    <n v="0"/>
    <n v="147.577"/>
    <x v="7"/>
    <n v="8.5169999999999995"/>
    <n v="313.17009000000002"/>
    <n v="12"/>
    <n v="12.298083333333333"/>
    <x v="0"/>
    <n v="2"/>
    <n v="12.298083333333333"/>
  </r>
  <r>
    <x v="0"/>
    <d v="2024-10-17T00:00:00"/>
    <s v="CCCTA"/>
    <s v="UMANA, DOMINGO"/>
    <x v="33"/>
    <x v="1"/>
    <n v="8"/>
    <n v="8.6329999999999991"/>
    <n v="0"/>
    <n v="0"/>
    <n v="194.92099999999999"/>
    <x v="7"/>
    <n v="8.6329999999999991"/>
    <n v="317.43540999999999"/>
    <n v="12"/>
    <n v="16.243416666666665"/>
    <x v="0"/>
    <n v="2"/>
    <n v="16.243416666666665"/>
  </r>
  <r>
    <x v="0"/>
    <d v="2024-10-18T00:00:00"/>
    <s v="CCCTA"/>
    <s v="UMANA, DOMINGO"/>
    <x v="33"/>
    <x v="1"/>
    <n v="8"/>
    <n v="9.2669999999999995"/>
    <n v="0.33300000000000002"/>
    <n v="0.46700000000000003"/>
    <n v="194.58799999999999"/>
    <x v="7"/>
    <n v="8.7969999999999988"/>
    <n v="323.46569"/>
    <n v="12"/>
    <n v="16.215666666666667"/>
    <x v="0"/>
    <n v="2"/>
    <n v="16.215666666666667"/>
  </r>
  <r>
    <x v="0"/>
    <d v="2024-10-20T00:00:00"/>
    <s v="CCCTA"/>
    <s v="UMANA, DOMINGO"/>
    <x v="33"/>
    <x v="1"/>
    <n v="6"/>
    <n v="8.6999999999999993"/>
    <n v="0.16700000000000001"/>
    <n v="0"/>
    <n v="226.78"/>
    <x v="7"/>
    <n v="8.6999999999999993"/>
    <n v="319.899"/>
    <n v="12"/>
    <n v="18.898333333333333"/>
    <x v="1"/>
    <n v="2"/>
    <n v="18.898333333333333"/>
  </r>
  <r>
    <x v="11"/>
    <d v="2024-10-07T00:00:00"/>
    <s v="CCCTA"/>
    <s v="VAUGHN, DUSTIN"/>
    <x v="17"/>
    <x v="2"/>
    <n v="11"/>
    <n v="10.55"/>
    <n v="0"/>
    <n v="0.53300000000000003"/>
    <n v="221.09899999999999"/>
    <x v="3"/>
    <n v="10.017000000000001"/>
    <n v="290.49300000000005"/>
    <n v="19"/>
    <n v="11.63678947368421"/>
    <x v="0"/>
    <n v="1"/>
    <n v="11.63678947368421"/>
  </r>
  <r>
    <x v="11"/>
    <d v="2024-10-09T00:00:00"/>
    <s v="CCCTA"/>
    <s v="VAUGHN, DUSTIN"/>
    <x v="17"/>
    <x v="2"/>
    <n v="8"/>
    <n v="10.516999999999999"/>
    <n v="0"/>
    <n v="0.5"/>
    <n v="223.88399999999999"/>
    <x v="3"/>
    <n v="10.016999999999999"/>
    <n v="290.49299999999999"/>
    <n v="19"/>
    <n v="11.78336842105263"/>
    <x v="0"/>
    <n v="1"/>
    <n v="11.78336842105263"/>
  </r>
  <r>
    <x v="11"/>
    <d v="2024-10-10T00:00:00"/>
    <s v="CCCTA"/>
    <s v="VAUGHN, DUSTIN"/>
    <x v="17"/>
    <x v="2"/>
    <n v="14"/>
    <n v="10.617000000000001"/>
    <n v="0"/>
    <n v="0.56699999999999995"/>
    <n v="183.827"/>
    <x v="3"/>
    <n v="10.050000000000001"/>
    <n v="291.45000000000005"/>
    <n v="19"/>
    <n v="9.675105263157894"/>
    <x v="0"/>
    <n v="1"/>
    <n v="9.675105263157894"/>
  </r>
  <r>
    <x v="11"/>
    <d v="2024-10-14T00:00:00"/>
    <s v="CCCTA"/>
    <s v="VAUGHN, DUSTIN"/>
    <x v="17"/>
    <x v="2"/>
    <n v="10"/>
    <n v="10.117000000000001"/>
    <n v="0"/>
    <n v="0.5"/>
    <n v="247.09200000000001"/>
    <x v="3"/>
    <n v="9.6170000000000009"/>
    <n v="278.89300000000003"/>
    <n v="19"/>
    <n v="13.004842105263158"/>
    <x v="0"/>
    <n v="2"/>
    <n v="13.004842105263158"/>
  </r>
  <r>
    <x v="11"/>
    <d v="2024-10-15T00:00:00"/>
    <s v="CCCTA"/>
    <s v="VAUGHN, DUSTIN"/>
    <x v="17"/>
    <x v="2"/>
    <n v="7"/>
    <n v="10.483000000000001"/>
    <n v="0"/>
    <n v="0.5"/>
    <n v="152.78100000000001"/>
    <x v="3"/>
    <n v="9.9830000000000005"/>
    <n v="289.50700000000001"/>
    <n v="19"/>
    <n v="8.0411052631578954"/>
    <x v="0"/>
    <n v="2"/>
    <n v="8.0411052631578954"/>
  </r>
  <r>
    <x v="0"/>
    <d v="2024-10-18T00:00:00"/>
    <s v="LAVTA"/>
    <s v="CARTER, RENE"/>
    <x v="10"/>
    <x v="0"/>
    <n v="11"/>
    <n v="9.15"/>
    <n v="0.16700000000000001"/>
    <n v="0.53300000000000003"/>
    <n v="119.23399999999999"/>
    <x v="0"/>
    <n v="8.6170000000000009"/>
    <n v="362.08634000000006"/>
    <n v="7"/>
    <n v="17.033428571428569"/>
    <x v="0"/>
    <n v="2"/>
    <n v="17.033428571428569"/>
  </r>
  <r>
    <x v="6"/>
    <d v="2024-10-18T00:00:00"/>
    <s v="LAVTA"/>
    <s v="BUFFINGTON, BLAKE"/>
    <x v="9"/>
    <x v="1"/>
    <n v="22"/>
    <n v="10.167"/>
    <n v="0.2"/>
    <n v="0.5"/>
    <n v="165.90199999999999"/>
    <x v="2"/>
    <n v="9.6669999999999998"/>
    <n v="338.34499999999997"/>
    <n v="12"/>
    <n v="13.825166666666666"/>
    <x v="0"/>
    <n v="2"/>
    <n v="13.825166666666666"/>
  </r>
  <r>
    <x v="9"/>
    <d v="2024-10-18T00:00:00"/>
    <s v="LAVTA"/>
    <s v="BUFFINGTON, DANIEL"/>
    <x v="13"/>
    <x v="1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2"/>
    <d v="2024-10-18T00:00:00"/>
    <s v="LAVTA"/>
    <s v="JOSEPH, SHARONN"/>
    <x v="2"/>
    <x v="1"/>
    <n v="18"/>
    <n v="8.9169999999999998"/>
    <n v="0.5"/>
    <n v="0.58299999999999996"/>
    <n v="130.4"/>
    <x v="2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7"/>
    <x v="0"/>
    <n v="7"/>
    <n v="6.25"/>
    <n v="0.13300000000000001"/>
    <n v="0.46700000000000003"/>
    <n v="67.798000000000002"/>
    <x v="0"/>
    <n v="5.7830000000000004"/>
    <n v="243.00166000000004"/>
    <n v="7"/>
    <n v="9.6854285714285719"/>
    <x v="0"/>
    <n v="2"/>
    <n v="9.6854285714285719"/>
  </r>
  <r>
    <x v="5"/>
    <d v="2024-10-18T00:00:00"/>
    <s v="LAVTA"/>
    <s v="SALGUERO, JORGE"/>
    <x v="6"/>
    <x v="1"/>
    <n v="11"/>
    <n v="11.5"/>
    <n v="0"/>
    <n v="0.38300000000000001"/>
    <n v="157.381"/>
    <x v="2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14"/>
    <x v="0"/>
    <n v="5"/>
    <n v="7.1"/>
    <n v="0.33300000000000002"/>
    <n v="0.55000000000000004"/>
    <n v="75.415000000000006"/>
    <x v="0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8"/>
    <x v="0"/>
    <n v="8"/>
    <n v="8.15"/>
    <n v="0.317"/>
    <n v="0.38300000000000001"/>
    <n v="110.95399999999999"/>
    <x v="0"/>
    <n v="7.7670000000000003"/>
    <n v="326.36934000000002"/>
    <n v="7"/>
    <n v="15.850571428571428"/>
    <x v="0"/>
    <n v="2"/>
    <n v="15.850571428571428"/>
  </r>
  <r>
    <x v="4"/>
    <d v="2024-10-18T00:00:00"/>
    <s v="LAVTA"/>
    <s v="SULEIMAN, AIMEN"/>
    <x v="4"/>
    <x v="1"/>
    <n v="18"/>
    <n v="9.6829999999999998"/>
    <n v="0.28299999999999997"/>
    <n v="0.45"/>
    <n v="176.625"/>
    <x v="2"/>
    <n v="9.2330000000000005"/>
    <n v="323.15500000000003"/>
    <n v="12"/>
    <n v="14.71875"/>
    <x v="0"/>
    <n v="2"/>
    <n v="14.71875"/>
  </r>
  <r>
    <x v="11"/>
    <d v="2024-10-17T00:00:00"/>
    <s v="CCCTA"/>
    <s v="VAUGHN, DUSTIN"/>
    <x v="17"/>
    <x v="2"/>
    <n v="8"/>
    <n v="11.282999999999999"/>
    <n v="0"/>
    <n v="0.5"/>
    <n v="228.36"/>
    <x v="3"/>
    <n v="10.782999999999999"/>
    <n v="312.70699999999999"/>
    <n v="19"/>
    <n v="12.018947368421053"/>
    <x v="0"/>
    <n v="2"/>
    <n v="12.018947368421053"/>
  </r>
  <r>
    <x v="3"/>
    <d v="2024-10-07T00:00:00"/>
    <s v="CCCTA"/>
    <s v="VILCHEZ, CHARLENNE"/>
    <x v="34"/>
    <x v="1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3"/>
    <d v="2024-10-08T00:00:00"/>
    <s v="CCCTA"/>
    <s v="VILCHEZ, CHARLENNE"/>
    <x v="34"/>
    <x v="1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3"/>
    <d v="2024-10-09T00:00:00"/>
    <s v="CCCTA"/>
    <s v="VILCHEZ, CHARLENNE"/>
    <x v="34"/>
    <x v="1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3"/>
    <d v="2024-10-10T00:00:00"/>
    <s v="CCCTA"/>
    <s v="VILCHEZ, CHARLENNE"/>
    <x v="34"/>
    <x v="1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3"/>
    <d v="2024-10-11T00:00:00"/>
    <s v="CCCTA"/>
    <s v="VILCHEZ, CHARLENNE"/>
    <x v="34"/>
    <x v="1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4T00:00:00"/>
    <s v="CCCTA"/>
    <s v="VILCHEZ, CHARLENNE"/>
    <x v="34"/>
    <x v="1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3"/>
    <d v="2024-10-15T00:00:00"/>
    <s v="CCCTA"/>
    <s v="VILCHEZ, CHARLENNE"/>
    <x v="34"/>
    <x v="1"/>
    <n v="12"/>
    <n v="10.5"/>
    <n v="0.15"/>
    <n v="0.5"/>
    <n v="125.133"/>
    <x v="1"/>
    <n v="10"/>
    <n v="325"/>
    <n v="12"/>
    <n v="10.42775"/>
    <x v="0"/>
    <n v="2"/>
    <n v="10.42775"/>
  </r>
  <r>
    <x v="3"/>
    <d v="2024-10-16T00:00:00"/>
    <s v="CCCTA"/>
    <s v="VILCHEZ, CHARLENNE"/>
    <x v="34"/>
    <x v="1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3"/>
    <d v="2024-10-17T00:00:00"/>
    <s v="CCCTA"/>
    <s v="VILCHEZ, CHARLENNE"/>
    <x v="34"/>
    <x v="1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0"/>
    <d v="2024-10-19T00:00:00"/>
    <s v="LAVTA"/>
    <s v="ROBERTSON, SARAH"/>
    <x v="35"/>
    <x v="1"/>
    <n v="11"/>
    <n v="10.032999999999999"/>
    <n v="0"/>
    <n v="0.4"/>
    <n v="174.65100000000001"/>
    <x v="7"/>
    <n v="9.6329999999999991"/>
    <n v="354.20540999999997"/>
    <n v="12"/>
    <n v="14.554250000000001"/>
    <x v="1"/>
    <n v="2"/>
    <n v="14.554250000000001"/>
  </r>
  <r>
    <x v="4"/>
    <d v="2024-10-19T00:00:00"/>
    <s v="LAVTA"/>
    <s v="SULEIMAN, AIMEN"/>
    <x v="5"/>
    <x v="1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14"/>
    <x v="0"/>
    <n v="9"/>
    <n v="11.233000000000001"/>
    <n v="0.36699999999999999"/>
    <n v="0.65"/>
    <n v="113.607"/>
    <x v="0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10"/>
    <x v="0"/>
    <n v="7"/>
    <n v="8.7170000000000005"/>
    <n v="1.5329999999999999"/>
    <n v="0.35"/>
    <n v="80.546000000000006"/>
    <x v="0"/>
    <n v="7.1640000000000006"/>
    <n v="301.03128000000004"/>
    <n v="7"/>
    <n v="11.50657142857143"/>
    <x v="1"/>
    <n v="2"/>
    <n v="11.50657142857143"/>
  </r>
  <r>
    <x v="3"/>
    <d v="2024-10-18T00:00:00"/>
    <s v="CCCTA"/>
    <s v="VILCHEZ, CHARLENNE"/>
    <x v="34"/>
    <x v="1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8"/>
    <d v="2024-10-08T00:00:00"/>
    <s v="CCCTA"/>
    <s v="WYATT, MIGERIEA"/>
    <x v="36"/>
    <x v="2"/>
    <n v="6"/>
    <n v="9.9499999999999993"/>
    <n v="0.36699999999999999"/>
    <n v="0.56699999999999995"/>
    <n v="152.57900000000001"/>
    <x v="3"/>
    <n v="9.3460000000000001"/>
    <n v="271.03399999999999"/>
    <n v="19"/>
    <n v="8.0304736842105271"/>
    <x v="0"/>
    <n v="1"/>
    <n v="8.0304736842105271"/>
  </r>
  <r>
    <x v="18"/>
    <d v="2024-10-09T00:00:00"/>
    <s v="CCCTA"/>
    <s v="WYATT, MIGERIEA"/>
    <x v="36"/>
    <x v="2"/>
    <n v="10"/>
    <n v="9.8829999999999991"/>
    <n v="0.38300000000000001"/>
    <n v="0.6"/>
    <n v="179.75299999999999"/>
    <x v="3"/>
    <n v="9.2299999999999986"/>
    <n v="267.66999999999996"/>
    <n v="19"/>
    <n v="9.4606842105263151"/>
    <x v="0"/>
    <n v="1"/>
    <n v="9.4606842105263151"/>
  </r>
  <r>
    <x v="18"/>
    <d v="2024-10-10T00:00:00"/>
    <s v="CCCTA"/>
    <s v="WYATT, MIGERIEA"/>
    <x v="36"/>
    <x v="2"/>
    <n v="9"/>
    <n v="9.6"/>
    <n v="0.35"/>
    <n v="0.5"/>
    <n v="269.28899999999999"/>
    <x v="3"/>
    <n v="9.08"/>
    <n v="263.32"/>
    <n v="19"/>
    <n v="14.173105263157893"/>
    <x v="0"/>
    <n v="1"/>
    <n v="14.173105263157893"/>
  </r>
  <r>
    <x v="18"/>
    <d v="2024-10-11T00:00:00"/>
    <s v="CCCTA"/>
    <s v="WYATT, MIGERIEA"/>
    <x v="36"/>
    <x v="2"/>
    <n v="7"/>
    <n v="9.8330000000000002"/>
    <n v="0.23300000000000001"/>
    <n v="0.5"/>
    <n v="158.76900000000001"/>
    <x v="3"/>
    <n v="9.3330000000000002"/>
    <n v="270.65699999999998"/>
    <n v="19"/>
    <n v="8.3562631578947375"/>
    <x v="0"/>
    <n v="1"/>
    <n v="8.3562631578947375"/>
  </r>
  <r>
    <x v="18"/>
    <d v="2024-10-14T00:00:00"/>
    <s v="CCCTA"/>
    <s v="WYATT, MIGERIEA"/>
    <x v="36"/>
    <x v="2"/>
    <n v="8"/>
    <n v="8"/>
    <n v="0.183"/>
    <n v="0.63300000000000001"/>
    <n v="159.393"/>
    <x v="3"/>
    <n v="7.367"/>
    <n v="213.643"/>
    <n v="19"/>
    <n v="8.3891052631578944"/>
    <x v="0"/>
    <n v="2"/>
    <n v="8.3891052631578944"/>
  </r>
  <r>
    <x v="18"/>
    <d v="2024-10-16T00:00:00"/>
    <s v="CCCTA"/>
    <s v="WYATT, MIGERIEA"/>
    <x v="36"/>
    <x v="2"/>
    <n v="8"/>
    <n v="9.3670000000000009"/>
    <n v="0.15"/>
    <n v="0.51700000000000002"/>
    <n v="169.779"/>
    <x v="3"/>
    <n v="8.8500000000000014"/>
    <n v="256.65000000000003"/>
    <n v="19"/>
    <n v="8.9357368421052623"/>
    <x v="0"/>
    <n v="2"/>
    <n v="8.9357368421052623"/>
  </r>
  <r>
    <x v="18"/>
    <d v="2024-10-17T00:00:00"/>
    <s v="CCCTA"/>
    <s v="WYATT, MIGERIEA"/>
    <x v="36"/>
    <x v="2"/>
    <n v="7"/>
    <n v="9.8000000000000007"/>
    <n v="0.45"/>
    <n v="0.5"/>
    <n v="230.11699999999999"/>
    <x v="3"/>
    <n v="9.1800000000000015"/>
    <n v="266.22000000000003"/>
    <n v="19"/>
    <n v="12.111421052631579"/>
    <x v="0"/>
    <n v="2"/>
    <n v="12.111421052631579"/>
  </r>
  <r>
    <x v="4"/>
    <d v="2024-10-20T00:00:00"/>
    <s v="LAVTA"/>
    <s v="SULEIMAN, AIMEN"/>
    <x v="5"/>
    <x v="1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10"/>
    <x v="0"/>
    <n v="5"/>
    <n v="6.85"/>
    <n v="0.83299999999999996"/>
    <n v="0.48299999999999998"/>
    <n v="153.00200000000001"/>
    <x v="0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14"/>
    <x v="0"/>
    <n v="4"/>
    <n v="9.1170000000000009"/>
    <n v="0.35"/>
    <n v="0.5"/>
    <n v="69.959999999999994"/>
    <x v="0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1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4"/>
        <item m="1" x="58"/>
        <item m="1" x="74"/>
        <item x="2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9"/>
        <item m="1" x="62"/>
        <item m="1" x="73"/>
        <item m="1" x="50"/>
        <item m="1" x="21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0"/>
        <item m="1" x="56"/>
        <item m="1" x="106"/>
        <item m="1" x="128"/>
        <item m="1" x="129"/>
        <item x="1"/>
        <item m="1" x="57"/>
        <item m="1" x="109"/>
        <item m="1" x="130"/>
        <item x="23"/>
        <item m="1" x="110"/>
        <item m="1" x="131"/>
        <item m="1" x="59"/>
        <item m="1" x="118"/>
        <item x="27"/>
        <item x="29"/>
        <item m="1" x="111"/>
        <item m="1" x="133"/>
        <item x="24"/>
        <item m="1" x="86"/>
        <item x="32"/>
        <item x="12"/>
        <item x="31"/>
        <item m="1" x="58"/>
        <item x="30"/>
        <item m="1" x="60"/>
        <item x="28"/>
        <item m="1" x="71"/>
        <item m="1" x="119"/>
        <item m="1" x="139"/>
        <item x="26"/>
        <item x="33"/>
        <item x="20"/>
        <item x="21"/>
        <item m="1" x="115"/>
        <item x="19"/>
        <item m="1" x="85"/>
        <item m="1" x="117"/>
        <item x="18"/>
        <item m="1" x="87"/>
        <item m="1" x="120"/>
        <item x="25"/>
        <item x="11"/>
        <item x="34"/>
        <item x="3"/>
        <item m="1" x="65"/>
        <item m="1" x="44"/>
        <item m="1" x="93"/>
        <item m="1" x="125"/>
        <item x="36"/>
        <item x="17"/>
        <item x="22"/>
        <item m="1" x="149"/>
        <item m="1" x="90"/>
        <item m="1" x="126"/>
        <item m="1" x="48"/>
        <item m="1" x="134"/>
        <item m="1" x="67"/>
        <item m="1" x="95"/>
        <item x="6"/>
        <item m="1" x="136"/>
        <item m="1" x="68"/>
        <item m="1" x="96"/>
        <item x="9"/>
        <item m="1" x="69"/>
        <item m="1" x="97"/>
        <item m="1" x="50"/>
        <item m="1" x="138"/>
        <item m="1" x="70"/>
        <item m="1" x="98"/>
        <item x="5"/>
        <item m="1" x="140"/>
        <item m="1" x="72"/>
        <item m="1" x="77"/>
        <item m="1" x="99"/>
        <item m="1" x="104"/>
        <item x="13"/>
        <item m="1" x="100"/>
        <item m="1" x="51"/>
        <item x="8"/>
        <item m="1" x="79"/>
        <item x="7"/>
        <item m="1" x="105"/>
        <item x="4"/>
        <item m="1" x="142"/>
        <item m="1" x="52"/>
        <item m="1" x="143"/>
        <item m="1" x="74"/>
        <item m="1" x="101"/>
        <item m="1" x="53"/>
        <item m="1" x="144"/>
        <item x="10"/>
        <item m="1" x="80"/>
        <item x="14"/>
        <item m="1" x="148"/>
        <item m="1" x="64"/>
        <item m="1" x="153"/>
        <item x="2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4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0">
      <pivotArea field="16" type="button" dataOnly="0" labelOnly="1" outline="0" axis="axisRow" fieldPosition="1"/>
    </format>
    <format dxfId="29">
      <pivotArea field="14" type="button" dataOnly="0" labelOnly="1" outline="0"/>
    </format>
    <format dxfId="28">
      <pivotArea field="0" type="button" dataOnly="0" labelOnly="1" outline="0" axis="axisRow" fieldPosition="0"/>
    </format>
    <format dxfId="27">
      <pivotArea field="14" type="button" dataOnly="0" labelOnly="1" outline="0"/>
    </format>
    <format dxfId="26">
      <pivotArea dataOnly="0" labelOnly="1" outline="0" fieldPosition="0">
        <references count="1">
          <reference field="12" count="0"/>
        </references>
      </pivotArea>
    </format>
    <format dxfId="25">
      <pivotArea field="12" type="button" dataOnly="0" labelOnly="1" outline="0" axis="axisRow" fieldPosition="2"/>
    </format>
    <format dxfId="24">
      <pivotArea dataOnly="0" labelOnly="1" grandRow="1" outline="0" fieldPosition="0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  <format dxfId="21">
      <pivotArea field="16" type="button" dataOnly="0" labelOnly="1" outline="0" axis="axisRow" fieldPosition="1"/>
    </format>
    <format dxfId="2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1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9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0"/>
        <item m="1" x="110"/>
        <item m="1" x="131"/>
        <item x="27"/>
        <item m="1" x="86"/>
        <item x="31"/>
        <item x="30"/>
        <item m="1" x="119"/>
        <item m="1" x="139"/>
        <item x="26"/>
        <item x="33"/>
        <item x="20"/>
        <item x="19"/>
        <item x="18"/>
        <item x="25"/>
        <item x="11"/>
        <item x="34"/>
        <item m="1" x="65"/>
        <item x="36"/>
        <item x="17"/>
        <item m="1" x="48"/>
        <item x="6"/>
        <item x="9"/>
        <item m="1" x="50"/>
        <item x="5"/>
        <item x="13"/>
        <item x="8"/>
        <item x="7"/>
        <item x="4"/>
        <item m="1" x="52"/>
        <item m="1" x="87"/>
        <item m="1" x="51"/>
        <item x="1"/>
        <item x="28"/>
        <item m="1" x="53"/>
        <item m="1" x="120"/>
        <item m="1" x="126"/>
        <item x="21"/>
        <item m="1" x="115"/>
        <item m="1" x="39"/>
        <item x="2"/>
        <item m="1" x="94"/>
        <item m="1" x="81"/>
        <item x="22"/>
        <item m="1" x="90"/>
        <item m="1" x="64"/>
        <item x="23"/>
        <item m="1" x="153"/>
        <item m="1" x="72"/>
        <item m="1" x="99"/>
        <item m="1" x="100"/>
        <item m="1" x="77"/>
        <item m="1" x="55"/>
        <item x="29"/>
        <item x="24"/>
        <item m="1" x="71"/>
        <item m="1" x="140"/>
        <item m="1" x="104"/>
        <item m="1" x="142"/>
        <item m="1" x="134"/>
        <item m="1" x="67"/>
        <item m="1" x="95"/>
        <item x="10"/>
        <item x="14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32"/>
        <item x="12"/>
        <item m="1" x="85"/>
        <item m="1" x="117"/>
        <item m="1" x="109"/>
        <item m="1" x="130"/>
        <item x="3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3"/>
        <item m="1" x="9"/>
        <item m="1" x="12"/>
        <item x="4"/>
        <item m="1" x="10"/>
        <item x="1"/>
        <item x="6"/>
        <item x="2"/>
        <item x="5"/>
        <item m="1" x="14"/>
        <item m="1" x="11"/>
        <item x="8"/>
        <item m="1" x="16"/>
        <item m="1" x="13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12"/>
        <item m="1" x="43"/>
        <item m="1" x="20"/>
        <item m="1" x="71"/>
        <item m="1" x="30"/>
        <item x="8"/>
        <item m="1" x="60"/>
        <item m="1" x="32"/>
        <item m="1" x="31"/>
        <item x="9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/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U125"/>
  <sheetViews>
    <sheetView showGridLines="0" tabSelected="1" zoomScale="70" zoomScaleNormal="70" workbookViewId="0">
      <pane ySplit="4" topLeftCell="A25" activePane="bottomLeft" state="frozen"/>
      <selection pane="bottomLeft" activeCell="K66" sqref="K66"/>
    </sheetView>
  </sheetViews>
  <sheetFormatPr defaultColWidth="9.140625" defaultRowHeight="15" x14ac:dyDescent="0.25"/>
  <cols>
    <col min="1" max="1" width="38.5703125" style="139" bestFit="1" customWidth="1"/>
    <col min="2" max="2" width="31.5703125" style="140" customWidth="1"/>
    <col min="3" max="3" width="39.42578125" style="140" bestFit="1" customWidth="1"/>
    <col min="4" max="4" width="38.5703125" style="140" bestFit="1" customWidth="1"/>
    <col min="5" max="5" width="40.28515625" style="140" customWidth="1"/>
    <col min="6" max="6" width="20.5703125" style="140" customWidth="1"/>
    <col min="7" max="7" width="17.42578125" style="140" hidden="1" customWidth="1"/>
    <col min="8" max="8" width="38.5703125" style="140" bestFit="1" customWidth="1"/>
    <col min="9" max="9" width="14.85546875" style="140" bestFit="1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6" width="9.140625" style="140" customWidth="1"/>
    <col min="17" max="17" width="9.5703125" style="140" bestFit="1" customWidth="1"/>
    <col min="18" max="18" width="10.5703125" style="140" bestFit="1" customWidth="1"/>
    <col min="19" max="19" width="9.140625" style="140" customWidth="1"/>
    <col min="20" max="16384" width="9.140625" style="140"/>
  </cols>
  <sheetData>
    <row r="1" spans="1:21" ht="15.75" customHeight="1" x14ac:dyDescent="0.25">
      <c r="A1" s="153" t="s">
        <v>114</v>
      </c>
      <c r="B1" s="154"/>
      <c r="C1" s="154"/>
    </row>
    <row r="2" spans="1:21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1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1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1" s="66" customFormat="1" ht="23.45" customHeight="1" thickTop="1" x14ac:dyDescent="0.35">
      <c r="A5" s="229" t="s">
        <v>15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R5" s="160"/>
    </row>
    <row r="6" spans="1:21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28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  <c r="U6" s="140" cm="1">
        <f t="array" ref="U6">IFERROR(COUNTA(_xlfn.UNIQUE(_xlfn._xlws.FILTER(Hours_Working[PARTNER], Hours_Working[CLIENT]=$A$5))), 0)</f>
        <v>14</v>
      </c>
    </row>
    <row r="7" spans="1:21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28">
        <f ca="1"/>
        <v>119.749</v>
      </c>
    </row>
    <row r="8" spans="1:21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28">
        <f ca="1"/>
        <v>174.11299999999997</v>
      </c>
    </row>
    <row r="9" spans="1:21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1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1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28">
        <f ca="1"/>
        <v>91.634</v>
      </c>
    </row>
    <row r="12" spans="1:21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1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28">
        <f ca="1"/>
        <v>100.401</v>
      </c>
    </row>
    <row r="14" spans="1:21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28">
        <f ca="1"/>
        <v>230.46799999999996</v>
      </c>
    </row>
    <row r="15" spans="1:21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28">
        <f ca="1"/>
        <v>82.015000000000001</v>
      </c>
    </row>
    <row r="16" spans="1:21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28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28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28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28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28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28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28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7">
        <f ca="1">SUM(_xlfn.ANCHORARRAY(Q6))</f>
        <v>1852</v>
      </c>
      <c r="R25" s="228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1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1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1" hidden="1" x14ac:dyDescent="0.25"/>
    <row r="52" spans="1:21" hidden="1" x14ac:dyDescent="0.25"/>
    <row r="53" spans="1:21" hidden="1" x14ac:dyDescent="0.25">
      <c r="A53" s="139" t="s">
        <v>785</v>
      </c>
    </row>
    <row r="54" spans="1:21" hidden="1" x14ac:dyDescent="0.25"/>
    <row r="55" spans="1:21" ht="15.75" hidden="1" thickBot="1" x14ac:dyDescent="0.3"/>
    <row r="56" spans="1:21" ht="24" thickTop="1" x14ac:dyDescent="0.35">
      <c r="A56" s="229" t="s">
        <v>31</v>
      </c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</row>
    <row r="57" spans="1:21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  <c r="U57" s="140" cm="1">
        <f t="array" ref="U57">IFERROR(COUNTA(_xlfn.UNIQUE(_xlfn._xlws.FILTER(Hours_Working[PARTNER], Hours_Working[CLIENT]=$A$56))), 0)</f>
        <v>8</v>
      </c>
    </row>
    <row r="58" spans="1:21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1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1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1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1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1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1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21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21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21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21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21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21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21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21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21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21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21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21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7">
        <f ca="1">SUM(_xlfn.ANCHORARRAY(Q57))</f>
        <v>1278</v>
      </c>
      <c r="R76" s="140">
        <f ca="1">SUM(_xlfn.ANCHORARRAY(R57))</f>
        <v>882.46900000000005</v>
      </c>
    </row>
    <row r="77" spans="1:21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21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  <c r="U78" s="140">
        <f>IFERROR(COUNTA(_xlfn.UNIQUE(Hours_Working[PARTNER])), 0)</f>
        <v>19</v>
      </c>
    </row>
    <row r="81" spans="1:20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4" spans="1:20" x14ac:dyDescent="0.25">
      <c r="A84" s="242" t="s">
        <v>1132</v>
      </c>
      <c r="B84" s="243"/>
      <c r="D84" s="243"/>
      <c r="E84" s="243"/>
      <c r="F84" s="249"/>
      <c r="G84" s="249"/>
      <c r="H84" s="243"/>
      <c r="I84" s="243"/>
      <c r="J84" s="243"/>
      <c r="Q84" s="140" t="str" cm="1">
        <f t="array" aca="1" ref="Q84:Q97" ca="1">IFERROR(_xlfn.UNIQUE(_xlfn._xlws.FILTER(Hours_Working[OPERATOR NAME], Hours_Working[PARTNER]=$A$6)), "")</f>
        <v>ALLGOOD, SCOTT</v>
      </c>
      <c r="T84" s="140" t="str" cm="1">
        <f t="array" aca="1" ref="T84:T97" ca="1">IFERROR(_xlfn.UNIQUE(_xlfn._xlws.FILTER(Hours_Working[OPERATOR NAME], Hours_Working[PARTNER]=$A$6)), "")</f>
        <v>ALLGOOD, SCOTT</v>
      </c>
    </row>
    <row r="85" spans="1:20" x14ac:dyDescent="0.25">
      <c r="A85" s="140" t="str" cm="1">
        <f t="array" aca="1" ref="A85" ca="1">IFERROR(_xlfn.UNIQUE(_xlfn._xlws.FILTER(Hours_Working[OPERATOR NAME], Hours_Working[PARTNER]=$A$10)), "")</f>
        <v>SULEIMAN, AIMEN</v>
      </c>
      <c r="B85" s="245"/>
      <c r="D85" s="247"/>
      <c r="E85" s="246"/>
      <c r="F85" s="249"/>
      <c r="G85" s="249"/>
      <c r="H85" s="247"/>
      <c r="I85" s="249"/>
      <c r="J85" s="249"/>
      <c r="Q85" s="140" t="str">
        <f ca="1"/>
        <v>SILVA PAUL</v>
      </c>
      <c r="T85" s="140" t="str">
        <f ca="1"/>
        <v>SILVA PAUL</v>
      </c>
    </row>
    <row r="86" spans="1:20" x14ac:dyDescent="0.25">
      <c r="A86" s="246"/>
      <c r="B86" s="247"/>
      <c r="D86" s="247"/>
      <c r="E86" s="249"/>
      <c r="F86" s="249"/>
      <c r="G86" s="249"/>
      <c r="H86" s="247"/>
      <c r="I86" s="249"/>
      <c r="J86" s="249"/>
      <c r="Q86" s="140" t="str">
        <f ca="1"/>
        <v>CARTER, RENE</v>
      </c>
      <c r="T86" s="140" t="str">
        <f ca="1"/>
        <v>CARTER, RENE</v>
      </c>
    </row>
    <row r="87" spans="1:20" x14ac:dyDescent="0.25">
      <c r="A87" s="246"/>
      <c r="B87" s="247"/>
      <c r="D87" s="247"/>
      <c r="E87" s="249"/>
      <c r="F87" s="249"/>
      <c r="G87" s="249"/>
      <c r="H87" s="247"/>
      <c r="I87" s="249"/>
      <c r="J87" s="249"/>
      <c r="Q87" s="140" t="str">
        <f ca="1"/>
        <v>MARSHALL, WILLIAM</v>
      </c>
      <c r="T87" s="140" t="str">
        <f ca="1"/>
        <v>MARSHALL, WILLIAM</v>
      </c>
    </row>
    <row r="88" spans="1:20" x14ac:dyDescent="0.25">
      <c r="A88" s="246"/>
      <c r="B88" s="247"/>
      <c r="D88" s="247"/>
      <c r="E88" s="249"/>
      <c r="F88" s="249"/>
      <c r="G88" s="249"/>
      <c r="H88" s="247"/>
      <c r="I88" s="249"/>
      <c r="J88" s="249"/>
      <c r="N88" s="200"/>
      <c r="O88" s="200"/>
      <c r="Q88" s="140" t="str">
        <f ca="1"/>
        <v>RIVERA, LETOSHA</v>
      </c>
      <c r="T88" s="140" t="str">
        <f ca="1"/>
        <v>RIVERA, LETOSHA</v>
      </c>
    </row>
    <row r="89" spans="1:20" x14ac:dyDescent="0.25">
      <c r="A89" s="246"/>
      <c r="B89" s="247"/>
      <c r="D89" s="247"/>
      <c r="E89" s="249"/>
      <c r="F89" s="249"/>
      <c r="G89" s="249"/>
      <c r="H89" s="247"/>
      <c r="I89" s="249"/>
      <c r="J89" s="249"/>
      <c r="Q89" s="140" t="str">
        <f ca="1"/>
        <v>GIBBS, SAMUEL</v>
      </c>
      <c r="T89" s="140" t="str">
        <f ca="1"/>
        <v>GIBBS, SAMUEL</v>
      </c>
    </row>
    <row r="90" spans="1:20" x14ac:dyDescent="0.25">
      <c r="A90" s="246"/>
      <c r="B90" s="247"/>
      <c r="D90" s="247"/>
      <c r="E90" s="249"/>
      <c r="F90" s="249"/>
      <c r="G90" s="249"/>
      <c r="H90" s="247"/>
      <c r="I90" s="249"/>
      <c r="J90" s="249"/>
      <c r="Q90" s="140" t="str">
        <f ca="1"/>
        <v>KEITH , CLYDE</v>
      </c>
      <c r="T90" s="140" t="str">
        <f ca="1"/>
        <v>KEITH , CLYDE</v>
      </c>
    </row>
    <row r="91" spans="1:20" x14ac:dyDescent="0.25">
      <c r="A91" s="246"/>
      <c r="B91" s="247"/>
      <c r="D91" s="247"/>
      <c r="E91" s="249"/>
      <c r="F91" s="249"/>
      <c r="G91" s="249"/>
      <c r="H91" s="247"/>
      <c r="I91" s="249"/>
      <c r="J91" s="249"/>
      <c r="Q91" s="140" t="str">
        <f ca="1"/>
        <v>LARA, DOUGLAS</v>
      </c>
      <c r="T91" s="140" t="str">
        <f ca="1"/>
        <v>LARA, DOUGLAS</v>
      </c>
    </row>
    <row r="92" spans="1:20" x14ac:dyDescent="0.25">
      <c r="A92" s="246"/>
      <c r="B92" s="247"/>
      <c r="D92" s="247"/>
      <c r="E92" s="249"/>
      <c r="F92" s="249"/>
      <c r="G92" s="249"/>
      <c r="H92" s="247"/>
      <c r="I92" s="249"/>
      <c r="J92" s="249"/>
      <c r="Q92" s="140" t="str">
        <f ca="1"/>
        <v>SILVA, PAUL</v>
      </c>
      <c r="T92" s="140" t="str">
        <f ca="1"/>
        <v>SILVA, PAUL</v>
      </c>
    </row>
    <row r="93" spans="1:20" x14ac:dyDescent="0.25">
      <c r="A93" s="246"/>
      <c r="B93" s="247"/>
      <c r="D93" s="247"/>
      <c r="E93" s="249"/>
      <c r="F93" s="249"/>
      <c r="G93" s="249"/>
      <c r="H93" s="247"/>
      <c r="I93" s="249"/>
      <c r="J93" s="249"/>
      <c r="Q93" s="140" t="str">
        <f ca="1"/>
        <v>MATUECCI, MATT</v>
      </c>
      <c r="T93" s="140" t="str">
        <f ca="1"/>
        <v>MATUECCI, MATT</v>
      </c>
    </row>
    <row r="94" spans="1:20" x14ac:dyDescent="0.25">
      <c r="A94" s="246"/>
      <c r="B94" s="247"/>
      <c r="D94" s="247"/>
      <c r="E94" s="249"/>
      <c r="F94" s="249"/>
      <c r="G94" s="249"/>
      <c r="H94" s="247"/>
      <c r="I94" s="249"/>
      <c r="J94" s="249"/>
      <c r="Q94" s="140" t="str">
        <f ca="1"/>
        <v>EVANS, JOHN</v>
      </c>
      <c r="T94" s="140" t="str">
        <f ca="1"/>
        <v>EVANS, JOHN</v>
      </c>
    </row>
    <row r="95" spans="1:20" x14ac:dyDescent="0.25">
      <c r="A95" s="246"/>
      <c r="B95" s="247"/>
      <c r="D95" s="247"/>
      <c r="E95" s="249"/>
      <c r="F95" s="249"/>
      <c r="G95" s="249"/>
      <c r="H95" s="247"/>
      <c r="I95" s="249"/>
      <c r="J95" s="249"/>
      <c r="Q95" s="140" t="str">
        <f ca="1"/>
        <v>ROBERTSON, SARAH</v>
      </c>
      <c r="T95" s="140" t="str">
        <f ca="1"/>
        <v>ROBERTSON, SARAH</v>
      </c>
    </row>
    <row r="96" spans="1:20" x14ac:dyDescent="0.25">
      <c r="A96" s="246"/>
      <c r="B96" s="247"/>
      <c r="D96" s="247"/>
      <c r="E96" s="249"/>
      <c r="F96" s="249"/>
      <c r="G96" s="249"/>
      <c r="H96" s="247"/>
      <c r="I96" s="249"/>
      <c r="J96" s="249"/>
      <c r="Q96" s="140" t="str">
        <f ca="1"/>
        <v>ROGERS, JAMES</v>
      </c>
      <c r="T96" s="140" t="str">
        <f ca="1"/>
        <v>ROGERS, JAMES</v>
      </c>
    </row>
    <row r="97" spans="1:20" x14ac:dyDescent="0.25">
      <c r="A97" s="246"/>
      <c r="B97" s="247"/>
      <c r="D97" s="247"/>
      <c r="E97" s="249"/>
      <c r="F97" s="249"/>
      <c r="G97" s="249"/>
      <c r="H97" s="247"/>
      <c r="I97" s="249"/>
      <c r="J97" s="249"/>
      <c r="Q97" s="140" t="str">
        <f ca="1"/>
        <v>UMANA, DOMINGO</v>
      </c>
      <c r="T97" s="140" t="str">
        <f ca="1"/>
        <v>UMANA, DOMINGO</v>
      </c>
    </row>
    <row r="98" spans="1:20" x14ac:dyDescent="0.25">
      <c r="A98" s="246"/>
      <c r="B98" s="247"/>
      <c r="D98" s="247"/>
      <c r="E98" s="249"/>
      <c r="F98" s="249"/>
      <c r="G98" s="249"/>
      <c r="H98" s="247"/>
      <c r="I98" s="249"/>
      <c r="J98" s="249"/>
    </row>
    <row r="99" spans="1:20" x14ac:dyDescent="0.25">
      <c r="A99" s="246"/>
      <c r="B99" s="247"/>
      <c r="D99" s="247"/>
      <c r="E99" s="249"/>
      <c r="F99" s="249"/>
      <c r="G99" s="249"/>
      <c r="H99" s="247"/>
      <c r="I99" s="249"/>
      <c r="J99" s="249"/>
    </row>
    <row r="100" spans="1:20" x14ac:dyDescent="0.25">
      <c r="A100" s="246"/>
      <c r="B100" s="247"/>
      <c r="D100" s="247"/>
      <c r="E100" s="249"/>
      <c r="F100" s="249"/>
      <c r="G100" s="249"/>
      <c r="H100" s="247"/>
      <c r="I100" s="249"/>
      <c r="J100" s="249"/>
    </row>
    <row r="101" spans="1:20" x14ac:dyDescent="0.25">
      <c r="A101" s="246"/>
      <c r="B101" s="247"/>
      <c r="D101" s="247"/>
      <c r="E101" s="249"/>
      <c r="F101" s="249"/>
      <c r="G101" s="249"/>
      <c r="H101" s="247"/>
      <c r="I101" s="249"/>
      <c r="J101" s="249"/>
    </row>
    <row r="102" spans="1:20" x14ac:dyDescent="0.25">
      <c r="A102" s="246"/>
      <c r="B102" s="247"/>
      <c r="D102" s="247"/>
      <c r="E102" s="249"/>
      <c r="F102" s="249"/>
      <c r="G102" s="249"/>
      <c r="H102" s="247"/>
      <c r="I102" s="249"/>
      <c r="J102" s="249"/>
    </row>
    <row r="103" spans="1:20" x14ac:dyDescent="0.25">
      <c r="A103" s="246"/>
      <c r="B103" s="247"/>
      <c r="D103" s="247"/>
      <c r="E103" s="249"/>
      <c r="F103" s="249"/>
      <c r="G103" s="249"/>
      <c r="H103" s="247"/>
      <c r="I103" s="249"/>
      <c r="J103" s="249"/>
    </row>
    <row r="104" spans="1:20" x14ac:dyDescent="0.25">
      <c r="A104" s="248"/>
      <c r="B104" s="249"/>
    </row>
    <row r="105" spans="1:20" x14ac:dyDescent="0.25">
      <c r="A105" s="248"/>
      <c r="B105" s="249"/>
    </row>
    <row r="106" spans="1:20" x14ac:dyDescent="0.25">
      <c r="A106" s="243"/>
      <c r="B106" s="250"/>
    </row>
    <row r="107" spans="1:20" x14ac:dyDescent="0.25">
      <c r="A107" s="244"/>
      <c r="B107" s="251"/>
    </row>
    <row r="108" spans="1:20" x14ac:dyDescent="0.25">
      <c r="A108" s="244"/>
      <c r="B108" s="249"/>
    </row>
    <row r="109" spans="1:20" x14ac:dyDescent="0.25">
      <c r="A109" s="244"/>
      <c r="B109" s="249"/>
    </row>
    <row r="110" spans="1:20" x14ac:dyDescent="0.25">
      <c r="A110" s="244"/>
      <c r="B110" s="249"/>
    </row>
    <row r="111" spans="1:20" x14ac:dyDescent="0.25">
      <c r="A111" s="244"/>
      <c r="B111" s="249"/>
    </row>
    <row r="112" spans="1:20" x14ac:dyDescent="0.25">
      <c r="A112" s="244"/>
      <c r="B112" s="249"/>
    </row>
    <row r="113" spans="1:2" x14ac:dyDescent="0.25">
      <c r="A113" s="244"/>
      <c r="B113" s="249"/>
    </row>
    <row r="114" spans="1:2" x14ac:dyDescent="0.25">
      <c r="A114" s="244"/>
      <c r="B114" s="249"/>
    </row>
    <row r="115" spans="1:2" x14ac:dyDescent="0.25">
      <c r="A115" s="244"/>
      <c r="B115" s="249"/>
    </row>
    <row r="116" spans="1:2" x14ac:dyDescent="0.25">
      <c r="A116" s="244"/>
      <c r="B116" s="249"/>
    </row>
    <row r="117" spans="1:2" x14ac:dyDescent="0.25">
      <c r="A117" s="244"/>
      <c r="B117" s="249"/>
    </row>
    <row r="118" spans="1:2" x14ac:dyDescent="0.25">
      <c r="A118" s="244"/>
      <c r="B118" s="249"/>
    </row>
    <row r="119" spans="1:2" x14ac:dyDescent="0.25">
      <c r="A119" s="244"/>
      <c r="B119" s="249"/>
    </row>
    <row r="120" spans="1:2" x14ac:dyDescent="0.25">
      <c r="A120" s="244"/>
      <c r="B120" s="249"/>
    </row>
    <row r="121" spans="1:2" x14ac:dyDescent="0.25">
      <c r="A121" s="244"/>
      <c r="B121" s="249"/>
    </row>
    <row r="122" spans="1:2" x14ac:dyDescent="0.25">
      <c r="A122" s="244"/>
      <c r="B122" s="249"/>
    </row>
    <row r="123" spans="1:2" x14ac:dyDescent="0.25">
      <c r="A123" s="244"/>
      <c r="B123" s="249"/>
    </row>
    <row r="124" spans="1:2" x14ac:dyDescent="0.25">
      <c r="A124" s="244"/>
      <c r="B124" s="249"/>
    </row>
    <row r="125" spans="1:2" x14ac:dyDescent="0.25">
      <c r="A125" s="244"/>
      <c r="B125" s="249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cm="1">
        <f t="array" aca="1" ref="C2:C39" ca="1">_xlfn.VSTACK(ROW(INDEX(_xlfn.ANCHORARRAY('PR DATE'!A6),,1)),ROW(INDEX(_xlfn.ANCHORARRAY('PR DATE'!A57),,1)))</f>
        <v>6</v>
      </c>
      <c r="D2" t="str" cm="1">
        <f t="array" aca="1" ref="D2:D39" ca="1">IF(_xlfn.ANCHORARRAY(C2)&gt;0,'PR DATE'!$A$1,"")</f>
        <v>DIVISION 5</v>
      </c>
      <c r="E2" t="str" cm="1">
        <f t="array" aca="1" ref="E2:E39" ca="1">IF(_xlfn.ANCHORARRAY(C2)&gt;0,TEXT('PR DATE'!$B$35,"M/D/YY")&amp;", "&amp;TEXT('PR DATE'!$B$36,"M/D/YY"),"")</f>
        <v>10/13/24, 10/20/24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22214.883450000008</v>
      </c>
      <c r="I2" cm="1">
        <f t="array" aca="1" ref="I2:I39" ca="1">INDEX('PR DATE'!F:F,_xlfn.ANCHORARRAY(PRExportPrep!$C2))</f>
        <v>221.86418095238139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150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1109.75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10/13/24, 10/20/24</v>
      </c>
      <c r="F3">
        <f ca="1"/>
        <v>5057</v>
      </c>
      <c r="H3">
        <f ca="1"/>
        <v>4302.9875000000002</v>
      </c>
      <c r="I3">
        <f ca="1"/>
        <v>43.10179666666675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348.5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10/13/24, 10/20/24</v>
      </c>
      <c r="F4">
        <f ca="1"/>
        <v>5073</v>
      </c>
      <c r="H4">
        <f ca="1"/>
        <v>6551.5704000000005</v>
      </c>
      <c r="I4">
        <f ca="1"/>
        <v>67.841900000000123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422.25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10/13/24, 10/20/24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10/13/24, 10/20/24</v>
      </c>
      <c r="F6">
        <f ca="1"/>
        <v>5108</v>
      </c>
      <c r="H6">
        <f ca="1"/>
        <v>0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0</v>
      </c>
      <c r="O6">
        <f ca="1"/>
        <v>0</v>
      </c>
      <c r="P6">
        <f ca="1"/>
        <v>0</v>
      </c>
      <c r="Q6">
        <f ca="1"/>
        <v>0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10/13/24, 10/20/24</v>
      </c>
      <c r="F7">
        <f ca="1"/>
        <v>5106</v>
      </c>
      <c r="H7">
        <f ca="1"/>
        <v>3624.7275999999993</v>
      </c>
      <c r="I7">
        <f ca="1"/>
        <v>37.503143333333412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150</v>
      </c>
      <c r="P7">
        <f ca="1"/>
        <v>0</v>
      </c>
      <c r="Q7">
        <f ca="1"/>
        <v>263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10/13/24, 10/20/24</v>
      </c>
      <c r="F8">
        <f ca="1"/>
        <v>5109</v>
      </c>
      <c r="H8">
        <f ca="1"/>
        <v>0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10/13/24, 10/20/24</v>
      </c>
      <c r="F9">
        <f ca="1"/>
        <v>5132</v>
      </c>
      <c r="H9">
        <f ca="1"/>
        <v>3752.5834</v>
      </c>
      <c r="I9">
        <f ca="1"/>
        <v>35.246265000000065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590</v>
      </c>
      <c r="O9">
        <f ca="1"/>
        <v>0</v>
      </c>
      <c r="P9">
        <f ca="1"/>
        <v>0</v>
      </c>
      <c r="Q9">
        <f ca="1"/>
        <v>289.5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10/13/24, 10/20/24</v>
      </c>
      <c r="F10">
        <f ca="1"/>
        <v>5138</v>
      </c>
      <c r="H10">
        <f ca="1"/>
        <v>8382.1360000000022</v>
      </c>
      <c r="I10">
        <f ca="1"/>
        <v>70.720740175438735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1020</v>
      </c>
      <c r="O10">
        <f ca="1"/>
        <v>0</v>
      </c>
      <c r="P10">
        <f ca="1"/>
        <v>0</v>
      </c>
      <c r="Q10">
        <f ca="1"/>
        <v>466.25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10/13/24, 10/20/24</v>
      </c>
      <c r="F11">
        <f ca="1"/>
        <v>5139</v>
      </c>
      <c r="H11">
        <f ca="1"/>
        <v>3169.0443</v>
      </c>
      <c r="I11">
        <f ca="1"/>
        <v>31.329881666666733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590</v>
      </c>
      <c r="O11">
        <f ca="1"/>
        <v>300</v>
      </c>
      <c r="P11">
        <f ca="1"/>
        <v>0</v>
      </c>
      <c r="Q11">
        <f ca="1"/>
        <v>175.25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10/13/24, 10/20/24</v>
      </c>
      <c r="F12">
        <f ca="1"/>
        <v>5143</v>
      </c>
      <c r="H12">
        <f ca="1"/>
        <v>3547.2944000000002</v>
      </c>
      <c r="I12">
        <f ca="1"/>
        <v>15.26320421052635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430</v>
      </c>
      <c r="O12">
        <f ca="1"/>
        <v>0</v>
      </c>
      <c r="P12">
        <f ca="1"/>
        <v>0</v>
      </c>
      <c r="Q12">
        <f ca="1"/>
        <v>224.25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10/13/24, 10/20/24</v>
      </c>
      <c r="F13">
        <f ca="1"/>
        <v>5152</v>
      </c>
      <c r="H13">
        <f ca="1"/>
        <v>3407.4123000000004</v>
      </c>
      <c r="I13">
        <f ca="1"/>
        <v>21.13400631578952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187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10/13/24, 10/20/24</v>
      </c>
      <c r="F14">
        <f ca="1"/>
        <v>5153</v>
      </c>
      <c r="H14">
        <f ca="1"/>
        <v>4891.2991000000002</v>
      </c>
      <c r="I14">
        <f ca="1"/>
        <v>50.826293333333425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0</v>
      </c>
      <c r="P14">
        <f ca="1"/>
        <v>0</v>
      </c>
      <c r="Q14">
        <f ca="1"/>
        <v>195.75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10/13/24, 10/20/24</v>
      </c>
      <c r="F15">
        <f ca="1"/>
        <v>5155</v>
      </c>
      <c r="H15">
        <f ca="1"/>
        <v>3356.7507000000005</v>
      </c>
      <c r="I15">
        <f ca="1"/>
        <v>35.426666666666733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211.5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10/13/24, 10/20/24</v>
      </c>
      <c r="F16">
        <f ca="1"/>
        <v>5156</v>
      </c>
      <c r="H16">
        <f ca="1"/>
        <v>3377.7525000000005</v>
      </c>
      <c r="I16">
        <f ca="1"/>
        <v>31.998178333333399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236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10/13/24, 10/20/24</v>
      </c>
      <c r="F17">
        <f ca="1"/>
        <v>5164</v>
      </c>
      <c r="H17">
        <f ca="1"/>
        <v>4010.1507000000001</v>
      </c>
      <c r="I17">
        <f ca="1"/>
        <v>33.794196666666728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150</v>
      </c>
      <c r="P17">
        <f ca="1"/>
        <v>0</v>
      </c>
      <c r="Q17">
        <f ca="1"/>
        <v>209.75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10/13/24, 10/20/24</v>
      </c>
      <c r="F18">
        <f ca="1"/>
        <v>5163</v>
      </c>
      <c r="H18">
        <f ca="1"/>
        <v>2079.1522</v>
      </c>
      <c r="I18">
        <f ca="1"/>
        <v>16.080904210526342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430</v>
      </c>
      <c r="O18">
        <f ca="1"/>
        <v>450</v>
      </c>
      <c r="P18">
        <f ca="1"/>
        <v>0</v>
      </c>
      <c r="Q18">
        <f ca="1"/>
        <v>123.5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10/13/24, 10/20/24</v>
      </c>
      <c r="F19">
        <f ca="1"/>
        <v>5167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10/13/24, 10/20/24</v>
      </c>
      <c r="F20">
        <f ca="1"/>
        <v>5168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57</v>
      </c>
      <c r="D21" t="str">
        <f ca="1"/>
        <v>DIVISION 5</v>
      </c>
      <c r="E21" t="str">
        <f ca="1"/>
        <v>10/13/24, 10/20/24</v>
      </c>
      <c r="F21">
        <f ca="1"/>
        <v>5997</v>
      </c>
      <c r="H21">
        <f ca="1"/>
        <v>14131.512910000001</v>
      </c>
      <c r="I21">
        <f ca="1"/>
        <v>130.41451500000022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610</v>
      </c>
    </row>
    <row r="22" spans="3:17" x14ac:dyDescent="0.25">
      <c r="C22">
        <f ca="1"/>
        <v>58</v>
      </c>
      <c r="D22" t="str">
        <f ca="1"/>
        <v>DIVISION 5</v>
      </c>
      <c r="E22" t="str">
        <f ca="1"/>
        <v>10/13/24, 10/20/24</v>
      </c>
      <c r="F22">
        <f ca="1"/>
        <v>5057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59</v>
      </c>
      <c r="D23" t="str">
        <f ca="1"/>
        <v>DIVISION 5</v>
      </c>
      <c r="E23" t="str">
        <f ca="1"/>
        <v>10/13/24, 10/20/24</v>
      </c>
      <c r="F23">
        <f ca="1"/>
        <v>5073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60</v>
      </c>
      <c r="D24" t="str">
        <f ca="1"/>
        <v>DIVISION 5</v>
      </c>
      <c r="E24" t="str">
        <f ca="1"/>
        <v>10/13/24, 10/20/24</v>
      </c>
      <c r="F24">
        <f ca="1"/>
        <v>5026</v>
      </c>
      <c r="H24">
        <f ca="1"/>
        <v>2905.2</v>
      </c>
      <c r="I24">
        <f ca="1"/>
        <v>16.857710000000029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416.72</v>
      </c>
      <c r="O24">
        <f ca="1"/>
        <v>150</v>
      </c>
      <c r="P24">
        <f ca="1"/>
        <v>500</v>
      </c>
      <c r="Q24">
        <f ca="1"/>
        <v>82.5</v>
      </c>
    </row>
    <row r="25" spans="3:17" x14ac:dyDescent="0.25">
      <c r="C25">
        <f ca="1"/>
        <v>61</v>
      </c>
      <c r="D25" t="str">
        <f ca="1"/>
        <v>DIVISION 5</v>
      </c>
      <c r="E25" t="str">
        <f ca="1"/>
        <v>10/13/24, 10/20/24</v>
      </c>
      <c r="F25">
        <f ca="1"/>
        <v>5108</v>
      </c>
      <c r="H25">
        <f ca="1"/>
        <v>5924.8899999999994</v>
      </c>
      <c r="I25">
        <f ca="1"/>
        <v>48.55396833333343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1180</v>
      </c>
      <c r="O25">
        <f ca="1"/>
        <v>150</v>
      </c>
      <c r="P25">
        <f ca="1"/>
        <v>0</v>
      </c>
      <c r="Q25">
        <f ca="1"/>
        <v>127.5</v>
      </c>
    </row>
    <row r="26" spans="3:17" x14ac:dyDescent="0.25">
      <c r="C26">
        <f ca="1"/>
        <v>62</v>
      </c>
      <c r="D26" t="str">
        <f ca="1"/>
        <v>DIVISION 5</v>
      </c>
      <c r="E26" t="str">
        <f ca="1"/>
        <v>10/13/24, 10/20/24</v>
      </c>
      <c r="F26">
        <f ca="1"/>
        <v>5106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63</v>
      </c>
      <c r="D27" t="str">
        <f ca="1"/>
        <v>DIVISION 5</v>
      </c>
      <c r="E27" t="str">
        <f ca="1"/>
        <v>10/13/24, 10/20/24</v>
      </c>
      <c r="F27">
        <f ca="1"/>
        <v>5109</v>
      </c>
      <c r="H27">
        <f ca="1"/>
        <v>2705.5349999999999</v>
      </c>
      <c r="I27">
        <f ca="1"/>
        <v>21.831235000000039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590</v>
      </c>
      <c r="O27">
        <f ca="1"/>
        <v>25</v>
      </c>
      <c r="P27">
        <f ca="1"/>
        <v>0</v>
      </c>
      <c r="Q27">
        <f ca="1"/>
        <v>48.75</v>
      </c>
    </row>
    <row r="28" spans="3:17" x14ac:dyDescent="0.25">
      <c r="C28">
        <f ca="1"/>
        <v>64</v>
      </c>
      <c r="D28" t="str">
        <f ca="1"/>
        <v>DIVISION 5</v>
      </c>
      <c r="E28" t="str">
        <f ca="1"/>
        <v>10/13/24, 10/20/24</v>
      </c>
      <c r="F28">
        <f ca="1"/>
        <v>5132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65</v>
      </c>
      <c r="D29" t="str">
        <f ca="1"/>
        <v>DIVISION 5</v>
      </c>
      <c r="E29" t="str">
        <f ca="1"/>
        <v>10/13/24, 10/20/24</v>
      </c>
      <c r="F29">
        <f ca="1"/>
        <v>5138</v>
      </c>
      <c r="H29">
        <f ca="1"/>
        <v>553.80500000000006</v>
      </c>
      <c r="I29">
        <f ca="1"/>
        <v>4.5210983333333399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7.5</v>
      </c>
    </row>
    <row r="30" spans="3:17" x14ac:dyDescent="0.25">
      <c r="C30">
        <f ca="1"/>
        <v>66</v>
      </c>
      <c r="D30" t="str">
        <f ca="1"/>
        <v>DIVISION 5</v>
      </c>
      <c r="E30" t="str">
        <f ca="1"/>
        <v>10/13/24, 10/20/24</v>
      </c>
      <c r="F30">
        <f ca="1"/>
        <v>5139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67</v>
      </c>
      <c r="D31" t="str">
        <f ca="1"/>
        <v>DIVISION 5</v>
      </c>
      <c r="E31" t="str">
        <f ca="1"/>
        <v>10/13/24, 10/20/24</v>
      </c>
      <c r="F31">
        <f ca="1"/>
        <v>5143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68</v>
      </c>
      <c r="D32" t="str">
        <f ca="1"/>
        <v>DIVISION 5</v>
      </c>
      <c r="E32" t="str">
        <f ca="1"/>
        <v>10/13/24, 10/20/24</v>
      </c>
      <c r="F32">
        <f ca="1"/>
        <v>5152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69</v>
      </c>
      <c r="D33" t="str">
        <f ca="1"/>
        <v>DIVISION 5</v>
      </c>
      <c r="E33" t="str">
        <f ca="1"/>
        <v>10/13/24, 10/20/24</v>
      </c>
      <c r="F33">
        <f ca="1"/>
        <v>5153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70</v>
      </c>
      <c r="D34" t="str">
        <f ca="1"/>
        <v>DIVISION 5</v>
      </c>
      <c r="E34" t="str">
        <f ca="1"/>
        <v>10/13/24, 10/20/24</v>
      </c>
      <c r="F34">
        <f ca="1"/>
        <v>5155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71</v>
      </c>
      <c r="D35" t="str">
        <f ca="1"/>
        <v>DIVISION 5</v>
      </c>
      <c r="E35" t="str">
        <f ca="1"/>
        <v>10/13/24, 10/20/24</v>
      </c>
      <c r="F35">
        <f ca="1"/>
        <v>5156</v>
      </c>
      <c r="H35">
        <f ca="1"/>
        <v>224.595</v>
      </c>
      <c r="I35">
        <f ca="1"/>
        <v>2.1400400000000017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72</v>
      </c>
      <c r="D36" t="str">
        <f ca="1"/>
        <v>DIVISION 5</v>
      </c>
      <c r="E36" t="str">
        <f ca="1"/>
        <v>10/13/24, 10/20/24</v>
      </c>
      <c r="F36">
        <f ca="1"/>
        <v>5164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73</v>
      </c>
      <c r="D37" t="str">
        <f ca="1"/>
        <v>DIVISION 5</v>
      </c>
      <c r="E37" t="str">
        <f ca="1"/>
        <v>10/13/24, 10/20/24</v>
      </c>
      <c r="F37">
        <f ca="1"/>
        <v>5163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74</v>
      </c>
      <c r="D38" t="str">
        <f ca="1"/>
        <v>DIVISION 5</v>
      </c>
      <c r="E38" t="str">
        <f ca="1"/>
        <v>10/13/24, 10/20/24</v>
      </c>
      <c r="F38">
        <f ca="1"/>
        <v>5167</v>
      </c>
      <c r="H38">
        <f ca="1"/>
        <v>3298.7149999999997</v>
      </c>
      <c r="I38">
        <f ca="1"/>
        <v>25.049283333333378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0</v>
      </c>
      <c r="P38">
        <f ca="1"/>
        <v>0</v>
      </c>
      <c r="Q38">
        <f ca="1"/>
        <v>108.75</v>
      </c>
    </row>
    <row r="39" spans="3:17" x14ac:dyDescent="0.25">
      <c r="C39">
        <f ca="1"/>
        <v>75</v>
      </c>
      <c r="D39" t="str">
        <f ca="1"/>
        <v>DIVISION 5</v>
      </c>
      <c r="E39" t="str">
        <f ca="1"/>
        <v>10/13/24, 10/20/24</v>
      </c>
      <c r="F39">
        <f ca="1"/>
        <v>5168</v>
      </c>
      <c r="H39">
        <f ca="1"/>
        <v>3918.3710000000001</v>
      </c>
      <c r="I39">
        <f ca="1"/>
        <v>21.436328333333371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590</v>
      </c>
      <c r="O39">
        <f ca="1"/>
        <v>0</v>
      </c>
      <c r="P39">
        <f ca="1"/>
        <v>0</v>
      </c>
      <c r="Q39">
        <f ca="1"/>
        <v>97.5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2" t="str">
        <f>"WE: "&amp;TEXT('WEEK ENDING DATES'!$C$2,"MMM D")</f>
        <v>WE: Oct 13</v>
      </c>
      <c r="J1" s="233"/>
      <c r="K1" s="234" t="str">
        <f>"WE: "&amp;TEXT('WEEK ENDING DATES'!$C$3,"MMM D")</f>
        <v>WE: Oct 20</v>
      </c>
      <c r="L1" s="235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>
        <v>3302.0985000000001</v>
      </c>
    </row>
    <row r="5" spans="1:2" x14ac:dyDescent="0.25">
      <c r="A5" s="27" t="s">
        <v>181</v>
      </c>
      <c r="B5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workbookViewId="0">
      <selection activeCell="T17" sqref="T17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1" t="s">
        <v>200</v>
      </c>
      <c r="B7" s="241"/>
      <c r="C7" s="241"/>
      <c r="D7" s="241"/>
    </row>
    <row r="8" spans="1:10" ht="21" customHeight="1" x14ac:dyDescent="0.25">
      <c r="A8" s="241"/>
      <c r="B8" s="241"/>
      <c r="C8" s="241"/>
      <c r="D8" s="241"/>
    </row>
    <row r="9" spans="1:10" ht="21" customHeight="1" x14ac:dyDescent="0.35">
      <c r="A9" s="241"/>
      <c r="B9" s="241"/>
      <c r="C9" s="241"/>
      <c r="D9" s="241"/>
      <c r="G9" s="241" t="s">
        <v>208</v>
      </c>
      <c r="H9" s="241"/>
      <c r="I9" s="241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>
        <v>32.5</v>
      </c>
      <c r="G32" t="s">
        <v>606</v>
      </c>
      <c r="H32">
        <v>1.75</v>
      </c>
      <c r="I32" s="32" t="s">
        <v>88</v>
      </c>
      <c r="J32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>
        <v>32.5</v>
      </c>
      <c r="G33" t="s">
        <v>606</v>
      </c>
      <c r="H33">
        <v>2</v>
      </c>
      <c r="I33" s="32" t="s">
        <v>89</v>
      </c>
      <c r="J3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>
        <v>32.5</v>
      </c>
      <c r="G34" t="s">
        <v>607</v>
      </c>
      <c r="H34">
        <v>1.75</v>
      </c>
      <c r="I34" s="32" t="s">
        <v>88</v>
      </c>
      <c r="J34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2" t="s">
        <v>1129</v>
      </c>
      <c r="J1" s="233"/>
      <c r="K1" s="234" t="s">
        <v>1130</v>
      </c>
      <c r="L1" s="235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C:\Users\neild\Downloads\Payroll Data Analysis\[VDP_DIV5_1021_1103_FINAL.xlsm]PR DATE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C:\Users\neild\Downloads\Payroll Data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C:\Users\neild\Downloads\Payroll Data Analysis\[VDP_DIV5_1021_1103_FINAL.xlsm]PR DATE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C:\Users\neild\Downloads\Payroll Data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2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Neil Andrews Dojeta</cp:lastModifiedBy>
  <dcterms:created xsi:type="dcterms:W3CDTF">2023-02-27T14:46:31Z</dcterms:created>
  <dcterms:modified xsi:type="dcterms:W3CDTF">2025-01-23T09:30:24Z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